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5e8acc0af6225be5/Desktop/"/>
    </mc:Choice>
  </mc:AlternateContent>
  <xr:revisionPtr revIDLastSave="7" documentId="8_{E3614B60-01AE-4DCC-BA9F-6ED58B3C58D6}" xr6:coauthVersionLast="47" xr6:coauthVersionMax="47" xr10:uidLastSave="{80CBE6E0-22FF-4A56-B09F-48C2DFBD4BFF}"/>
  <bookViews>
    <workbookView xWindow="-120" yWindow="-120" windowWidth="20730" windowHeight="11160" firstSheet="4" activeTab="6" xr2:uid="{00000000-000D-0000-FFFF-FFFF00000000}"/>
  </bookViews>
  <sheets>
    <sheet name="Team Standings" sheetId="1" r:id="rId1"/>
    <sheet name="Nashua 10K" sheetId="18" r:id="rId2"/>
    <sheet name="Skip's 4M" sheetId="20" r:id="rId3"/>
    <sheet name="Sandown" sheetId="19" r:id="rId4"/>
    <sheet name="New England Half" sheetId="21" r:id="rId5"/>
    <sheet name="Track 5K" sheetId="17" r:id="rId6"/>
    <sheet name="Granite Runners" sheetId="2" r:id="rId7"/>
    <sheet name="F Individual Standings" sheetId="3" r:id="rId8"/>
    <sheet name="F 29&amp;U" sheetId="4" r:id="rId9"/>
    <sheet name="F 30s" sheetId="5" r:id="rId10"/>
    <sheet name="F 40s" sheetId="6" r:id="rId11"/>
    <sheet name="F 50s" sheetId="7" r:id="rId12"/>
    <sheet name="F 60s" sheetId="8" r:id="rId13"/>
    <sheet name="F 70+" sheetId="9" r:id="rId14"/>
    <sheet name="M Individual Standings" sheetId="10" r:id="rId15"/>
    <sheet name="M 29&amp;U" sheetId="11" r:id="rId16"/>
    <sheet name="M 30s" sheetId="12" r:id="rId17"/>
    <sheet name="M 40s" sheetId="13" r:id="rId18"/>
    <sheet name="M 50s" sheetId="14" r:id="rId19"/>
    <sheet name="M 60s" sheetId="15" r:id="rId20"/>
    <sheet name="M 70+" sheetId="16" r:id="rId21"/>
    <sheet name="Point Table" sheetId="22" r:id="rId22"/>
    <sheet name="F Track" sheetId="23" r:id="rId23"/>
    <sheet name="M Track" sheetId="24" r:id="rId24"/>
    <sheet name="F 4M Road" sheetId="31" r:id="rId25"/>
    <sheet name="M 4M Road" sheetId="32" r:id="rId26"/>
    <sheet name="F 5M Road" sheetId="25" r:id="rId27"/>
    <sheet name="M 5M Road" sheetId="26" r:id="rId28"/>
    <sheet name="F 10K Road" sheetId="27" r:id="rId29"/>
    <sheet name="M 10K Road" sheetId="28" r:id="rId30"/>
    <sheet name="F Half" sheetId="29" r:id="rId31"/>
    <sheet name="M Half" sheetId="30" r:id="rId32"/>
  </sheets>
  <definedNames>
    <definedName name="_xlnm._FilterDatabase" localSheetId="8" hidden="1">'F 29&amp;U'!$A$1:$L$636</definedName>
    <definedName name="_xlnm._FilterDatabase" localSheetId="9" hidden="1">'F 30s'!$A$1:$L$657</definedName>
    <definedName name="_xlnm._FilterDatabase" localSheetId="10" hidden="1">'F 40s'!$A$1:$L$680</definedName>
    <definedName name="_xlnm._FilterDatabase" localSheetId="11" hidden="1">'F 50s'!$A$1:$L$682</definedName>
    <definedName name="_xlnm._FilterDatabase" localSheetId="12" hidden="1">'F 60s'!$A$1:$L$650</definedName>
    <definedName name="_xlnm._FilterDatabase" localSheetId="13" hidden="1">'F 70+'!$A$1:$L$842</definedName>
    <definedName name="_xlnm._FilterDatabase" localSheetId="7" hidden="1">'F Individual Standings'!$A$1:$L$228</definedName>
    <definedName name="_xlnm._FilterDatabase" localSheetId="15" hidden="1">'M 29&amp;U'!$A$1:$L$677</definedName>
    <definedName name="_xlnm._FilterDatabase" localSheetId="16" hidden="1">'M 30s'!$A$1:$L$692</definedName>
    <definedName name="_xlnm._FilterDatabase" localSheetId="17" hidden="1">'M 40s'!$A$1:$L$707</definedName>
    <definedName name="_xlnm._FilterDatabase" localSheetId="18" hidden="1">'M 50s'!$A$1:$L$697</definedName>
    <definedName name="_xlnm._FilterDatabase" localSheetId="19" hidden="1">'M 60s'!$A$1:$L$683</definedName>
    <definedName name="_xlnm._FilterDatabase" localSheetId="20" hidden="1">'M 70+'!$A$1:$L$660</definedName>
    <definedName name="_xlnm._FilterDatabase" localSheetId="14" hidden="1">'M Individual Standings'!$A$1:$L$197</definedName>
    <definedName name="_xlnm._FilterDatabase" localSheetId="1" hidden="1">'Nashua 10K'!$A$1:$J$145</definedName>
    <definedName name="_xlnm._FilterDatabase" localSheetId="4" hidden="1">'New England Half'!$A$1:$J$204</definedName>
    <definedName name="_xlnm._FilterDatabase" localSheetId="3" hidden="1">Sandown!$A$1:$J$98</definedName>
    <definedName name="_xlnm._FilterDatabase" localSheetId="2" hidden="1">'Skip''s 4M'!$A$1:$J$95</definedName>
    <definedName name="_xlnm._FilterDatabase" localSheetId="5" hidden="1">'Track 5K'!$B$1:$J$195</definedName>
  </definedNames>
  <calcPr calcId="181029"/>
</workbook>
</file>

<file path=xl/calcChain.xml><?xml version="1.0" encoding="utf-8"?>
<calcChain xmlns="http://schemas.openxmlformats.org/spreadsheetml/2006/main">
  <c r="F25" i="7" l="1"/>
  <c r="G25" i="7" s="1"/>
  <c r="F69" i="3"/>
  <c r="H15" i="17"/>
  <c r="F15" i="17"/>
  <c r="F25" i="15"/>
  <c r="G22" i="15"/>
  <c r="F22" i="15"/>
  <c r="F18" i="15"/>
  <c r="G13" i="15"/>
  <c r="F13" i="15"/>
  <c r="F16" i="15"/>
  <c r="F15" i="15"/>
  <c r="G15" i="15" s="1"/>
  <c r="G10" i="15"/>
  <c r="F10" i="15"/>
  <c r="F2" i="15"/>
  <c r="F26" i="15"/>
  <c r="G19" i="15"/>
  <c r="F19" i="15"/>
  <c r="H19" i="15" s="1"/>
  <c r="F28" i="15"/>
  <c r="G14" i="15"/>
  <c r="F14" i="15"/>
  <c r="F3" i="15"/>
  <c r="F27" i="15"/>
  <c r="G27" i="15" s="1"/>
  <c r="F23" i="15"/>
  <c r="F21" i="15"/>
  <c r="F17" i="15"/>
  <c r="G9" i="15"/>
  <c r="F9" i="15"/>
  <c r="F7" i="15"/>
  <c r="F5" i="15"/>
  <c r="F24" i="15"/>
  <c r="F20" i="15"/>
  <c r="G20" i="15" s="1"/>
  <c r="G11" i="15"/>
  <c r="F11" i="15"/>
  <c r="F4" i="15"/>
  <c r="H12" i="15"/>
  <c r="F12" i="15"/>
  <c r="F8" i="15"/>
  <c r="F6" i="15"/>
  <c r="G6" i="15" s="1"/>
  <c r="F49" i="14"/>
  <c r="F40" i="14"/>
  <c r="F19" i="14"/>
  <c r="F9" i="14"/>
  <c r="G9" i="14" s="1"/>
  <c r="G38" i="14"/>
  <c r="F38" i="14"/>
  <c r="F23" i="14"/>
  <c r="G23" i="14" s="1"/>
  <c r="G2" i="14"/>
  <c r="F2" i="14"/>
  <c r="F35" i="14"/>
  <c r="F14" i="14"/>
  <c r="F5" i="14"/>
  <c r="F25" i="14"/>
  <c r="H22" i="14"/>
  <c r="F22" i="14"/>
  <c r="G22" i="14" s="1"/>
  <c r="G4" i="14"/>
  <c r="F4" i="14"/>
  <c r="F48" i="14"/>
  <c r="G48" i="14" s="1"/>
  <c r="G43" i="14"/>
  <c r="F43" i="14"/>
  <c r="F31" i="14"/>
  <c r="F16" i="14"/>
  <c r="F8" i="14"/>
  <c r="F50" i="14"/>
  <c r="H50" i="14" s="1"/>
  <c r="F44" i="14"/>
  <c r="G44" i="14" s="1"/>
  <c r="H42" i="14"/>
  <c r="G42" i="14"/>
  <c r="F42" i="14"/>
  <c r="F39" i="14"/>
  <c r="G39" i="14" s="1"/>
  <c r="G34" i="14"/>
  <c r="F34" i="14"/>
  <c r="F29" i="14"/>
  <c r="F13" i="14"/>
  <c r="F12" i="14"/>
  <c r="G46" i="14"/>
  <c r="F46" i="14"/>
  <c r="F41" i="14"/>
  <c r="G41" i="14" s="1"/>
  <c r="F33" i="14"/>
  <c r="G33" i="14" s="1"/>
  <c r="F28" i="14"/>
  <c r="G28" i="14" s="1"/>
  <c r="G26" i="14"/>
  <c r="F26" i="14"/>
  <c r="F18" i="14"/>
  <c r="F3" i="14"/>
  <c r="F47" i="14"/>
  <c r="G37" i="14"/>
  <c r="F37" i="14"/>
  <c r="H37" i="14" s="1"/>
  <c r="F36" i="14"/>
  <c r="G36" i="14" s="1"/>
  <c r="F32" i="14"/>
  <c r="F7" i="14"/>
  <c r="G7" i="14" s="1"/>
  <c r="F6" i="14"/>
  <c r="F52" i="14"/>
  <c r="F51" i="14"/>
  <c r="F30" i="14"/>
  <c r="G27" i="14"/>
  <c r="F27" i="14"/>
  <c r="H27" i="14" s="1"/>
  <c r="F20" i="14"/>
  <c r="G20" i="14" s="1"/>
  <c r="G17" i="14"/>
  <c r="F17" i="14"/>
  <c r="F11" i="14"/>
  <c r="G11" i="14" s="1"/>
  <c r="F10" i="14"/>
  <c r="F45" i="14"/>
  <c r="F24" i="14"/>
  <c r="F21" i="14"/>
  <c r="G15" i="14"/>
  <c r="F15" i="14"/>
  <c r="H15" i="14" s="1"/>
  <c r="F45" i="13"/>
  <c r="F33" i="13"/>
  <c r="G26" i="13"/>
  <c r="F26" i="13"/>
  <c r="F24" i="13"/>
  <c r="F21" i="13"/>
  <c r="G21" i="13" s="1"/>
  <c r="G18" i="13"/>
  <c r="F18" i="13"/>
  <c r="F7" i="13"/>
  <c r="F6" i="13"/>
  <c r="G55" i="13"/>
  <c r="F55" i="13"/>
  <c r="F54" i="13"/>
  <c r="F20" i="13"/>
  <c r="F14" i="13"/>
  <c r="F8" i="13"/>
  <c r="G8" i="13" s="1"/>
  <c r="G40" i="13"/>
  <c r="F40" i="13"/>
  <c r="F37" i="13"/>
  <c r="F17" i="13"/>
  <c r="F10" i="13"/>
  <c r="F5" i="13"/>
  <c r="F51" i="13"/>
  <c r="F48" i="13"/>
  <c r="F34" i="13"/>
  <c r="G34" i="13" s="1"/>
  <c r="F30" i="13"/>
  <c r="G30" i="13" s="1"/>
  <c r="F28" i="13"/>
  <c r="F12" i="13"/>
  <c r="F43" i="13"/>
  <c r="F22" i="13"/>
  <c r="G16" i="13"/>
  <c r="F16" i="13"/>
  <c r="F15" i="13"/>
  <c r="F39" i="13"/>
  <c r="G39" i="13" s="1"/>
  <c r="G38" i="13"/>
  <c r="F38" i="13"/>
  <c r="G36" i="13"/>
  <c r="F36" i="13"/>
  <c r="F35" i="13"/>
  <c r="G32" i="13"/>
  <c r="F32" i="13"/>
  <c r="F29" i="13"/>
  <c r="F2" i="13"/>
  <c r="F53" i="13"/>
  <c r="F27" i="13"/>
  <c r="G27" i="13" s="1"/>
  <c r="H25" i="13"/>
  <c r="G25" i="13"/>
  <c r="F25" i="13"/>
  <c r="F13" i="13"/>
  <c r="F52" i="13"/>
  <c r="F31" i="13"/>
  <c r="F23" i="13"/>
  <c r="G19" i="13"/>
  <c r="F19" i="13"/>
  <c r="F3" i="13"/>
  <c r="F47" i="13"/>
  <c r="G47" i="13" s="1"/>
  <c r="F41" i="13"/>
  <c r="F9" i="13"/>
  <c r="F50" i="13"/>
  <c r="F49" i="13"/>
  <c r="F46" i="13"/>
  <c r="F44" i="13"/>
  <c r="F42" i="13"/>
  <c r="H42" i="13" s="1"/>
  <c r="G11" i="13"/>
  <c r="F11" i="13"/>
  <c r="F4" i="13"/>
  <c r="F20" i="12"/>
  <c r="F19" i="12"/>
  <c r="F11" i="12"/>
  <c r="G22" i="12"/>
  <c r="F22" i="12"/>
  <c r="F16" i="12"/>
  <c r="H16" i="12" s="1"/>
  <c r="F15" i="12"/>
  <c r="G15" i="12" s="1"/>
  <c r="F36" i="12"/>
  <c r="F35" i="12"/>
  <c r="F33" i="12"/>
  <c r="F27" i="12"/>
  <c r="F25" i="12"/>
  <c r="F23" i="12"/>
  <c r="F3" i="12"/>
  <c r="F38" i="12"/>
  <c r="G38" i="12" s="1"/>
  <c r="G32" i="12"/>
  <c r="F32" i="12"/>
  <c r="F30" i="12"/>
  <c r="F28" i="12"/>
  <c r="G28" i="12" s="1"/>
  <c r="G24" i="12"/>
  <c r="F24" i="12"/>
  <c r="F18" i="12"/>
  <c r="H9" i="12"/>
  <c r="G9" i="12"/>
  <c r="F9" i="12"/>
  <c r="F8" i="12"/>
  <c r="H2" i="12"/>
  <c r="F2" i="12"/>
  <c r="G2" i="12" s="1"/>
  <c r="F37" i="12"/>
  <c r="F26" i="12"/>
  <c r="F7" i="12"/>
  <c r="G7" i="12" s="1"/>
  <c r="G5" i="12"/>
  <c r="F5" i="12"/>
  <c r="F17" i="12"/>
  <c r="G34" i="12"/>
  <c r="F34" i="12"/>
  <c r="F10" i="12"/>
  <c r="F6" i="12"/>
  <c r="G6" i="12" s="1"/>
  <c r="F31" i="12"/>
  <c r="F13" i="12"/>
  <c r="H12" i="12"/>
  <c r="F12" i="12"/>
  <c r="G12" i="12" s="1"/>
  <c r="F21" i="12"/>
  <c r="F14" i="12"/>
  <c r="F29" i="12"/>
  <c r="F4" i="12"/>
  <c r="F12" i="11"/>
  <c r="G11" i="11"/>
  <c r="F11" i="11"/>
  <c r="F7" i="11"/>
  <c r="G6" i="11"/>
  <c r="F6" i="11"/>
  <c r="F20" i="11"/>
  <c r="F2" i="11"/>
  <c r="G2" i="11" s="1"/>
  <c r="F22" i="11"/>
  <c r="G18" i="11"/>
  <c r="F18" i="11"/>
  <c r="F3" i="11"/>
  <c r="G4" i="11"/>
  <c r="F4" i="11"/>
  <c r="F16" i="11"/>
  <c r="G16" i="11" s="1"/>
  <c r="G5" i="11"/>
  <c r="F5" i="11"/>
  <c r="F19" i="11"/>
  <c r="F15" i="11"/>
  <c r="G15" i="11" s="1"/>
  <c r="F14" i="11"/>
  <c r="F9" i="11"/>
  <c r="F8" i="11"/>
  <c r="F17" i="11"/>
  <c r="H13" i="11"/>
  <c r="F13" i="11"/>
  <c r="G13" i="11" s="1"/>
  <c r="G10" i="11"/>
  <c r="F10" i="11"/>
  <c r="F21" i="11"/>
  <c r="G21" i="11" s="1"/>
  <c r="F28" i="8"/>
  <c r="G27" i="8"/>
  <c r="F27" i="8"/>
  <c r="G20" i="8"/>
  <c r="F20" i="8"/>
  <c r="F6" i="8"/>
  <c r="G31" i="8"/>
  <c r="F31" i="8"/>
  <c r="F25" i="8"/>
  <c r="G25" i="8" s="1"/>
  <c r="F19" i="8"/>
  <c r="F17" i="8"/>
  <c r="F11" i="8"/>
  <c r="G9" i="8"/>
  <c r="F9" i="8"/>
  <c r="G7" i="8"/>
  <c r="F7" i="8"/>
  <c r="F2" i="8"/>
  <c r="G33" i="8"/>
  <c r="F33" i="8"/>
  <c r="F32" i="8"/>
  <c r="G32" i="8" s="1"/>
  <c r="F30" i="8"/>
  <c r="F22" i="8"/>
  <c r="H8" i="8"/>
  <c r="F8" i="8"/>
  <c r="G5" i="8"/>
  <c r="F5" i="8"/>
  <c r="F29" i="8"/>
  <c r="F16" i="8"/>
  <c r="F13" i="8"/>
  <c r="F10" i="8"/>
  <c r="G10" i="8" s="1"/>
  <c r="G3" i="8"/>
  <c r="F3" i="8"/>
  <c r="F26" i="8"/>
  <c r="F23" i="8"/>
  <c r="F18" i="8"/>
  <c r="F15" i="8"/>
  <c r="F12" i="8"/>
  <c r="F24" i="8"/>
  <c r="F21" i="8"/>
  <c r="G21" i="8" s="1"/>
  <c r="G14" i="8"/>
  <c r="F14" i="8"/>
  <c r="F4" i="8"/>
  <c r="F53" i="7"/>
  <c r="F28" i="7"/>
  <c r="H28" i="7" s="1"/>
  <c r="F9" i="7"/>
  <c r="F7" i="7"/>
  <c r="G7" i="7" s="1"/>
  <c r="F58" i="7"/>
  <c r="H58" i="7" s="1"/>
  <c r="F56" i="7"/>
  <c r="G56" i="7" s="1"/>
  <c r="F51" i="7"/>
  <c r="F49" i="7"/>
  <c r="F47" i="7"/>
  <c r="F44" i="7"/>
  <c r="F42" i="7"/>
  <c r="F38" i="7"/>
  <c r="F37" i="7"/>
  <c r="H37" i="7" s="1"/>
  <c r="F35" i="7"/>
  <c r="G35" i="7" s="1"/>
  <c r="F26" i="7"/>
  <c r="G26" i="7" s="1"/>
  <c r="F22" i="7"/>
  <c r="F20" i="7"/>
  <c r="F29" i="7"/>
  <c r="F24" i="7"/>
  <c r="F11" i="7"/>
  <c r="F3" i="7"/>
  <c r="G3" i="7" s="1"/>
  <c r="F60" i="7"/>
  <c r="F59" i="7"/>
  <c r="F48" i="7"/>
  <c r="F43" i="7"/>
  <c r="F40" i="7"/>
  <c r="F36" i="7"/>
  <c r="G36" i="7" s="1"/>
  <c r="F27" i="7"/>
  <c r="F55" i="7"/>
  <c r="G55" i="7" s="1"/>
  <c r="F41" i="7"/>
  <c r="F34" i="7"/>
  <c r="F32" i="7"/>
  <c r="F16" i="7"/>
  <c r="H16" i="7" s="1"/>
  <c r="F4" i="7"/>
  <c r="F46" i="7"/>
  <c r="F33" i="7"/>
  <c r="G33" i="7" s="1"/>
  <c r="F23" i="7"/>
  <c r="G23" i="7" s="1"/>
  <c r="F13" i="7"/>
  <c r="F12" i="7"/>
  <c r="F8" i="7"/>
  <c r="F45" i="7"/>
  <c r="F39" i="7"/>
  <c r="F30" i="7"/>
  <c r="F15" i="7"/>
  <c r="G15" i="7" s="1"/>
  <c r="F5" i="7"/>
  <c r="G5" i="7" s="1"/>
  <c r="F61" i="7"/>
  <c r="F50" i="7"/>
  <c r="F31" i="7"/>
  <c r="F21" i="7"/>
  <c r="H21" i="7" s="1"/>
  <c r="F57" i="7"/>
  <c r="F52" i="7"/>
  <c r="F17" i="7"/>
  <c r="G17" i="7" s="1"/>
  <c r="F14" i="7"/>
  <c r="F2" i="7"/>
  <c r="F54" i="7"/>
  <c r="F19" i="7"/>
  <c r="F18" i="7"/>
  <c r="H18" i="7" s="1"/>
  <c r="F10" i="7"/>
  <c r="F6" i="7"/>
  <c r="F48" i="6"/>
  <c r="F42" i="6"/>
  <c r="F21" i="6"/>
  <c r="F11" i="6"/>
  <c r="F4" i="6"/>
  <c r="G4" i="6" s="1"/>
  <c r="F62" i="6"/>
  <c r="G62" i="6" s="1"/>
  <c r="G59" i="6"/>
  <c r="F59" i="6"/>
  <c r="F49" i="6"/>
  <c r="F46" i="6"/>
  <c r="F41" i="6"/>
  <c r="F39" i="6"/>
  <c r="F35" i="6"/>
  <c r="F16" i="6"/>
  <c r="F58" i="6"/>
  <c r="G58" i="6" s="1"/>
  <c r="G54" i="6"/>
  <c r="F54" i="6"/>
  <c r="F37" i="6"/>
  <c r="G22" i="6"/>
  <c r="F22" i="6"/>
  <c r="F14" i="6"/>
  <c r="F53" i="6"/>
  <c r="F29" i="6"/>
  <c r="F26" i="6"/>
  <c r="F25" i="6"/>
  <c r="G25" i="6" s="1"/>
  <c r="G10" i="6"/>
  <c r="F10" i="6"/>
  <c r="F6" i="6"/>
  <c r="G55" i="6"/>
  <c r="F55" i="6"/>
  <c r="F32" i="6"/>
  <c r="G30" i="6"/>
  <c r="F30" i="6"/>
  <c r="F2" i="6"/>
  <c r="G57" i="6"/>
  <c r="F57" i="6"/>
  <c r="F47" i="6"/>
  <c r="G47" i="6" s="1"/>
  <c r="F44" i="6"/>
  <c r="F34" i="6"/>
  <c r="F31" i="6"/>
  <c r="F28" i="6"/>
  <c r="F27" i="6"/>
  <c r="F24" i="6"/>
  <c r="F12" i="6"/>
  <c r="F7" i="6"/>
  <c r="G7" i="6" s="1"/>
  <c r="G60" i="6"/>
  <c r="F60" i="6"/>
  <c r="F52" i="6"/>
  <c r="G50" i="6"/>
  <c r="F50" i="6"/>
  <c r="F45" i="6"/>
  <c r="G15" i="6"/>
  <c r="F15" i="6"/>
  <c r="H13" i="6"/>
  <c r="F13" i="6"/>
  <c r="G36" i="6"/>
  <c r="F36" i="6"/>
  <c r="F18" i="6"/>
  <c r="G18" i="6" s="1"/>
  <c r="F5" i="6"/>
  <c r="F3" i="6"/>
  <c r="F38" i="6"/>
  <c r="F23" i="6"/>
  <c r="F20" i="6"/>
  <c r="F19" i="6"/>
  <c r="F17" i="6"/>
  <c r="F61" i="6"/>
  <c r="G61" i="6" s="1"/>
  <c r="G56" i="6"/>
  <c r="F56" i="6"/>
  <c r="F51" i="6"/>
  <c r="G43" i="6"/>
  <c r="F43" i="6"/>
  <c r="F40" i="6"/>
  <c r="G33" i="6"/>
  <c r="F33" i="6"/>
  <c r="F9" i="6"/>
  <c r="G8" i="6"/>
  <c r="F8" i="6"/>
  <c r="F33" i="5"/>
  <c r="F15" i="5"/>
  <c r="F5" i="5"/>
  <c r="F36" i="5"/>
  <c r="H36" i="5" s="1"/>
  <c r="F28" i="5"/>
  <c r="G28" i="5" s="1"/>
  <c r="F17" i="5"/>
  <c r="F6" i="5"/>
  <c r="F39" i="5"/>
  <c r="F27" i="5"/>
  <c r="F26" i="5"/>
  <c r="F7" i="5"/>
  <c r="F44" i="5"/>
  <c r="F32" i="5"/>
  <c r="G32" i="5" s="1"/>
  <c r="G29" i="5"/>
  <c r="F29" i="5"/>
  <c r="G9" i="5"/>
  <c r="F9" i="5"/>
  <c r="F34" i="5"/>
  <c r="F24" i="5"/>
  <c r="F21" i="5"/>
  <c r="F8" i="5"/>
  <c r="F4" i="5"/>
  <c r="F2" i="5"/>
  <c r="G2" i="5" s="1"/>
  <c r="G37" i="5"/>
  <c r="F37" i="5"/>
  <c r="F35" i="5"/>
  <c r="F25" i="5"/>
  <c r="G20" i="5"/>
  <c r="F20" i="5"/>
  <c r="F19" i="5"/>
  <c r="F16" i="5"/>
  <c r="F47" i="5"/>
  <c r="H47" i="5" s="1"/>
  <c r="F38" i="5"/>
  <c r="G38" i="5" s="1"/>
  <c r="G30" i="5"/>
  <c r="F30" i="5"/>
  <c r="G40" i="5"/>
  <c r="F40" i="5"/>
  <c r="F31" i="5"/>
  <c r="G12" i="5"/>
  <c r="F12" i="5"/>
  <c r="F3" i="5"/>
  <c r="F45" i="5"/>
  <c r="F43" i="5"/>
  <c r="F42" i="5"/>
  <c r="G42" i="5" s="1"/>
  <c r="F41" i="5"/>
  <c r="F22" i="5"/>
  <c r="F18" i="5"/>
  <c r="F14" i="5"/>
  <c r="F11" i="5"/>
  <c r="F46" i="5"/>
  <c r="F23" i="5"/>
  <c r="F13" i="5"/>
  <c r="G13" i="5" s="1"/>
  <c r="F10" i="5"/>
  <c r="F25" i="4"/>
  <c r="F11" i="4"/>
  <c r="F9" i="4"/>
  <c r="F15" i="4"/>
  <c r="H15" i="4" s="1"/>
  <c r="F5" i="4"/>
  <c r="F10" i="4"/>
  <c r="F2" i="4"/>
  <c r="F19" i="4"/>
  <c r="F17" i="4"/>
  <c r="F3" i="4"/>
  <c r="F21" i="4"/>
  <c r="F13" i="4"/>
  <c r="H13" i="4" s="1"/>
  <c r="F12" i="4"/>
  <c r="G12" i="4" s="1"/>
  <c r="F8" i="4"/>
  <c r="F26" i="4"/>
  <c r="F22" i="4"/>
  <c r="F18" i="4"/>
  <c r="F6" i="4"/>
  <c r="H24" i="4"/>
  <c r="F24" i="4"/>
  <c r="G14" i="4"/>
  <c r="F14" i="4"/>
  <c r="H14" i="4" s="1"/>
  <c r="F7" i="4"/>
  <c r="G7" i="4" s="1"/>
  <c r="F23" i="4"/>
  <c r="G23" i="4" s="1"/>
  <c r="F20" i="4"/>
  <c r="G20" i="4" s="1"/>
  <c r="F16" i="4"/>
  <c r="F4" i="4"/>
  <c r="F89" i="3"/>
  <c r="F23" i="17"/>
  <c r="F13" i="17"/>
  <c r="H23" i="17"/>
  <c r="H13" i="17"/>
  <c r="H117" i="17"/>
  <c r="F117" i="17"/>
  <c r="H33" i="17"/>
  <c r="H123" i="17"/>
  <c r="H32" i="17"/>
  <c r="F33" i="17"/>
  <c r="F123" i="17"/>
  <c r="F32" i="17"/>
  <c r="F71" i="10"/>
  <c r="G71" i="10" s="1"/>
  <c r="F222" i="3"/>
  <c r="G222" i="3" s="1"/>
  <c r="F88" i="3"/>
  <c r="H106" i="21"/>
  <c r="F106" i="21"/>
  <c r="H134" i="21"/>
  <c r="F134" i="21"/>
  <c r="H23" i="21"/>
  <c r="F23" i="21"/>
  <c r="H197" i="21"/>
  <c r="F197" i="21"/>
  <c r="F7" i="16"/>
  <c r="F4" i="16"/>
  <c r="F3" i="16"/>
  <c r="F6" i="16"/>
  <c r="F2" i="16"/>
  <c r="F5" i="16"/>
  <c r="F655" i="8"/>
  <c r="F681" i="7"/>
  <c r="F684" i="6"/>
  <c r="F667" i="5"/>
  <c r="F647" i="4"/>
  <c r="F197" i="10"/>
  <c r="F196" i="10"/>
  <c r="F195" i="10"/>
  <c r="F194" i="10"/>
  <c r="F192" i="10"/>
  <c r="F188" i="10"/>
  <c r="F187" i="10"/>
  <c r="F167" i="10"/>
  <c r="F185" i="10"/>
  <c r="F184" i="10"/>
  <c r="F180" i="10"/>
  <c r="F177" i="10"/>
  <c r="F175" i="10"/>
  <c r="F174" i="10"/>
  <c r="F173" i="10"/>
  <c r="F172" i="10"/>
  <c r="F169" i="10"/>
  <c r="F159" i="10"/>
  <c r="F157" i="10"/>
  <c r="F150" i="10"/>
  <c r="F146" i="10"/>
  <c r="F144" i="10"/>
  <c r="F136" i="10"/>
  <c r="F131" i="10"/>
  <c r="F128" i="10"/>
  <c r="F123" i="10"/>
  <c r="F113" i="10"/>
  <c r="F117" i="10"/>
  <c r="F119" i="10"/>
  <c r="F109" i="10"/>
  <c r="F100" i="10"/>
  <c r="F97" i="10"/>
  <c r="F86" i="10"/>
  <c r="F73" i="10"/>
  <c r="F83" i="10"/>
  <c r="F70" i="10"/>
  <c r="F53" i="10"/>
  <c r="F220" i="3"/>
  <c r="F217" i="3"/>
  <c r="F214" i="3"/>
  <c r="F211" i="3"/>
  <c r="F208" i="3"/>
  <c r="F207" i="3"/>
  <c r="F206" i="3"/>
  <c r="F204" i="3"/>
  <c r="F196" i="3"/>
  <c r="F188" i="3"/>
  <c r="F187" i="3"/>
  <c r="F185" i="3"/>
  <c r="F183" i="3"/>
  <c r="F181" i="3"/>
  <c r="F166" i="3"/>
  <c r="F161" i="3"/>
  <c r="F158" i="3"/>
  <c r="F152" i="3"/>
  <c r="F149" i="3"/>
  <c r="F141" i="3"/>
  <c r="F136" i="3"/>
  <c r="F127" i="3"/>
  <c r="F122" i="3"/>
  <c r="F121" i="3"/>
  <c r="F92" i="3"/>
  <c r="F90" i="3"/>
  <c r="F82" i="3"/>
  <c r="F67" i="3"/>
  <c r="F51" i="3"/>
  <c r="H51" i="3" s="1"/>
  <c r="F91" i="10"/>
  <c r="F193" i="10"/>
  <c r="F191" i="10"/>
  <c r="F190" i="10"/>
  <c r="F189" i="10"/>
  <c r="F186" i="10"/>
  <c r="F164" i="10"/>
  <c r="F183" i="10"/>
  <c r="F182" i="10"/>
  <c r="F181" i="10"/>
  <c r="F179" i="10"/>
  <c r="F178" i="10"/>
  <c r="F130" i="10"/>
  <c r="F176" i="10"/>
  <c r="F134" i="10"/>
  <c r="F116" i="10"/>
  <c r="H116" i="10" s="1"/>
  <c r="F151" i="10"/>
  <c r="F171" i="10"/>
  <c r="F170" i="10"/>
  <c r="F168" i="10"/>
  <c r="F165" i="10"/>
  <c r="F162" i="10"/>
  <c r="F161" i="10"/>
  <c r="F158" i="10"/>
  <c r="F156" i="10"/>
  <c r="F153" i="10"/>
  <c r="F149" i="10"/>
  <c r="F147" i="10"/>
  <c r="H147" i="10" s="1"/>
  <c r="F143" i="10"/>
  <c r="F140" i="10"/>
  <c r="F89" i="10"/>
  <c r="F60" i="10"/>
  <c r="F126" i="10"/>
  <c r="F115" i="10"/>
  <c r="F58" i="10"/>
  <c r="F99" i="10"/>
  <c r="F95" i="10"/>
  <c r="F82" i="10"/>
  <c r="F68" i="10"/>
  <c r="F63" i="10"/>
  <c r="F30" i="10"/>
  <c r="F23" i="10"/>
  <c r="F50" i="10"/>
  <c r="F22" i="10"/>
  <c r="F43" i="10"/>
  <c r="F40" i="10"/>
  <c r="F19" i="10"/>
  <c r="F228" i="3"/>
  <c r="H228" i="3" s="1"/>
  <c r="F202" i="3"/>
  <c r="F227" i="3"/>
  <c r="F226" i="3"/>
  <c r="F225" i="3"/>
  <c r="F224" i="3"/>
  <c r="F223" i="3"/>
  <c r="F198" i="3"/>
  <c r="F221" i="3"/>
  <c r="F197" i="3"/>
  <c r="F219" i="3"/>
  <c r="F218" i="3"/>
  <c r="F216" i="3"/>
  <c r="F215" i="3"/>
  <c r="F213" i="3"/>
  <c r="F212" i="3"/>
  <c r="F210" i="3"/>
  <c r="F209" i="3"/>
  <c r="F205" i="3"/>
  <c r="F174" i="3"/>
  <c r="F203" i="3"/>
  <c r="F169" i="3"/>
  <c r="F201" i="3"/>
  <c r="F200" i="3"/>
  <c r="F199" i="3"/>
  <c r="F195" i="3"/>
  <c r="F194" i="3"/>
  <c r="F193" i="3"/>
  <c r="F191" i="3"/>
  <c r="F189" i="3"/>
  <c r="F184" i="3"/>
  <c r="F182" i="3"/>
  <c r="F180" i="3"/>
  <c r="F178" i="3"/>
  <c r="F139" i="3"/>
  <c r="F175" i="3"/>
  <c r="F173" i="3"/>
  <c r="F170" i="3"/>
  <c r="F130" i="3"/>
  <c r="F168" i="3"/>
  <c r="H168" i="3" s="1"/>
  <c r="F167" i="3"/>
  <c r="F164" i="3"/>
  <c r="F163" i="3"/>
  <c r="F126" i="3"/>
  <c r="F157" i="3"/>
  <c r="F156" i="3"/>
  <c r="F154" i="3"/>
  <c r="F153" i="3"/>
  <c r="F151" i="3"/>
  <c r="F148" i="3"/>
  <c r="F145" i="3"/>
  <c r="F143" i="3"/>
  <c r="F140" i="3"/>
  <c r="F135" i="3"/>
  <c r="F108" i="3"/>
  <c r="F131" i="3"/>
  <c r="F129" i="3"/>
  <c r="F77" i="3"/>
  <c r="F116" i="3"/>
  <c r="F115" i="3"/>
  <c r="F110" i="3"/>
  <c r="F107" i="3"/>
  <c r="F101" i="3"/>
  <c r="F47" i="3"/>
  <c r="F30" i="3"/>
  <c r="F84" i="3"/>
  <c r="F68" i="3"/>
  <c r="F63" i="3"/>
  <c r="F60" i="3"/>
  <c r="F59" i="3"/>
  <c r="F28" i="3"/>
  <c r="F49" i="3"/>
  <c r="F16" i="3"/>
  <c r="F44" i="3"/>
  <c r="F42" i="3"/>
  <c r="F13" i="3"/>
  <c r="H13" i="3" s="1"/>
  <c r="F3" i="17"/>
  <c r="F4" i="17"/>
  <c r="F5" i="17"/>
  <c r="F6" i="17"/>
  <c r="F7" i="17"/>
  <c r="F8" i="17"/>
  <c r="F9" i="17"/>
  <c r="F10" i="17"/>
  <c r="F11" i="17"/>
  <c r="F12" i="17"/>
  <c r="F14" i="17"/>
  <c r="F16" i="17"/>
  <c r="F17" i="17"/>
  <c r="F18" i="17"/>
  <c r="F20" i="17"/>
  <c r="F19" i="17"/>
  <c r="F21" i="17"/>
  <c r="F22" i="17"/>
  <c r="F24" i="17"/>
  <c r="F25" i="17"/>
  <c r="F26" i="17"/>
  <c r="F27" i="17"/>
  <c r="F28" i="17"/>
  <c r="F29" i="17"/>
  <c r="F30" i="17"/>
  <c r="F31" i="17"/>
  <c r="F35" i="17"/>
  <c r="F34" i="17"/>
  <c r="F36" i="17"/>
  <c r="F37" i="17"/>
  <c r="F38" i="17"/>
  <c r="F39" i="17"/>
  <c r="F40" i="17"/>
  <c r="F41" i="17"/>
  <c r="F42" i="17"/>
  <c r="F44" i="17"/>
  <c r="F45" i="17"/>
  <c r="F46" i="17"/>
  <c r="F43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9" i="17"/>
  <c r="F68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1" i="17"/>
  <c r="F100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8" i="17"/>
  <c r="F119" i="17"/>
  <c r="F121" i="17"/>
  <c r="F120" i="17"/>
  <c r="F124" i="17"/>
  <c r="F122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9" i="17"/>
  <c r="F178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2" i="17"/>
  <c r="F14" i="1"/>
  <c r="F13" i="1"/>
  <c r="F12" i="1"/>
  <c r="F11" i="1"/>
  <c r="F10" i="1"/>
  <c r="F9" i="1"/>
  <c r="F8" i="1"/>
  <c r="F7" i="1"/>
  <c r="F6" i="1"/>
  <c r="H102" i="17"/>
  <c r="H2" i="17"/>
  <c r="H3" i="17"/>
  <c r="H4" i="17"/>
  <c r="H5" i="17"/>
  <c r="H6" i="17"/>
  <c r="H7" i="17"/>
  <c r="H8" i="17"/>
  <c r="H9" i="17"/>
  <c r="H10" i="17"/>
  <c r="H11" i="17"/>
  <c r="H12" i="17"/>
  <c r="H14" i="17"/>
  <c r="H16" i="17"/>
  <c r="H17" i="17"/>
  <c r="H18" i="17"/>
  <c r="H19" i="17"/>
  <c r="H20" i="17"/>
  <c r="H21" i="17"/>
  <c r="H22" i="17"/>
  <c r="H24" i="17"/>
  <c r="H25" i="17"/>
  <c r="H26" i="17"/>
  <c r="H27" i="17"/>
  <c r="H28" i="17"/>
  <c r="H29" i="17"/>
  <c r="H30" i="17"/>
  <c r="H31" i="17"/>
  <c r="H34" i="17"/>
  <c r="H35" i="17"/>
  <c r="H36" i="17"/>
  <c r="H37" i="17"/>
  <c r="H38" i="17"/>
  <c r="H39" i="17"/>
  <c r="H40" i="17"/>
  <c r="H41" i="17"/>
  <c r="H42" i="17"/>
  <c r="H44" i="17"/>
  <c r="H45" i="17"/>
  <c r="H43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4" i="17"/>
  <c r="H93" i="17"/>
  <c r="H95" i="17"/>
  <c r="H96" i="17"/>
  <c r="H97" i="17"/>
  <c r="H98" i="17"/>
  <c r="H99" i="17"/>
  <c r="H100" i="17"/>
  <c r="H101" i="17"/>
  <c r="H103" i="17"/>
  <c r="H104" i="17"/>
  <c r="H105" i="17"/>
  <c r="H146" i="17"/>
  <c r="H190" i="17"/>
  <c r="H106" i="17"/>
  <c r="H107" i="17"/>
  <c r="H108" i="17"/>
  <c r="H109" i="17"/>
  <c r="H110" i="17"/>
  <c r="H111" i="17"/>
  <c r="H112" i="17"/>
  <c r="H113" i="17"/>
  <c r="H114" i="17"/>
  <c r="H115" i="17"/>
  <c r="H116" i="17"/>
  <c r="H118" i="17"/>
  <c r="H119" i="17"/>
  <c r="H120" i="17"/>
  <c r="H121" i="17"/>
  <c r="H124" i="17"/>
  <c r="H122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1" i="17"/>
  <c r="H192" i="17"/>
  <c r="H193" i="17"/>
  <c r="H194" i="17"/>
  <c r="H195" i="17"/>
  <c r="H61" i="17"/>
  <c r="D9" i="1"/>
  <c r="C9" i="1"/>
  <c r="B9" i="1"/>
  <c r="H3" i="21"/>
  <c r="H4" i="21"/>
  <c r="H5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0" i="21"/>
  <c r="H101" i="21"/>
  <c r="H102" i="21"/>
  <c r="H103" i="21"/>
  <c r="H104" i="21"/>
  <c r="H105" i="21"/>
  <c r="H107" i="21"/>
  <c r="H108" i="21"/>
  <c r="H109" i="21"/>
  <c r="H110" i="21"/>
  <c r="H111" i="21"/>
  <c r="H112" i="21"/>
  <c r="H113" i="21"/>
  <c r="H114" i="21"/>
  <c r="H115" i="21"/>
  <c r="H144" i="21"/>
  <c r="H116" i="21"/>
  <c r="H117" i="21"/>
  <c r="H118" i="21"/>
  <c r="H119" i="21"/>
  <c r="H120" i="21"/>
  <c r="H121" i="21"/>
  <c r="H122" i="21"/>
  <c r="H123" i="21"/>
  <c r="H124" i="21"/>
  <c r="H125" i="21"/>
  <c r="H126" i="21"/>
  <c r="H127" i="21"/>
  <c r="H128" i="21"/>
  <c r="H129" i="21"/>
  <c r="H130" i="21"/>
  <c r="H131" i="21"/>
  <c r="H132" i="21"/>
  <c r="H133" i="21"/>
  <c r="H135" i="21"/>
  <c r="H136" i="21"/>
  <c r="H137" i="21"/>
  <c r="H138" i="21"/>
  <c r="H139" i="21"/>
  <c r="H140" i="21"/>
  <c r="H141" i="21"/>
  <c r="H142" i="21"/>
  <c r="H143" i="21"/>
  <c r="H145" i="21"/>
  <c r="H146" i="21"/>
  <c r="H147" i="21"/>
  <c r="H148" i="21"/>
  <c r="H149" i="21"/>
  <c r="H150" i="21"/>
  <c r="H151" i="21"/>
  <c r="H152" i="21"/>
  <c r="H153" i="21"/>
  <c r="H154" i="21"/>
  <c r="H155" i="21"/>
  <c r="H156" i="21"/>
  <c r="H157" i="21"/>
  <c r="H158" i="21"/>
  <c r="H159" i="21"/>
  <c r="H160" i="21"/>
  <c r="H161" i="21"/>
  <c r="H162" i="21"/>
  <c r="H163" i="21"/>
  <c r="H164" i="21"/>
  <c r="H165" i="21"/>
  <c r="H166" i="21"/>
  <c r="H167" i="21"/>
  <c r="H168" i="21"/>
  <c r="H169" i="21"/>
  <c r="H170" i="21"/>
  <c r="H171" i="21"/>
  <c r="H172" i="21"/>
  <c r="H173" i="21"/>
  <c r="H174" i="21"/>
  <c r="H175" i="21"/>
  <c r="H176" i="21"/>
  <c r="H177" i="21"/>
  <c r="H178" i="21"/>
  <c r="H179" i="21"/>
  <c r="H180" i="21"/>
  <c r="H181" i="21"/>
  <c r="H182" i="21"/>
  <c r="H183" i="21"/>
  <c r="H184" i="21"/>
  <c r="H185" i="21"/>
  <c r="H186" i="21"/>
  <c r="H187" i="21"/>
  <c r="H188" i="21"/>
  <c r="H189" i="21"/>
  <c r="H190" i="21"/>
  <c r="H191" i="21"/>
  <c r="H192" i="21"/>
  <c r="H193" i="21"/>
  <c r="H194" i="21"/>
  <c r="H195" i="21"/>
  <c r="H196" i="21"/>
  <c r="H198" i="21"/>
  <c r="H199" i="21"/>
  <c r="H200" i="21"/>
  <c r="H201" i="21"/>
  <c r="H202" i="21"/>
  <c r="H203" i="21"/>
  <c r="H204" i="21"/>
  <c r="H2" i="21"/>
  <c r="F133" i="21"/>
  <c r="F135" i="21"/>
  <c r="F136" i="21"/>
  <c r="F137" i="21"/>
  <c r="F138" i="21"/>
  <c r="F139" i="21"/>
  <c r="F140" i="21"/>
  <c r="F141" i="21"/>
  <c r="F142" i="21"/>
  <c r="F143" i="21"/>
  <c r="F145" i="21"/>
  <c r="F146" i="21"/>
  <c r="F147" i="21"/>
  <c r="F148" i="21"/>
  <c r="F149" i="21"/>
  <c r="F150" i="21"/>
  <c r="F151" i="21"/>
  <c r="F152" i="21"/>
  <c r="F153" i="21"/>
  <c r="F154" i="21"/>
  <c r="F155" i="21"/>
  <c r="F156" i="21"/>
  <c r="F157" i="21"/>
  <c r="F158" i="21"/>
  <c r="F159" i="21"/>
  <c r="F160" i="21"/>
  <c r="F161" i="21"/>
  <c r="F162" i="21"/>
  <c r="F163" i="21"/>
  <c r="F164" i="21"/>
  <c r="F165" i="21"/>
  <c r="F166" i="21"/>
  <c r="F167" i="21"/>
  <c r="F168" i="21"/>
  <c r="F169" i="21"/>
  <c r="F170" i="21"/>
  <c r="F171" i="21"/>
  <c r="F172" i="21"/>
  <c r="F173" i="21"/>
  <c r="F174" i="21"/>
  <c r="F175" i="21"/>
  <c r="F176" i="21"/>
  <c r="F177" i="21"/>
  <c r="F178" i="21"/>
  <c r="F179" i="21"/>
  <c r="F180" i="21"/>
  <c r="F181" i="21"/>
  <c r="F182" i="21"/>
  <c r="F183" i="21"/>
  <c r="F184" i="21"/>
  <c r="F185" i="21"/>
  <c r="F186" i="21"/>
  <c r="F187" i="21"/>
  <c r="F188" i="21"/>
  <c r="F189" i="21"/>
  <c r="F190" i="21"/>
  <c r="F191" i="21"/>
  <c r="F192" i="21"/>
  <c r="F193" i="21"/>
  <c r="F194" i="21"/>
  <c r="F195" i="21"/>
  <c r="F196" i="21"/>
  <c r="F198" i="21"/>
  <c r="F199" i="21"/>
  <c r="F200" i="21"/>
  <c r="F201" i="21"/>
  <c r="F202" i="21"/>
  <c r="F203" i="21"/>
  <c r="F204" i="21"/>
  <c r="H86" i="19"/>
  <c r="F93" i="3"/>
  <c r="H25" i="19"/>
  <c r="F121" i="10"/>
  <c r="F114" i="10"/>
  <c r="F148" i="10"/>
  <c r="F127" i="10"/>
  <c r="F133" i="10"/>
  <c r="F129" i="10"/>
  <c r="F98" i="10"/>
  <c r="H98" i="10" s="1"/>
  <c r="F102" i="10"/>
  <c r="F106" i="10"/>
  <c r="F49" i="10"/>
  <c r="F92" i="10"/>
  <c r="F85" i="10"/>
  <c r="F84" i="10"/>
  <c r="F77" i="10"/>
  <c r="F51" i="10"/>
  <c r="F65" i="10"/>
  <c r="F39" i="10"/>
  <c r="F17" i="10"/>
  <c r="F54" i="10"/>
  <c r="F48" i="10"/>
  <c r="F10" i="10"/>
  <c r="F42" i="10"/>
  <c r="F18" i="10"/>
  <c r="F137" i="3"/>
  <c r="F106" i="3"/>
  <c r="F132" i="3"/>
  <c r="F114" i="3"/>
  <c r="F94" i="3"/>
  <c r="F103" i="3"/>
  <c r="F104" i="3"/>
  <c r="F113" i="3"/>
  <c r="F96" i="3"/>
  <c r="F70" i="3"/>
  <c r="F41" i="3"/>
  <c r="F80" i="3"/>
  <c r="F73" i="3"/>
  <c r="F62" i="3"/>
  <c r="F53" i="3"/>
  <c r="F18" i="3"/>
  <c r="H26" i="19"/>
  <c r="H40" i="19"/>
  <c r="H37" i="19"/>
  <c r="H96" i="19"/>
  <c r="H30" i="19"/>
  <c r="H94" i="19"/>
  <c r="H39" i="19"/>
  <c r="H32" i="19"/>
  <c r="H41" i="19"/>
  <c r="H27" i="19"/>
  <c r="H97" i="19"/>
  <c r="H91" i="19"/>
  <c r="H42" i="19"/>
  <c r="H34" i="19"/>
  <c r="H44" i="19"/>
  <c r="H43" i="19"/>
  <c r="H45" i="19"/>
  <c r="H46" i="19"/>
  <c r="H51" i="19"/>
  <c r="H50" i="19"/>
  <c r="H52" i="19"/>
  <c r="H53" i="19"/>
  <c r="H48" i="19"/>
  <c r="H54" i="19"/>
  <c r="H47" i="19"/>
  <c r="H68" i="19"/>
  <c r="H60" i="19"/>
  <c r="H49" i="19"/>
  <c r="H58" i="19"/>
  <c r="H59" i="19"/>
  <c r="H72" i="19"/>
  <c r="H62" i="19"/>
  <c r="H6" i="19"/>
  <c r="H75" i="19"/>
  <c r="H61" i="19"/>
  <c r="H64" i="19"/>
  <c r="H66" i="19"/>
  <c r="H55" i="19"/>
  <c r="H65" i="19"/>
  <c r="H3" i="19"/>
  <c r="H12" i="19"/>
  <c r="H11" i="19"/>
  <c r="H67" i="19"/>
  <c r="H70" i="19"/>
  <c r="H71" i="19"/>
  <c r="H57" i="19"/>
  <c r="H73" i="19"/>
  <c r="H2" i="19"/>
  <c r="H84" i="19"/>
  <c r="H56" i="19"/>
  <c r="H9" i="19"/>
  <c r="H78" i="19"/>
  <c r="H74" i="19"/>
  <c r="H63" i="19"/>
  <c r="H17" i="19"/>
  <c r="H69" i="19"/>
  <c r="H8" i="19"/>
  <c r="H81" i="19"/>
  <c r="H4" i="19"/>
  <c r="H7" i="19"/>
  <c r="H83" i="19"/>
  <c r="H10" i="19"/>
  <c r="H90" i="19"/>
  <c r="H77" i="19"/>
  <c r="H24" i="19"/>
  <c r="H87" i="19"/>
  <c r="H85" i="19"/>
  <c r="H15" i="19"/>
  <c r="H76" i="19"/>
  <c r="H80" i="19"/>
  <c r="H89" i="19"/>
  <c r="H79" i="19"/>
  <c r="H21" i="19"/>
  <c r="H14" i="19"/>
  <c r="H88" i="19"/>
  <c r="H82" i="19"/>
  <c r="H19" i="19"/>
  <c r="H13" i="19"/>
  <c r="H23" i="19"/>
  <c r="H92" i="19"/>
  <c r="H29" i="19"/>
  <c r="H16" i="19"/>
  <c r="H31" i="19"/>
  <c r="H5" i="19"/>
  <c r="H95" i="19"/>
  <c r="H22" i="19"/>
  <c r="H93" i="19"/>
  <c r="H33" i="19"/>
  <c r="H35" i="19"/>
  <c r="H18" i="19"/>
  <c r="H20" i="19"/>
  <c r="H38" i="19"/>
  <c r="H28" i="19"/>
  <c r="H36" i="19"/>
  <c r="F36" i="19"/>
  <c r="F26" i="19"/>
  <c r="F40" i="19"/>
  <c r="F37" i="19"/>
  <c r="F96" i="19"/>
  <c r="F30" i="19"/>
  <c r="F94" i="19"/>
  <c r="F39" i="19"/>
  <c r="F32" i="19"/>
  <c r="F41" i="19"/>
  <c r="F27" i="19"/>
  <c r="F97" i="19"/>
  <c r="F91" i="19"/>
  <c r="F42" i="19"/>
  <c r="F34" i="19"/>
  <c r="F44" i="19"/>
  <c r="F43" i="19"/>
  <c r="F45" i="19"/>
  <c r="F46" i="19"/>
  <c r="F51" i="19"/>
  <c r="F50" i="19"/>
  <c r="F52" i="19"/>
  <c r="F53" i="19"/>
  <c r="F48" i="19"/>
  <c r="F54" i="19"/>
  <c r="F47" i="19"/>
  <c r="F68" i="19"/>
  <c r="F60" i="19"/>
  <c r="F49" i="19"/>
  <c r="F58" i="19"/>
  <c r="F59" i="19"/>
  <c r="F72" i="19"/>
  <c r="F62" i="19"/>
  <c r="F6" i="19"/>
  <c r="F75" i="19"/>
  <c r="F61" i="19"/>
  <c r="F64" i="19"/>
  <c r="F66" i="19"/>
  <c r="F55" i="19"/>
  <c r="F65" i="19"/>
  <c r="F3" i="19"/>
  <c r="F12" i="19"/>
  <c r="F11" i="19"/>
  <c r="F67" i="19"/>
  <c r="F70" i="19"/>
  <c r="F71" i="19"/>
  <c r="F57" i="19"/>
  <c r="F73" i="19"/>
  <c r="F2" i="19"/>
  <c r="I13" i="15" s="1"/>
  <c r="F84" i="19"/>
  <c r="F56" i="19"/>
  <c r="F9" i="19"/>
  <c r="F78" i="19"/>
  <c r="F74" i="19"/>
  <c r="F63" i="19"/>
  <c r="F17" i="19"/>
  <c r="F69" i="19"/>
  <c r="F8" i="19"/>
  <c r="F81" i="19"/>
  <c r="F4" i="19"/>
  <c r="F7" i="19"/>
  <c r="F83" i="19"/>
  <c r="F10" i="19"/>
  <c r="F90" i="19"/>
  <c r="F77" i="19"/>
  <c r="F24" i="19"/>
  <c r="F87" i="19"/>
  <c r="F85" i="19"/>
  <c r="F15" i="19"/>
  <c r="F76" i="19"/>
  <c r="F80" i="19"/>
  <c r="F89" i="19"/>
  <c r="F79" i="19"/>
  <c r="F21" i="19"/>
  <c r="F14" i="19"/>
  <c r="F88" i="19"/>
  <c r="F82" i="19"/>
  <c r="F19" i="19"/>
  <c r="F13" i="19"/>
  <c r="F23" i="19"/>
  <c r="F92" i="19"/>
  <c r="F29" i="19"/>
  <c r="F16" i="19"/>
  <c r="F31" i="19"/>
  <c r="F5" i="19"/>
  <c r="F95" i="19"/>
  <c r="F22" i="19"/>
  <c r="F86" i="19"/>
  <c r="F93" i="19"/>
  <c r="F33" i="19"/>
  <c r="F35" i="19"/>
  <c r="F18" i="19"/>
  <c r="F20" i="19"/>
  <c r="F38" i="19"/>
  <c r="F28" i="19"/>
  <c r="H3" i="20"/>
  <c r="H4" i="20"/>
  <c r="H5" i="20"/>
  <c r="H6" i="20"/>
  <c r="H7" i="20"/>
  <c r="H8" i="20"/>
  <c r="H9" i="20"/>
  <c r="H10" i="20"/>
  <c r="H11" i="20"/>
  <c r="H12" i="20"/>
  <c r="H14" i="20"/>
  <c r="H13" i="20"/>
  <c r="H16" i="20"/>
  <c r="H15" i="20"/>
  <c r="H17" i="20"/>
  <c r="H18" i="20"/>
  <c r="H20" i="20"/>
  <c r="H19" i="20"/>
  <c r="H21" i="20"/>
  <c r="H23" i="20"/>
  <c r="H22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40" i="20"/>
  <c r="H39" i="20"/>
  <c r="H41" i="20"/>
  <c r="H42" i="20"/>
  <c r="H43" i="20"/>
  <c r="H44" i="20"/>
  <c r="H45" i="20"/>
  <c r="H46" i="20"/>
  <c r="H47" i="20"/>
  <c r="H48" i="20"/>
  <c r="H50" i="20"/>
  <c r="H49" i="20"/>
  <c r="H51" i="20"/>
  <c r="H52" i="20"/>
  <c r="H53" i="20"/>
  <c r="H54" i="20"/>
  <c r="H55" i="20"/>
  <c r="H56" i="20"/>
  <c r="H57" i="20"/>
  <c r="H59" i="20"/>
  <c r="H58" i="20"/>
  <c r="H60" i="20"/>
  <c r="H62" i="20"/>
  <c r="H61" i="20"/>
  <c r="H63" i="20"/>
  <c r="H65" i="20"/>
  <c r="H64" i="20"/>
  <c r="H66" i="20"/>
  <c r="H67" i="20"/>
  <c r="H68" i="20"/>
  <c r="H69" i="20"/>
  <c r="H70" i="20"/>
  <c r="H71" i="20"/>
  <c r="H73" i="20"/>
  <c r="H74" i="20"/>
  <c r="H72" i="20"/>
  <c r="H75" i="20"/>
  <c r="H76" i="20"/>
  <c r="H78" i="20"/>
  <c r="H77" i="20"/>
  <c r="H79" i="20"/>
  <c r="H80" i="20"/>
  <c r="H81" i="20"/>
  <c r="H82" i="20"/>
  <c r="H83" i="20"/>
  <c r="H84" i="20"/>
  <c r="H85" i="20"/>
  <c r="H86" i="20"/>
  <c r="H88" i="20"/>
  <c r="H87" i="20"/>
  <c r="H89" i="20"/>
  <c r="H90" i="20"/>
  <c r="H91" i="20"/>
  <c r="H92" i="20"/>
  <c r="H93" i="20"/>
  <c r="H94" i="20"/>
  <c r="H95" i="20"/>
  <c r="H2" i="20"/>
  <c r="F142" i="10"/>
  <c r="F145" i="10"/>
  <c r="F134" i="3"/>
  <c r="F138" i="3"/>
  <c r="F120" i="3"/>
  <c r="F74" i="3"/>
  <c r="F147" i="3"/>
  <c r="F90" i="20"/>
  <c r="H25" i="15" s="1"/>
  <c r="F76" i="20"/>
  <c r="F41" i="20"/>
  <c r="F38" i="20"/>
  <c r="F37" i="20"/>
  <c r="F30" i="20"/>
  <c r="F28" i="20"/>
  <c r="F24" i="20"/>
  <c r="F14" i="20"/>
  <c r="F12" i="20"/>
  <c r="F50" i="20"/>
  <c r="F75" i="10"/>
  <c r="F124" i="10"/>
  <c r="F55" i="10"/>
  <c r="F56" i="10"/>
  <c r="F120" i="10"/>
  <c r="F24" i="10"/>
  <c r="F34" i="10"/>
  <c r="F104" i="10"/>
  <c r="F33" i="10"/>
  <c r="F96" i="10"/>
  <c r="F93" i="10"/>
  <c r="F90" i="10"/>
  <c r="F64" i="10"/>
  <c r="F81" i="10"/>
  <c r="F78" i="10"/>
  <c r="F69" i="10"/>
  <c r="F16" i="10"/>
  <c r="F59" i="10"/>
  <c r="F7" i="10"/>
  <c r="F31" i="10"/>
  <c r="F15" i="10"/>
  <c r="F46" i="10"/>
  <c r="F45" i="10"/>
  <c r="F38" i="10"/>
  <c r="F3" i="9"/>
  <c r="F2" i="9"/>
  <c r="F4" i="9"/>
  <c r="F21" i="3"/>
  <c r="F24" i="3"/>
  <c r="F144" i="3"/>
  <c r="F190" i="3"/>
  <c r="F99" i="3"/>
  <c r="F128" i="3"/>
  <c r="F100" i="3"/>
  <c r="F109" i="3"/>
  <c r="F118" i="3"/>
  <c r="F55" i="3"/>
  <c r="F40" i="3"/>
  <c r="F105" i="3"/>
  <c r="F102" i="3"/>
  <c r="F97" i="3"/>
  <c r="F78" i="3"/>
  <c r="F91" i="3"/>
  <c r="F43" i="3"/>
  <c r="F32" i="3"/>
  <c r="F76" i="3"/>
  <c r="F34" i="3"/>
  <c r="F66" i="3"/>
  <c r="F9" i="3"/>
  <c r="F56" i="3"/>
  <c r="F23" i="3"/>
  <c r="F50" i="3"/>
  <c r="F49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1" i="20"/>
  <c r="F92" i="20"/>
  <c r="F93" i="20"/>
  <c r="F94" i="20"/>
  <c r="F95" i="20"/>
  <c r="F2" i="20"/>
  <c r="F3" i="20"/>
  <c r="F4" i="20"/>
  <c r="F5" i="20"/>
  <c r="F6" i="20"/>
  <c r="F7" i="20"/>
  <c r="F8" i="20"/>
  <c r="F9" i="20"/>
  <c r="F10" i="20"/>
  <c r="F11" i="20"/>
  <c r="F13" i="20"/>
  <c r="F15" i="20"/>
  <c r="F16" i="20"/>
  <c r="F17" i="20"/>
  <c r="F18" i="20"/>
  <c r="F19" i="20"/>
  <c r="F20" i="20"/>
  <c r="F21" i="20"/>
  <c r="F22" i="20"/>
  <c r="F23" i="20"/>
  <c r="F25" i="20"/>
  <c r="F26" i="20"/>
  <c r="F27" i="20"/>
  <c r="F29" i="20"/>
  <c r="F31" i="20"/>
  <c r="F32" i="20"/>
  <c r="F33" i="20"/>
  <c r="F34" i="20"/>
  <c r="F35" i="20"/>
  <c r="F36" i="20"/>
  <c r="F39" i="20"/>
  <c r="F40" i="20"/>
  <c r="F42" i="20"/>
  <c r="F43" i="20"/>
  <c r="F44" i="20"/>
  <c r="F45" i="20"/>
  <c r="F46" i="20"/>
  <c r="F47" i="20"/>
  <c r="F48" i="20"/>
  <c r="F39" i="3"/>
  <c r="F138" i="10"/>
  <c r="F155" i="10"/>
  <c r="F179" i="3"/>
  <c r="F83" i="3"/>
  <c r="H135" i="18"/>
  <c r="H117" i="18"/>
  <c r="H56" i="18"/>
  <c r="H12" i="18"/>
  <c r="H131" i="18"/>
  <c r="H28" i="18"/>
  <c r="H55" i="18"/>
  <c r="H41" i="18"/>
  <c r="H59" i="18"/>
  <c r="H37" i="18"/>
  <c r="H52" i="18"/>
  <c r="H39" i="18"/>
  <c r="H63" i="18"/>
  <c r="H43" i="18"/>
  <c r="H60" i="18"/>
  <c r="H132" i="18"/>
  <c r="H54" i="18"/>
  <c r="H61" i="18"/>
  <c r="H133" i="18"/>
  <c r="H57" i="18"/>
  <c r="H51" i="18"/>
  <c r="H65" i="18"/>
  <c r="H40" i="18"/>
  <c r="H38" i="18"/>
  <c r="H127" i="18"/>
  <c r="H62" i="18"/>
  <c r="H64" i="18"/>
  <c r="H66" i="18"/>
  <c r="H137" i="18"/>
  <c r="H129" i="18"/>
  <c r="H50" i="18"/>
  <c r="H68" i="18"/>
  <c r="H136" i="18"/>
  <c r="H47" i="18"/>
  <c r="H67" i="18"/>
  <c r="H69" i="18"/>
  <c r="H71" i="18"/>
  <c r="H72" i="18"/>
  <c r="H49" i="18"/>
  <c r="H58" i="18"/>
  <c r="H73" i="18"/>
  <c r="H42" i="18"/>
  <c r="H128" i="18"/>
  <c r="H70" i="18"/>
  <c r="H138" i="18"/>
  <c r="H134" i="18"/>
  <c r="H139" i="18"/>
  <c r="H74" i="18"/>
  <c r="H76" i="18"/>
  <c r="H75" i="18"/>
  <c r="H81" i="18"/>
  <c r="H86" i="18"/>
  <c r="H88" i="18"/>
  <c r="H3" i="18"/>
  <c r="H83" i="18"/>
  <c r="H84" i="18"/>
  <c r="H78" i="18"/>
  <c r="H93" i="18"/>
  <c r="H100" i="18"/>
  <c r="H101" i="18"/>
  <c r="H79" i="18"/>
  <c r="H89" i="18"/>
  <c r="H15" i="18"/>
  <c r="H82" i="18"/>
  <c r="H104" i="18"/>
  <c r="H87" i="18"/>
  <c r="H19" i="18"/>
  <c r="H103" i="18"/>
  <c r="H109" i="18"/>
  <c r="H94" i="18"/>
  <c r="H102" i="18"/>
  <c r="H21" i="18"/>
  <c r="H8" i="18"/>
  <c r="H24" i="18"/>
  <c r="H90" i="18"/>
  <c r="H114" i="18"/>
  <c r="H5" i="18"/>
  <c r="H98" i="18"/>
  <c r="H18" i="18"/>
  <c r="H115" i="18"/>
  <c r="H99" i="18"/>
  <c r="H96" i="18"/>
  <c r="H119" i="18"/>
  <c r="H110" i="18"/>
  <c r="H26" i="18"/>
  <c r="H92" i="18"/>
  <c r="H85" i="18"/>
  <c r="H80" i="18"/>
  <c r="H17" i="18"/>
  <c r="H7" i="18"/>
  <c r="H36" i="18"/>
  <c r="H112" i="18"/>
  <c r="H107" i="18"/>
  <c r="H116" i="18"/>
  <c r="H120" i="18"/>
  <c r="H16" i="18"/>
  <c r="H97" i="18"/>
  <c r="H108" i="18"/>
  <c r="H123" i="18"/>
  <c r="H20" i="18"/>
  <c r="H126" i="18"/>
  <c r="H13" i="18"/>
  <c r="H11" i="18"/>
  <c r="H14" i="18"/>
  <c r="H6" i="18"/>
  <c r="H105" i="18"/>
  <c r="H125" i="18"/>
  <c r="H121" i="18"/>
  <c r="H34" i="18"/>
  <c r="H22" i="18"/>
  <c r="H45" i="18"/>
  <c r="H106" i="18"/>
  <c r="H46" i="18"/>
  <c r="H25" i="18"/>
  <c r="H124" i="18"/>
  <c r="H9" i="18"/>
  <c r="H30" i="18"/>
  <c r="H27" i="18"/>
  <c r="H130" i="18"/>
  <c r="H113" i="18"/>
  <c r="H111" i="18"/>
  <c r="H23" i="18"/>
  <c r="H118" i="18"/>
  <c r="H33" i="18"/>
  <c r="H32" i="18"/>
  <c r="H53" i="18"/>
  <c r="H35" i="18"/>
  <c r="H122" i="18"/>
  <c r="H95" i="18"/>
  <c r="H31" i="18"/>
  <c r="H48" i="18"/>
  <c r="H44" i="18"/>
  <c r="H29" i="18"/>
  <c r="H10" i="18"/>
  <c r="H91" i="18"/>
  <c r="H2" i="18"/>
  <c r="H77" i="18"/>
  <c r="H4" i="18"/>
  <c r="F129" i="18"/>
  <c r="F50" i="18"/>
  <c r="F68" i="18"/>
  <c r="F136" i="18"/>
  <c r="F47" i="18"/>
  <c r="F67" i="18"/>
  <c r="F69" i="18"/>
  <c r="F71" i="18"/>
  <c r="F72" i="18"/>
  <c r="F49" i="18"/>
  <c r="F58" i="18"/>
  <c r="F73" i="18"/>
  <c r="F42" i="18"/>
  <c r="F128" i="18"/>
  <c r="F70" i="18"/>
  <c r="F138" i="18"/>
  <c r="F134" i="18"/>
  <c r="F139" i="18"/>
  <c r="F74" i="18"/>
  <c r="F76" i="18"/>
  <c r="F75" i="18"/>
  <c r="E11" i="1"/>
  <c r="E12" i="1"/>
  <c r="E13" i="1"/>
  <c r="E14" i="1"/>
  <c r="D6" i="1"/>
  <c r="D7" i="1"/>
  <c r="D8" i="1"/>
  <c r="D11" i="1"/>
  <c r="D12" i="1"/>
  <c r="D10" i="1"/>
  <c r="D13" i="1"/>
  <c r="D14" i="1"/>
  <c r="C6" i="1"/>
  <c r="C7" i="1"/>
  <c r="C8" i="1"/>
  <c r="C11" i="1"/>
  <c r="C12" i="1"/>
  <c r="C10" i="1"/>
  <c r="C13" i="1"/>
  <c r="C14" i="1"/>
  <c r="B13" i="1"/>
  <c r="B14" i="1"/>
  <c r="B23" i="22"/>
  <c r="B24" i="22"/>
  <c r="B44" i="22" s="1"/>
  <c r="B64" i="22" s="1"/>
  <c r="B84" i="22" s="1"/>
  <c r="B104" i="22" s="1"/>
  <c r="B25" i="22"/>
  <c r="B26" i="22"/>
  <c r="B27" i="22"/>
  <c r="B47" i="22" s="1"/>
  <c r="B67" i="22" s="1"/>
  <c r="B87" i="22" s="1"/>
  <c r="B107" i="22" s="1"/>
  <c r="B28" i="22"/>
  <c r="B29" i="22"/>
  <c r="B49" i="22" s="1"/>
  <c r="B69" i="22" s="1"/>
  <c r="B89" i="22" s="1"/>
  <c r="B109" i="22" s="1"/>
  <c r="B30" i="22"/>
  <c r="B50" i="22" s="1"/>
  <c r="B70" i="22" s="1"/>
  <c r="B90" i="22" s="1"/>
  <c r="B110" i="22" s="1"/>
  <c r="B31" i="22"/>
  <c r="B32" i="22"/>
  <c r="B52" i="22" s="1"/>
  <c r="B72" i="22" s="1"/>
  <c r="B92" i="22" s="1"/>
  <c r="B112" i="22" s="1"/>
  <c r="B33" i="22"/>
  <c r="B34" i="22"/>
  <c r="B35" i="22"/>
  <c r="B55" i="22" s="1"/>
  <c r="B75" i="22" s="1"/>
  <c r="B95" i="22" s="1"/>
  <c r="B115" i="22" s="1"/>
  <c r="B36" i="22"/>
  <c r="B37" i="22"/>
  <c r="B57" i="22" s="1"/>
  <c r="B77" i="22" s="1"/>
  <c r="B97" i="22" s="1"/>
  <c r="B38" i="22"/>
  <c r="B58" i="22" s="1"/>
  <c r="B78" i="22" s="1"/>
  <c r="B98" i="22" s="1"/>
  <c r="B39" i="22"/>
  <c r="B40" i="22"/>
  <c r="B60" i="22" s="1"/>
  <c r="B80" i="22" s="1"/>
  <c r="B100" i="22" s="1"/>
  <c r="B41" i="22"/>
  <c r="B43" i="22"/>
  <c r="B63" i="22" s="1"/>
  <c r="B83" i="22" s="1"/>
  <c r="B103" i="22" s="1"/>
  <c r="B45" i="22"/>
  <c r="B65" i="22" s="1"/>
  <c r="B85" i="22" s="1"/>
  <c r="B105" i="22" s="1"/>
  <c r="B46" i="22"/>
  <c r="B66" i="22" s="1"/>
  <c r="B86" i="22" s="1"/>
  <c r="B106" i="22" s="1"/>
  <c r="B48" i="22"/>
  <c r="B68" i="22" s="1"/>
  <c r="B88" i="22" s="1"/>
  <c r="B108" i="22" s="1"/>
  <c r="B51" i="22"/>
  <c r="B71" i="22" s="1"/>
  <c r="B91" i="22" s="1"/>
  <c r="B111" i="22" s="1"/>
  <c r="B53" i="22"/>
  <c r="B73" i="22" s="1"/>
  <c r="B93" i="22" s="1"/>
  <c r="B113" i="22" s="1"/>
  <c r="B54" i="22"/>
  <c r="B74" i="22" s="1"/>
  <c r="B94" i="22" s="1"/>
  <c r="B114" i="22" s="1"/>
  <c r="B56" i="22"/>
  <c r="B76" i="22" s="1"/>
  <c r="B59" i="22"/>
  <c r="B79" i="22" s="1"/>
  <c r="B99" i="22" s="1"/>
  <c r="B61" i="22"/>
  <c r="B81" i="22" s="1"/>
  <c r="B101" i="22" s="1"/>
  <c r="B96" i="22"/>
  <c r="B22" i="22"/>
  <c r="B42" i="22" s="1"/>
  <c r="B62" i="22" s="1"/>
  <c r="B82" i="22" s="1"/>
  <c r="B102" i="22" s="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5" i="21"/>
  <c r="F104" i="21"/>
  <c r="F103" i="21"/>
  <c r="F101" i="21"/>
  <c r="F102" i="21"/>
  <c r="F100" i="21"/>
  <c r="F98" i="21"/>
  <c r="F96" i="21"/>
  <c r="F99" i="21"/>
  <c r="F97" i="21"/>
  <c r="F95" i="21"/>
  <c r="F93" i="21"/>
  <c r="F91" i="21"/>
  <c r="F90" i="21"/>
  <c r="F94" i="21"/>
  <c r="F92" i="21"/>
  <c r="F88" i="21"/>
  <c r="F89" i="21"/>
  <c r="F87" i="21"/>
  <c r="F86" i="21"/>
  <c r="F85" i="21"/>
  <c r="F84" i="21"/>
  <c r="F83" i="21"/>
  <c r="F82" i="21"/>
  <c r="F81" i="21"/>
  <c r="F80" i="21"/>
  <c r="F79" i="21"/>
  <c r="F78" i="21"/>
  <c r="F77" i="21"/>
  <c r="F75" i="21"/>
  <c r="F73" i="21"/>
  <c r="F74" i="21"/>
  <c r="F76" i="21"/>
  <c r="F72" i="21"/>
  <c r="F71" i="21"/>
  <c r="F68" i="21"/>
  <c r="F67" i="21"/>
  <c r="F69" i="21"/>
  <c r="F66" i="21"/>
  <c r="F70" i="21"/>
  <c r="F65" i="21"/>
  <c r="F63" i="21"/>
  <c r="F64" i="21"/>
  <c r="F62" i="21"/>
  <c r="F60" i="21"/>
  <c r="F59" i="21"/>
  <c r="F61" i="21"/>
  <c r="F57" i="21"/>
  <c r="F56" i="21"/>
  <c r="F58" i="21"/>
  <c r="F55" i="21"/>
  <c r="F54" i="21"/>
  <c r="F53" i="21"/>
  <c r="F52" i="21"/>
  <c r="F51" i="21"/>
  <c r="F49" i="21"/>
  <c r="F50" i="21"/>
  <c r="F48" i="21"/>
  <c r="F47" i="21"/>
  <c r="F46" i="21"/>
  <c r="F45" i="21"/>
  <c r="F44" i="21"/>
  <c r="F42" i="21"/>
  <c r="F43" i="21"/>
  <c r="F41" i="21"/>
  <c r="F40" i="21"/>
  <c r="F39" i="21"/>
  <c r="F38" i="21"/>
  <c r="F36" i="21"/>
  <c r="F37" i="21"/>
  <c r="F34" i="21"/>
  <c r="F35" i="21"/>
  <c r="F33" i="21"/>
  <c r="F32" i="21"/>
  <c r="F31" i="21"/>
  <c r="F30" i="21"/>
  <c r="F28" i="21"/>
  <c r="F29" i="21"/>
  <c r="F27" i="21"/>
  <c r="F25" i="21"/>
  <c r="F26" i="21"/>
  <c r="F24" i="21"/>
  <c r="F21" i="21"/>
  <c r="F20" i="21"/>
  <c r="F19" i="21"/>
  <c r="F22" i="21"/>
  <c r="F18" i="21"/>
  <c r="F17" i="21"/>
  <c r="F16" i="21"/>
  <c r="F13" i="21"/>
  <c r="F14" i="21"/>
  <c r="F15" i="21"/>
  <c r="F12" i="21"/>
  <c r="F11" i="21"/>
  <c r="F10" i="21"/>
  <c r="F9" i="21"/>
  <c r="F8" i="21"/>
  <c r="F144" i="21"/>
  <c r="F6" i="21"/>
  <c r="F4" i="21"/>
  <c r="F5" i="21"/>
  <c r="F7" i="21"/>
  <c r="F2" i="21"/>
  <c r="F3" i="21"/>
  <c r="F98" i="19"/>
  <c r="F25" i="19"/>
  <c r="F137" i="18"/>
  <c r="F66" i="18"/>
  <c r="F64" i="18"/>
  <c r="F62" i="18"/>
  <c r="F127" i="18"/>
  <c r="F38" i="18"/>
  <c r="F40" i="18"/>
  <c r="F65" i="18"/>
  <c r="F51" i="18"/>
  <c r="F57" i="18"/>
  <c r="F133" i="18"/>
  <c r="F61" i="18"/>
  <c r="F54" i="18"/>
  <c r="F132" i="18"/>
  <c r="F60" i="18"/>
  <c r="F43" i="18"/>
  <c r="F63" i="18"/>
  <c r="F39" i="18"/>
  <c r="F52" i="18"/>
  <c r="F37" i="18"/>
  <c r="F59" i="18"/>
  <c r="F41" i="18"/>
  <c r="F55" i="18"/>
  <c r="F28" i="18"/>
  <c r="F131" i="18"/>
  <c r="F12" i="18"/>
  <c r="F56" i="18"/>
  <c r="F117" i="18"/>
  <c r="F135" i="18"/>
  <c r="F4" i="18"/>
  <c r="F44" i="18"/>
  <c r="F48" i="18"/>
  <c r="F31" i="18"/>
  <c r="F95" i="18"/>
  <c r="F122" i="18"/>
  <c r="F35" i="18"/>
  <c r="F53" i="18"/>
  <c r="F32" i="18"/>
  <c r="F33" i="18"/>
  <c r="F118" i="18"/>
  <c r="F23" i="18"/>
  <c r="F111" i="18"/>
  <c r="F113" i="18"/>
  <c r="F130" i="18"/>
  <c r="F27" i="18"/>
  <c r="F30" i="18"/>
  <c r="F29" i="18"/>
  <c r="F9" i="18"/>
  <c r="F124" i="18"/>
  <c r="F25" i="18"/>
  <c r="F46" i="18"/>
  <c r="F106" i="18"/>
  <c r="F45" i="18"/>
  <c r="F22" i="18"/>
  <c r="F34" i="18"/>
  <c r="F121" i="18"/>
  <c r="F125" i="18"/>
  <c r="F105" i="18"/>
  <c r="F10" i="18"/>
  <c r="F6" i="18"/>
  <c r="F14" i="18"/>
  <c r="F11" i="18"/>
  <c r="F13" i="18"/>
  <c r="F126" i="18"/>
  <c r="F20" i="18"/>
  <c r="F123" i="18"/>
  <c r="F108" i="18"/>
  <c r="F97" i="18"/>
  <c r="F16" i="18"/>
  <c r="F120" i="18"/>
  <c r="F116" i="18"/>
  <c r="F107" i="18"/>
  <c r="F112" i="18"/>
  <c r="F36" i="18"/>
  <c r="F7" i="18"/>
  <c r="F17" i="18"/>
  <c r="F80" i="18"/>
  <c r="F85" i="18"/>
  <c r="F92" i="18"/>
  <c r="F26" i="18"/>
  <c r="F110" i="18"/>
  <c r="F119" i="18"/>
  <c r="F96" i="18"/>
  <c r="F99" i="18"/>
  <c r="F115" i="18"/>
  <c r="F18" i="18"/>
  <c r="F98" i="18"/>
  <c r="F5" i="18"/>
  <c r="F114" i="18"/>
  <c r="F24" i="18"/>
  <c r="F90" i="18"/>
  <c r="F8" i="18"/>
  <c r="F21" i="18"/>
  <c r="F102" i="18"/>
  <c r="F94" i="18"/>
  <c r="F109" i="18"/>
  <c r="F91" i="18"/>
  <c r="F2" i="18"/>
  <c r="F103" i="18"/>
  <c r="F19" i="18"/>
  <c r="F87" i="18"/>
  <c r="F104" i="18"/>
  <c r="F82" i="18"/>
  <c r="F15" i="18"/>
  <c r="F89" i="18"/>
  <c r="F77" i="18"/>
  <c r="F79" i="18"/>
  <c r="F101" i="18"/>
  <c r="F100" i="18"/>
  <c r="F93" i="18"/>
  <c r="F78" i="18"/>
  <c r="F84" i="18"/>
  <c r="F83" i="18"/>
  <c r="F3" i="18"/>
  <c r="F88" i="18"/>
  <c r="F86" i="18"/>
  <c r="F81" i="18"/>
  <c r="F154" i="10"/>
  <c r="F137" i="10"/>
  <c r="F32" i="10"/>
  <c r="F11" i="10"/>
  <c r="F37" i="10"/>
  <c r="F163" i="10"/>
  <c r="F76" i="10"/>
  <c r="F122" i="10"/>
  <c r="F21" i="10"/>
  <c r="F4" i="10"/>
  <c r="F166" i="10"/>
  <c r="F160" i="10"/>
  <c r="F2" i="10"/>
  <c r="F26" i="10"/>
  <c r="F94" i="10"/>
  <c r="F72" i="10"/>
  <c r="F132" i="10"/>
  <c r="F35" i="10"/>
  <c r="F79" i="10"/>
  <c r="F41" i="10"/>
  <c r="F67" i="10"/>
  <c r="F141" i="10"/>
  <c r="F36" i="10"/>
  <c r="F12" i="10"/>
  <c r="F14" i="10"/>
  <c r="F66" i="10"/>
  <c r="F62" i="10"/>
  <c r="F152" i="10"/>
  <c r="F47" i="10"/>
  <c r="F3" i="10"/>
  <c r="F80" i="10"/>
  <c r="F28" i="10"/>
  <c r="F125" i="10"/>
  <c r="F108" i="10"/>
  <c r="F27" i="10"/>
  <c r="F61" i="10"/>
  <c r="F13" i="10"/>
  <c r="F9" i="10"/>
  <c r="F6" i="10"/>
  <c r="F110" i="10"/>
  <c r="F105" i="10"/>
  <c r="F107" i="10"/>
  <c r="F111" i="10"/>
  <c r="F101" i="10"/>
  <c r="F20" i="10"/>
  <c r="F8" i="10"/>
  <c r="F139" i="10"/>
  <c r="F103" i="10"/>
  <c r="F29" i="10"/>
  <c r="F52" i="10"/>
  <c r="F44" i="10"/>
  <c r="F25" i="10"/>
  <c r="F135" i="10"/>
  <c r="F87" i="10"/>
  <c r="F74" i="10"/>
  <c r="F57" i="10"/>
  <c r="F5" i="10"/>
  <c r="F88" i="10"/>
  <c r="F112" i="10"/>
  <c r="F118" i="10"/>
  <c r="F846" i="3"/>
  <c r="F58" i="3"/>
  <c r="F192" i="3"/>
  <c r="F171" i="3"/>
  <c r="F186" i="3"/>
  <c r="F79" i="3"/>
  <c r="F165" i="3"/>
  <c r="F95" i="3"/>
  <c r="F177" i="3"/>
  <c r="F176" i="3"/>
  <c r="F54" i="3"/>
  <c r="F172" i="3"/>
  <c r="F124" i="3"/>
  <c r="F71" i="3"/>
  <c r="F46" i="3"/>
  <c r="F142" i="3"/>
  <c r="F112" i="3"/>
  <c r="F162" i="3"/>
  <c r="F160" i="3"/>
  <c r="F159" i="3"/>
  <c r="F29" i="3"/>
  <c r="F155" i="3"/>
  <c r="F65" i="3"/>
  <c r="F125" i="3"/>
  <c r="F117" i="3"/>
  <c r="F150" i="3"/>
  <c r="F146" i="3"/>
  <c r="F61" i="3"/>
  <c r="F133" i="3"/>
  <c r="F98" i="3"/>
  <c r="F87" i="3"/>
  <c r="F81" i="3"/>
  <c r="F37" i="3"/>
  <c r="F123" i="3"/>
  <c r="F72" i="3"/>
  <c r="F38" i="3"/>
  <c r="F119" i="3"/>
  <c r="F31" i="3"/>
  <c r="F48" i="3"/>
  <c r="F33" i="3"/>
  <c r="F111" i="3"/>
  <c r="F19" i="3"/>
  <c r="F75" i="3"/>
  <c r="F14" i="3"/>
  <c r="F15" i="3"/>
  <c r="F10" i="3"/>
  <c r="F85" i="3"/>
  <c r="F26" i="3"/>
  <c r="F45" i="3"/>
  <c r="F86" i="3"/>
  <c r="F35" i="3"/>
  <c r="F7" i="3"/>
  <c r="F36" i="3"/>
  <c r="F27" i="3"/>
  <c r="F12" i="3"/>
  <c r="F8" i="3"/>
  <c r="F6" i="3"/>
  <c r="F25" i="3"/>
  <c r="F64" i="3"/>
  <c r="F3" i="3"/>
  <c r="F20" i="3"/>
  <c r="F57" i="3"/>
  <c r="F52" i="3"/>
  <c r="F5" i="3"/>
  <c r="F4" i="3"/>
  <c r="F17" i="3"/>
  <c r="F2" i="3"/>
  <c r="F11" i="3"/>
  <c r="F22" i="3"/>
  <c r="I5" i="11" l="1"/>
  <c r="I4" i="11"/>
  <c r="I18" i="11"/>
  <c r="I21" i="12"/>
  <c r="I34" i="12"/>
  <c r="I7" i="12"/>
  <c r="I3" i="12"/>
  <c r="I33" i="12"/>
  <c r="I42" i="13"/>
  <c r="I47" i="13"/>
  <c r="I16" i="13"/>
  <c r="I10" i="14"/>
  <c r="I17" i="14"/>
  <c r="I30" i="14"/>
  <c r="I46" i="14"/>
  <c r="I38" i="14"/>
  <c r="I40" i="14"/>
  <c r="I12" i="15"/>
  <c r="I9" i="15"/>
  <c r="I14" i="15"/>
  <c r="I18" i="15"/>
  <c r="I9" i="4"/>
  <c r="I46" i="5"/>
  <c r="I37" i="5"/>
  <c r="I8" i="6"/>
  <c r="I50" i="6"/>
  <c r="I35" i="6"/>
  <c r="I8" i="7"/>
  <c r="I14" i="8"/>
  <c r="I18" i="8"/>
  <c r="I13" i="8"/>
  <c r="I8" i="8"/>
  <c r="I12" i="11"/>
  <c r="I17" i="12"/>
  <c r="I9" i="12"/>
  <c r="I38" i="13"/>
  <c r="I30" i="13"/>
  <c r="I8" i="13"/>
  <c r="I6" i="14"/>
  <c r="I36" i="14"/>
  <c r="I42" i="14"/>
  <c r="I13" i="5"/>
  <c r="I32" i="5"/>
  <c r="I5" i="6"/>
  <c r="I2" i="6"/>
  <c r="I21" i="6"/>
  <c r="I57" i="7"/>
  <c r="I47" i="7"/>
  <c r="I10" i="11"/>
  <c r="I7" i="4"/>
  <c r="I24" i="4"/>
  <c r="I12" i="4"/>
  <c r="I43" i="5"/>
  <c r="I40" i="5"/>
  <c r="I9" i="6"/>
  <c r="I19" i="6"/>
  <c r="I38" i="6"/>
  <c r="I22" i="6"/>
  <c r="I4" i="6"/>
  <c r="I54" i="7"/>
  <c r="I33" i="7"/>
  <c r="I32" i="7"/>
  <c r="I7" i="7"/>
  <c r="I53" i="7"/>
  <c r="I23" i="8"/>
  <c r="I30" i="8"/>
  <c r="I33" i="8"/>
  <c r="I7" i="8"/>
  <c r="I20" i="8"/>
  <c r="I8" i="11"/>
  <c r="I3" i="11"/>
  <c r="I29" i="12"/>
  <c r="I32" i="12"/>
  <c r="I23" i="12"/>
  <c r="I44" i="13"/>
  <c r="I9" i="13"/>
  <c r="I39" i="13"/>
  <c r="I34" i="13"/>
  <c r="I14" i="13"/>
  <c r="I24" i="13"/>
  <c r="I21" i="14"/>
  <c r="I32" i="14"/>
  <c r="I12" i="14"/>
  <c r="I22" i="14"/>
  <c r="I23" i="14"/>
  <c r="I7" i="15"/>
  <c r="I17" i="15"/>
  <c r="I19" i="15"/>
  <c r="I23" i="4"/>
  <c r="I21" i="4"/>
  <c r="I42" i="5"/>
  <c r="I16" i="5"/>
  <c r="I36" i="5"/>
  <c r="I60" i="6"/>
  <c r="I18" i="7"/>
  <c r="I24" i="8"/>
  <c r="I3" i="8"/>
  <c r="I5" i="8"/>
  <c r="I13" i="11"/>
  <c r="I12" i="12"/>
  <c r="I37" i="12"/>
  <c r="I36" i="12"/>
  <c r="I25" i="13"/>
  <c r="I15" i="13"/>
  <c r="I51" i="13"/>
  <c r="I18" i="13"/>
  <c r="I39" i="14"/>
  <c r="I5" i="14"/>
  <c r="I14" i="4"/>
  <c r="I22" i="5"/>
  <c r="I17" i="5"/>
  <c r="I13" i="6"/>
  <c r="I29" i="6"/>
  <c r="I20" i="7"/>
  <c r="I12" i="8"/>
  <c r="I16" i="8"/>
  <c r="I23" i="5"/>
  <c r="I18" i="5"/>
  <c r="I45" i="5"/>
  <c r="I30" i="5"/>
  <c r="I47" i="5"/>
  <c r="I4" i="5"/>
  <c r="I44" i="5"/>
  <c r="I56" i="6"/>
  <c r="I36" i="6"/>
  <c r="I24" i="6"/>
  <c r="I31" i="6"/>
  <c r="I57" i="6"/>
  <c r="I55" i="6"/>
  <c r="I59" i="6"/>
  <c r="I11" i="6"/>
  <c r="I31" i="7"/>
  <c r="I36" i="7"/>
  <c r="I48" i="7"/>
  <c r="I15" i="8"/>
  <c r="I29" i="8"/>
  <c r="I2" i="8"/>
  <c r="I9" i="8"/>
  <c r="I19" i="8"/>
  <c r="I6" i="8"/>
  <c r="I27" i="8"/>
  <c r="I9" i="11"/>
  <c r="I6" i="11"/>
  <c r="I11" i="11"/>
  <c r="I5" i="12"/>
  <c r="I22" i="12"/>
  <c r="I20" i="12"/>
  <c r="I11" i="13"/>
  <c r="I19" i="13"/>
  <c r="I2" i="13"/>
  <c r="I20" i="13"/>
  <c r="I55" i="13"/>
  <c r="I26" i="13"/>
  <c r="I45" i="13"/>
  <c r="I47" i="14"/>
  <c r="I8" i="14"/>
  <c r="I4" i="14"/>
  <c r="I9" i="14"/>
  <c r="I28" i="15"/>
  <c r="I26" i="15"/>
  <c r="I25" i="15"/>
  <c r="H4" i="16"/>
  <c r="H10" i="5"/>
  <c r="H43" i="5"/>
  <c r="H32" i="5"/>
  <c r="H9" i="6"/>
  <c r="H7" i="6"/>
  <c r="H10" i="6"/>
  <c r="H6" i="7"/>
  <c r="H39" i="7"/>
  <c r="H43" i="7"/>
  <c r="H38" i="7"/>
  <c r="H16" i="8"/>
  <c r="H4" i="11"/>
  <c r="H11" i="11"/>
  <c r="H21" i="12"/>
  <c r="H34" i="12"/>
  <c r="H24" i="12"/>
  <c r="H47" i="13"/>
  <c r="H14" i="13"/>
  <c r="H26" i="14"/>
  <c r="H4" i="14"/>
  <c r="H19" i="14"/>
  <c r="H24" i="15"/>
  <c r="H17" i="15"/>
  <c r="H22" i="15"/>
  <c r="H148" i="3"/>
  <c r="H215" i="3"/>
  <c r="H227" i="3"/>
  <c r="H121" i="3"/>
  <c r="H175" i="10"/>
  <c r="H185" i="10"/>
  <c r="H7" i="4"/>
  <c r="H9" i="4"/>
  <c r="H40" i="5"/>
  <c r="H30" i="5"/>
  <c r="H37" i="5"/>
  <c r="H4" i="5"/>
  <c r="H56" i="6"/>
  <c r="H36" i="6"/>
  <c r="H60" i="6"/>
  <c r="H4" i="6"/>
  <c r="H19" i="7"/>
  <c r="H57" i="7"/>
  <c r="H45" i="7"/>
  <c r="H11" i="7"/>
  <c r="H21" i="8"/>
  <c r="H12" i="8"/>
  <c r="H5" i="8"/>
  <c r="H31" i="8"/>
  <c r="H5" i="11"/>
  <c r="H6" i="11"/>
  <c r="H10" i="12"/>
  <c r="H7" i="12"/>
  <c r="H18" i="12"/>
  <c r="H32" i="12"/>
  <c r="H11" i="13"/>
  <c r="H30" i="13"/>
  <c r="H48" i="13"/>
  <c r="H40" i="13"/>
  <c r="H18" i="13"/>
  <c r="H36" i="14"/>
  <c r="H25" i="14"/>
  <c r="H8" i="15"/>
  <c r="H14" i="15"/>
  <c r="H28" i="15"/>
  <c r="H116" i="3"/>
  <c r="H194" i="3"/>
  <c r="H223" i="3"/>
  <c r="H19" i="10"/>
  <c r="H134" i="10"/>
  <c r="H92" i="3"/>
  <c r="H136" i="3"/>
  <c r="H8" i="4"/>
  <c r="H23" i="5"/>
  <c r="H2" i="5"/>
  <c r="H61" i="6"/>
  <c r="H57" i="6"/>
  <c r="H59" i="6"/>
  <c r="H15" i="7"/>
  <c r="H27" i="7"/>
  <c r="H10" i="8"/>
  <c r="H27" i="8"/>
  <c r="H3" i="11"/>
  <c r="H4" i="12"/>
  <c r="H6" i="12"/>
  <c r="H8" i="12"/>
  <c r="H3" i="12"/>
  <c r="H15" i="13"/>
  <c r="H17" i="14"/>
  <c r="H33" i="14"/>
  <c r="H23" i="14"/>
  <c r="H6" i="15"/>
  <c r="H9" i="15"/>
  <c r="H3" i="15"/>
  <c r="H16" i="15"/>
  <c r="H84" i="10"/>
  <c r="H107" i="3"/>
  <c r="H178" i="3"/>
  <c r="H102" i="10"/>
  <c r="H140" i="3"/>
  <c r="H173" i="3"/>
  <c r="H203" i="3"/>
  <c r="H225" i="3"/>
  <c r="H202" i="3"/>
  <c r="H95" i="10"/>
  <c r="H187" i="3"/>
  <c r="H172" i="10"/>
  <c r="H23" i="4"/>
  <c r="H5" i="4"/>
  <c r="H13" i="5"/>
  <c r="H42" i="5"/>
  <c r="H44" i="5"/>
  <c r="H8" i="6"/>
  <c r="H2" i="6"/>
  <c r="H25" i="6"/>
  <c r="H33" i="7"/>
  <c r="H44" i="7"/>
  <c r="H24" i="8"/>
  <c r="H23" i="8"/>
  <c r="H33" i="8"/>
  <c r="H9" i="8"/>
  <c r="H19" i="11"/>
  <c r="H20" i="11"/>
  <c r="H17" i="12"/>
  <c r="H5" i="12"/>
  <c r="H15" i="12"/>
  <c r="H22" i="12"/>
  <c r="H3" i="13"/>
  <c r="H53" i="13"/>
  <c r="H38" i="13"/>
  <c r="H39" i="13"/>
  <c r="H7" i="14"/>
  <c r="H46" i="14"/>
  <c r="H34" i="14"/>
  <c r="H44" i="14"/>
  <c r="H38" i="14"/>
  <c r="H9" i="14"/>
  <c r="H18" i="15"/>
  <c r="H69" i="3"/>
  <c r="H26" i="15"/>
  <c r="H13" i="15"/>
  <c r="J14" i="15"/>
  <c r="I180" i="21"/>
  <c r="I172" i="21"/>
  <c r="I164" i="21"/>
  <c r="I156" i="21"/>
  <c r="I188" i="21"/>
  <c r="J19" i="15"/>
  <c r="I196" i="21"/>
  <c r="J196" i="21" s="1"/>
  <c r="J41" i="13" s="1"/>
  <c r="I148" i="21"/>
  <c r="I115" i="21"/>
  <c r="I74" i="21"/>
  <c r="I34" i="21"/>
  <c r="J46" i="6"/>
  <c r="J5" i="8"/>
  <c r="J26" i="13"/>
  <c r="I171" i="21"/>
  <c r="J171" i="21" s="1"/>
  <c r="J158" i="10" s="1"/>
  <c r="I121" i="21"/>
  <c r="I81" i="21"/>
  <c r="I49" i="21"/>
  <c r="I16" i="21"/>
  <c r="J9" i="4"/>
  <c r="J33" i="13"/>
  <c r="I203" i="21"/>
  <c r="I194" i="21"/>
  <c r="J194" i="21" s="1"/>
  <c r="J19" i="11" s="1"/>
  <c r="I186" i="21"/>
  <c r="I178" i="21"/>
  <c r="I170" i="21"/>
  <c r="I162" i="21"/>
  <c r="J162" i="21" s="1"/>
  <c r="J38" i="13" s="1"/>
  <c r="I154" i="21"/>
  <c r="I146" i="21"/>
  <c r="I137" i="21"/>
  <c r="I128" i="21"/>
  <c r="J128" i="21" s="1"/>
  <c r="J3" i="15" s="1"/>
  <c r="I120" i="21"/>
  <c r="I113" i="21"/>
  <c r="I104" i="21"/>
  <c r="I96" i="21"/>
  <c r="I88" i="21"/>
  <c r="I80" i="21"/>
  <c r="I72" i="21"/>
  <c r="I64" i="21"/>
  <c r="I56" i="21"/>
  <c r="I48" i="21"/>
  <c r="I40" i="21"/>
  <c r="I32" i="21"/>
  <c r="J32" i="21" s="1"/>
  <c r="I24" i="21"/>
  <c r="I15" i="21"/>
  <c r="I7" i="21"/>
  <c r="J11" i="4"/>
  <c r="J30" i="6"/>
  <c r="J52" i="7"/>
  <c r="J36" i="7"/>
  <c r="J16" i="8"/>
  <c r="J24" i="12"/>
  <c r="J29" i="13"/>
  <c r="J54" i="13"/>
  <c r="I98" i="21"/>
  <c r="I50" i="21"/>
  <c r="J14" i="8"/>
  <c r="J47" i="13"/>
  <c r="I179" i="21"/>
  <c r="I129" i="21"/>
  <c r="I73" i="21"/>
  <c r="I25" i="21"/>
  <c r="J25" i="21" s="1"/>
  <c r="J14" i="4"/>
  <c r="I202" i="21"/>
  <c r="J202" i="21" s="1"/>
  <c r="I193" i="21"/>
  <c r="I185" i="21"/>
  <c r="I177" i="21"/>
  <c r="I169" i="21"/>
  <c r="I161" i="21"/>
  <c r="I153" i="21"/>
  <c r="J153" i="21" s="1"/>
  <c r="J7" i="14" s="1"/>
  <c r="I145" i="21"/>
  <c r="I136" i="21"/>
  <c r="J136" i="21" s="1"/>
  <c r="J6" i="14" s="1"/>
  <c r="I127" i="21"/>
  <c r="I119" i="21"/>
  <c r="I112" i="21"/>
  <c r="I103" i="21"/>
  <c r="I95" i="21"/>
  <c r="I87" i="21"/>
  <c r="J87" i="21" s="1"/>
  <c r="J34" i="5" s="1"/>
  <c r="I79" i="21"/>
  <c r="I71" i="21"/>
  <c r="J71" i="21" s="1"/>
  <c r="J18" i="7" s="1"/>
  <c r="I63" i="21"/>
  <c r="I55" i="21"/>
  <c r="I47" i="21"/>
  <c r="I39" i="21"/>
  <c r="I31" i="21"/>
  <c r="I106" i="21"/>
  <c r="J106" i="21" s="1"/>
  <c r="J222" i="3" s="1"/>
  <c r="J89" i="3"/>
  <c r="J15" i="6"/>
  <c r="J21" i="6"/>
  <c r="J40" i="7"/>
  <c r="J29" i="8"/>
  <c r="J11" i="8"/>
  <c r="J21" i="12"/>
  <c r="J11" i="12"/>
  <c r="J27" i="14"/>
  <c r="J25" i="15"/>
  <c r="I130" i="21"/>
  <c r="I90" i="21"/>
  <c r="I58" i="21"/>
  <c r="I9" i="21"/>
  <c r="J9" i="21" s="1"/>
  <c r="J5" i="5" s="1"/>
  <c r="J50" i="7"/>
  <c r="J46" i="13"/>
  <c r="I163" i="21"/>
  <c r="I97" i="21"/>
  <c r="I65" i="21"/>
  <c r="I8" i="21"/>
  <c r="J44" i="6"/>
  <c r="J17" i="12"/>
  <c r="I201" i="21"/>
  <c r="I192" i="21"/>
  <c r="I184" i="21"/>
  <c r="I176" i="21"/>
  <c r="I168" i="21"/>
  <c r="I160" i="21"/>
  <c r="I152" i="21"/>
  <c r="J152" i="21" s="1"/>
  <c r="I143" i="21"/>
  <c r="J143" i="21" s="1"/>
  <c r="J3" i="11" s="1"/>
  <c r="I135" i="21"/>
  <c r="I126" i="21"/>
  <c r="I118" i="21"/>
  <c r="I111" i="21"/>
  <c r="I102" i="21"/>
  <c r="I94" i="21"/>
  <c r="I86" i="21"/>
  <c r="J86" i="21" s="1"/>
  <c r="J53" i="6" s="1"/>
  <c r="I78" i="21"/>
  <c r="I70" i="21"/>
  <c r="I62" i="21"/>
  <c r="I54" i="21"/>
  <c r="I46" i="21"/>
  <c r="I21" i="21"/>
  <c r="I13" i="21"/>
  <c r="I5" i="21"/>
  <c r="J5" i="21" s="1"/>
  <c r="J9" i="7" s="1"/>
  <c r="J10" i="6"/>
  <c r="J29" i="7"/>
  <c r="J18" i="8"/>
  <c r="J10" i="11"/>
  <c r="L10" i="11" s="1"/>
  <c r="J32" i="14"/>
  <c r="I122" i="21"/>
  <c r="I66" i="21"/>
  <c r="I17" i="21"/>
  <c r="J42" i="7"/>
  <c r="J34" i="12"/>
  <c r="I187" i="21"/>
  <c r="I147" i="21"/>
  <c r="I105" i="21"/>
  <c r="J105" i="21" s="1"/>
  <c r="J57" i="6" s="1"/>
  <c r="L57" i="6" s="1"/>
  <c r="I41" i="21"/>
  <c r="I134" i="21"/>
  <c r="J134" i="21" s="1"/>
  <c r="J7" i="7"/>
  <c r="J27" i="8"/>
  <c r="J20" i="13"/>
  <c r="I200" i="21"/>
  <c r="I191" i="21"/>
  <c r="I183" i="21"/>
  <c r="I175" i="21"/>
  <c r="I167" i="21"/>
  <c r="I159" i="21"/>
  <c r="J159" i="21" s="1"/>
  <c r="J16" i="12" s="1"/>
  <c r="I151" i="21"/>
  <c r="J151" i="21" s="1"/>
  <c r="J4" i="15" s="1"/>
  <c r="I142" i="21"/>
  <c r="I133" i="21"/>
  <c r="I125" i="21"/>
  <c r="I149" i="21"/>
  <c r="J149" i="21" s="1"/>
  <c r="J34" i="14" s="1"/>
  <c r="I110" i="21"/>
  <c r="I101" i="21"/>
  <c r="I93" i="21"/>
  <c r="J93" i="21" s="1"/>
  <c r="J212" i="3" s="1"/>
  <c r="I85" i="21"/>
  <c r="I77" i="21"/>
  <c r="I69" i="21"/>
  <c r="I61" i="21"/>
  <c r="I53" i="21"/>
  <c r="I45" i="21"/>
  <c r="I37" i="21"/>
  <c r="I29" i="21"/>
  <c r="I20" i="21"/>
  <c r="J20" i="21" s="1"/>
  <c r="J6" i="7" s="1"/>
  <c r="I12" i="21"/>
  <c r="I6" i="21"/>
  <c r="J6" i="4"/>
  <c r="J33" i="6"/>
  <c r="J20" i="6"/>
  <c r="J55" i="6"/>
  <c r="J30" i="7"/>
  <c r="J24" i="8"/>
  <c r="J23" i="8"/>
  <c r="J7" i="8"/>
  <c r="J9" i="11"/>
  <c r="J25" i="12"/>
  <c r="J19" i="13"/>
  <c r="J30" i="13"/>
  <c r="J30" i="14"/>
  <c r="J22" i="14"/>
  <c r="I139" i="21"/>
  <c r="I107" i="21"/>
  <c r="J107" i="21" s="1"/>
  <c r="J57" i="7" s="1"/>
  <c r="I82" i="21"/>
  <c r="I26" i="21"/>
  <c r="J26" i="21" s="1"/>
  <c r="J3" i="8" s="1"/>
  <c r="J10" i="7"/>
  <c r="J36" i="14"/>
  <c r="I204" i="21"/>
  <c r="I155" i="21"/>
  <c r="J155" i="21" s="1"/>
  <c r="J35" i="14" s="1"/>
  <c r="I114" i="21"/>
  <c r="I57" i="21"/>
  <c r="J17" i="4"/>
  <c r="J15" i="8"/>
  <c r="I199" i="21"/>
  <c r="I190" i="21"/>
  <c r="J190" i="21" s="1"/>
  <c r="J67" i="10" s="1"/>
  <c r="I182" i="21"/>
  <c r="I174" i="21"/>
  <c r="J174" i="21" s="1"/>
  <c r="I166" i="21"/>
  <c r="I158" i="21"/>
  <c r="I150" i="21"/>
  <c r="I132" i="21"/>
  <c r="J132" i="21" s="1"/>
  <c r="J8" i="10" s="1"/>
  <c r="I124" i="21"/>
  <c r="I116" i="21"/>
  <c r="I100" i="21"/>
  <c r="I92" i="21"/>
  <c r="J92" i="21" s="1"/>
  <c r="J32" i="8" s="1"/>
  <c r="I84" i="21"/>
  <c r="I76" i="21"/>
  <c r="I68" i="21"/>
  <c r="I60" i="21"/>
  <c r="J60" i="21" s="1"/>
  <c r="J168" i="3" s="1"/>
  <c r="I52" i="21"/>
  <c r="I44" i="21"/>
  <c r="J44" i="21" s="1"/>
  <c r="J29" i="6" s="1"/>
  <c r="I36" i="21"/>
  <c r="I28" i="21"/>
  <c r="J28" i="21" s="1"/>
  <c r="J18" i="6" s="1"/>
  <c r="I19" i="21"/>
  <c r="I11" i="21"/>
  <c r="I3" i="21"/>
  <c r="J30" i="5"/>
  <c r="L30" i="5" s="1"/>
  <c r="J48" i="6"/>
  <c r="J39" i="7"/>
  <c r="J7" i="11"/>
  <c r="J29" i="12"/>
  <c r="J20" i="12"/>
  <c r="J42" i="13"/>
  <c r="J23" i="13"/>
  <c r="J22" i="13"/>
  <c r="J9" i="15"/>
  <c r="L9" i="15" s="1"/>
  <c r="I42" i="21"/>
  <c r="I195" i="21"/>
  <c r="I138" i="21"/>
  <c r="J138" i="21" s="1"/>
  <c r="I89" i="21"/>
  <c r="I33" i="21"/>
  <c r="J33" i="21" s="1"/>
  <c r="J23" i="6" s="1"/>
  <c r="J22" i="5"/>
  <c r="J4" i="7"/>
  <c r="J5" i="11"/>
  <c r="I198" i="21"/>
  <c r="I140" i="21"/>
  <c r="J140" i="21" s="1"/>
  <c r="I131" i="21"/>
  <c r="I123" i="21"/>
  <c r="I144" i="21"/>
  <c r="I108" i="21"/>
  <c r="J108" i="21" s="1"/>
  <c r="I99" i="21"/>
  <c r="J99" i="21" s="1"/>
  <c r="J21" i="5" s="1"/>
  <c r="I91" i="21"/>
  <c r="I83" i="21"/>
  <c r="I75" i="21"/>
  <c r="J75" i="21" s="1"/>
  <c r="I67" i="21"/>
  <c r="I59" i="21"/>
  <c r="I51" i="21"/>
  <c r="I43" i="21"/>
  <c r="J43" i="21" s="1"/>
  <c r="J20" i="5" s="1"/>
  <c r="I35" i="21"/>
  <c r="J35" i="21" s="1"/>
  <c r="J7" i="5" s="1"/>
  <c r="I27" i="21"/>
  <c r="I18" i="21"/>
  <c r="I10" i="21"/>
  <c r="I23" i="21"/>
  <c r="J3" i="4"/>
  <c r="J17" i="5"/>
  <c r="J12" i="12"/>
  <c r="J27" i="12"/>
  <c r="J39" i="13"/>
  <c r="J24" i="14"/>
  <c r="J25" i="14"/>
  <c r="I89" i="3"/>
  <c r="G89" i="3"/>
  <c r="G69" i="3"/>
  <c r="K9" i="15"/>
  <c r="K38" i="6"/>
  <c r="K51" i="6"/>
  <c r="K14" i="8"/>
  <c r="K41" i="5"/>
  <c r="K17" i="6"/>
  <c r="K36" i="6"/>
  <c r="K28" i="6"/>
  <c r="K54" i="6"/>
  <c r="K34" i="7"/>
  <c r="K40" i="7"/>
  <c r="K24" i="7"/>
  <c r="K22" i="7"/>
  <c r="K26" i="8"/>
  <c r="K17" i="12"/>
  <c r="K35" i="12"/>
  <c r="K4" i="13"/>
  <c r="K38" i="13"/>
  <c r="K24" i="14"/>
  <c r="K51" i="14"/>
  <c r="K35" i="14"/>
  <c r="K40" i="14"/>
  <c r="K25" i="15"/>
  <c r="K32" i="5"/>
  <c r="K42" i="6"/>
  <c r="K21" i="4"/>
  <c r="K12" i="5"/>
  <c r="K47" i="5"/>
  <c r="K29" i="5"/>
  <c r="K17" i="5"/>
  <c r="K60" i="6"/>
  <c r="K49" i="6"/>
  <c r="K41" i="7"/>
  <c r="K5" i="8"/>
  <c r="K37" i="12"/>
  <c r="K28" i="12"/>
  <c r="K36" i="12"/>
  <c r="K42" i="13"/>
  <c r="K45" i="14"/>
  <c r="K52" i="14"/>
  <c r="K12" i="15"/>
  <c r="K21" i="15"/>
  <c r="K14" i="15"/>
  <c r="K41" i="6"/>
  <c r="K28" i="13"/>
  <c r="K26" i="4"/>
  <c r="K46" i="5"/>
  <c r="K33" i="6"/>
  <c r="K50" i="6"/>
  <c r="K30" i="6"/>
  <c r="K14" i="6"/>
  <c r="K15" i="8"/>
  <c r="K10" i="11"/>
  <c r="K14" i="11"/>
  <c r="K30" i="12"/>
  <c r="K22" i="12"/>
  <c r="K31" i="13"/>
  <c r="K25" i="13"/>
  <c r="K36" i="13"/>
  <c r="K46" i="14"/>
  <c r="K44" i="14"/>
  <c r="K22" i="14"/>
  <c r="K23" i="15"/>
  <c r="K18" i="15"/>
  <c r="I15" i="17"/>
  <c r="J15" i="17" s="1"/>
  <c r="K37" i="6"/>
  <c r="K11" i="5"/>
  <c r="K31" i="5"/>
  <c r="K19" i="5"/>
  <c r="K26" i="5"/>
  <c r="K40" i="6"/>
  <c r="K31" i="6"/>
  <c r="K32" i="6"/>
  <c r="K10" i="7"/>
  <c r="K39" i="7"/>
  <c r="K16" i="13"/>
  <c r="K13" i="15"/>
  <c r="K26" i="6"/>
  <c r="K20" i="12"/>
  <c r="K40" i="5"/>
  <c r="K30" i="5"/>
  <c r="K24" i="5"/>
  <c r="K27" i="5"/>
  <c r="K23" i="6"/>
  <c r="K12" i="6"/>
  <c r="K34" i="6"/>
  <c r="K57" i="6"/>
  <c r="K61" i="7"/>
  <c r="K46" i="7"/>
  <c r="K31" i="8"/>
  <c r="K13" i="12"/>
  <c r="K24" i="12"/>
  <c r="K49" i="13"/>
  <c r="K17" i="13"/>
  <c r="K8" i="13"/>
  <c r="K13" i="14"/>
  <c r="K69" i="3"/>
  <c r="K35" i="5"/>
  <c r="K32" i="12"/>
  <c r="K4" i="4"/>
  <c r="K19" i="4"/>
  <c r="K9" i="4"/>
  <c r="K37" i="5"/>
  <c r="K39" i="5"/>
  <c r="K56" i="6"/>
  <c r="K15" i="6"/>
  <c r="K38" i="7"/>
  <c r="K22" i="8"/>
  <c r="K33" i="8"/>
  <c r="K31" i="12"/>
  <c r="K11" i="13"/>
  <c r="K43" i="13"/>
  <c r="K29" i="14"/>
  <c r="K16" i="14"/>
  <c r="K28" i="15"/>
  <c r="K26" i="15"/>
  <c r="K14" i="14"/>
  <c r="K24" i="4"/>
  <c r="K25" i="5"/>
  <c r="K36" i="5"/>
  <c r="K43" i="6"/>
  <c r="K44" i="6"/>
  <c r="K22" i="6"/>
  <c r="K59" i="6"/>
  <c r="K21" i="6"/>
  <c r="K13" i="8"/>
  <c r="K17" i="8"/>
  <c r="K17" i="11"/>
  <c r="K12" i="13"/>
  <c r="K34" i="13"/>
  <c r="K34" i="14"/>
  <c r="K31" i="14"/>
  <c r="K2" i="15"/>
  <c r="J19" i="7"/>
  <c r="G52" i="7"/>
  <c r="K31" i="7"/>
  <c r="G30" i="7"/>
  <c r="H46" i="7"/>
  <c r="I16" i="7"/>
  <c r="I27" i="7"/>
  <c r="G43" i="7"/>
  <c r="J26" i="7"/>
  <c r="G46" i="7"/>
  <c r="G16" i="7"/>
  <c r="G27" i="7"/>
  <c r="H52" i="7"/>
  <c r="I52" i="7"/>
  <c r="H30" i="7"/>
  <c r="I46" i="7"/>
  <c r="I43" i="7"/>
  <c r="G11" i="7"/>
  <c r="G44" i="7"/>
  <c r="G28" i="7"/>
  <c r="J46" i="7"/>
  <c r="I44" i="7"/>
  <c r="G58" i="7"/>
  <c r="I28" i="7"/>
  <c r="K25" i="7"/>
  <c r="H48" i="7"/>
  <c r="G24" i="7"/>
  <c r="H20" i="7"/>
  <c r="G37" i="7"/>
  <c r="J44" i="7"/>
  <c r="J25" i="7"/>
  <c r="K44" i="7"/>
  <c r="I25" i="7"/>
  <c r="H4" i="7"/>
  <c r="I38" i="7"/>
  <c r="H25" i="7"/>
  <c r="J69" i="3"/>
  <c r="I69" i="3"/>
  <c r="G8" i="15"/>
  <c r="G5" i="15"/>
  <c r="J17" i="15"/>
  <c r="G3" i="15"/>
  <c r="K19" i="15"/>
  <c r="L19" i="15" s="1"/>
  <c r="I22" i="15"/>
  <c r="I8" i="15"/>
  <c r="H5" i="15"/>
  <c r="K17" i="15"/>
  <c r="I3" i="15"/>
  <c r="H15" i="15"/>
  <c r="J22" i="15"/>
  <c r="J8" i="15"/>
  <c r="I5" i="15"/>
  <c r="K22" i="15"/>
  <c r="K8" i="15"/>
  <c r="L14" i="15"/>
  <c r="I16" i="15"/>
  <c r="I6" i="15"/>
  <c r="G23" i="15"/>
  <c r="G24" i="15"/>
  <c r="H7" i="15"/>
  <c r="H27" i="15"/>
  <c r="G4" i="15"/>
  <c r="H11" i="15"/>
  <c r="I20" i="15"/>
  <c r="J24" i="15"/>
  <c r="G21" i="15"/>
  <c r="H23" i="15"/>
  <c r="I27" i="15"/>
  <c r="G2" i="15"/>
  <c r="H10" i="15"/>
  <c r="I15" i="15"/>
  <c r="J16" i="15"/>
  <c r="G12" i="15"/>
  <c r="H4" i="15"/>
  <c r="I11" i="15"/>
  <c r="J20" i="15"/>
  <c r="K24" i="15"/>
  <c r="G17" i="15"/>
  <c r="H21" i="15"/>
  <c r="I23" i="15"/>
  <c r="G26" i="15"/>
  <c r="H2" i="15"/>
  <c r="I10" i="15"/>
  <c r="J15" i="15"/>
  <c r="K16" i="15"/>
  <c r="G25" i="15"/>
  <c r="I4" i="15"/>
  <c r="J11" i="15"/>
  <c r="K20" i="15"/>
  <c r="I21" i="15"/>
  <c r="K27" i="15"/>
  <c r="I2" i="15"/>
  <c r="J10" i="15"/>
  <c r="K15" i="15"/>
  <c r="H20" i="15"/>
  <c r="I24" i="15"/>
  <c r="G7" i="15"/>
  <c r="J21" i="15"/>
  <c r="G28" i="15"/>
  <c r="G18" i="15"/>
  <c r="G16" i="15"/>
  <c r="J21" i="14"/>
  <c r="H11" i="14"/>
  <c r="H20" i="14"/>
  <c r="K27" i="14"/>
  <c r="G6" i="14"/>
  <c r="I37" i="14"/>
  <c r="I33" i="14"/>
  <c r="I44" i="14"/>
  <c r="H48" i="14"/>
  <c r="K25" i="14"/>
  <c r="H2" i="14"/>
  <c r="J38" i="14"/>
  <c r="I19" i="14"/>
  <c r="I20" i="14"/>
  <c r="J33" i="14"/>
  <c r="J44" i="14"/>
  <c r="I48" i="14"/>
  <c r="K38" i="14"/>
  <c r="J19" i="14"/>
  <c r="J20" i="14"/>
  <c r="K33" i="14"/>
  <c r="K19" i="14"/>
  <c r="I15" i="14"/>
  <c r="G32" i="14"/>
  <c r="J47" i="14"/>
  <c r="H28" i="14"/>
  <c r="H41" i="14"/>
  <c r="I50" i="14"/>
  <c r="H32" i="14"/>
  <c r="I41" i="14"/>
  <c r="J50" i="14"/>
  <c r="J15" i="14"/>
  <c r="K15" i="14"/>
  <c r="G10" i="14"/>
  <c r="I27" i="14"/>
  <c r="J41" i="14"/>
  <c r="H39" i="14"/>
  <c r="H43" i="14"/>
  <c r="I25" i="14"/>
  <c r="G52" i="14"/>
  <c r="H6" i="14"/>
  <c r="I7" i="14"/>
  <c r="G29" i="14"/>
  <c r="G3" i="14"/>
  <c r="H18" i="14"/>
  <c r="G13" i="14"/>
  <c r="H29" i="14"/>
  <c r="I34" i="14"/>
  <c r="J39" i="14"/>
  <c r="G16" i="14"/>
  <c r="H31" i="14"/>
  <c r="I43" i="14"/>
  <c r="J48" i="14"/>
  <c r="G14" i="14"/>
  <c r="H35" i="14"/>
  <c r="I2" i="14"/>
  <c r="J23" i="14"/>
  <c r="G49" i="14"/>
  <c r="G21" i="14"/>
  <c r="H24" i="14"/>
  <c r="I45" i="14"/>
  <c r="G30" i="14"/>
  <c r="H51" i="14"/>
  <c r="I52" i="14"/>
  <c r="G47" i="14"/>
  <c r="H3" i="14"/>
  <c r="I18" i="14"/>
  <c r="J26" i="14"/>
  <c r="K28" i="14"/>
  <c r="G12" i="14"/>
  <c r="H13" i="14"/>
  <c r="I29" i="14"/>
  <c r="K39" i="14"/>
  <c r="G8" i="14"/>
  <c r="H16" i="14"/>
  <c r="I31" i="14"/>
  <c r="J43" i="14"/>
  <c r="G5" i="14"/>
  <c r="H14" i="14"/>
  <c r="I35" i="14"/>
  <c r="J2" i="14"/>
  <c r="K23" i="14"/>
  <c r="G40" i="14"/>
  <c r="H49" i="14"/>
  <c r="G45" i="14"/>
  <c r="H10" i="14"/>
  <c r="I11" i="14"/>
  <c r="I26" i="14"/>
  <c r="H21" i="14"/>
  <c r="I24" i="14"/>
  <c r="H30" i="14"/>
  <c r="I51" i="14"/>
  <c r="K6" i="14"/>
  <c r="H47" i="14"/>
  <c r="I3" i="14"/>
  <c r="J18" i="14"/>
  <c r="K26" i="14"/>
  <c r="H12" i="14"/>
  <c r="I13" i="14"/>
  <c r="J29" i="14"/>
  <c r="G50" i="14"/>
  <c r="H8" i="14"/>
  <c r="I16" i="14"/>
  <c r="J31" i="14"/>
  <c r="G25" i="14"/>
  <c r="H5" i="14"/>
  <c r="I14" i="14"/>
  <c r="G19" i="14"/>
  <c r="H40" i="14"/>
  <c r="I49" i="14"/>
  <c r="G18" i="14"/>
  <c r="I28" i="14"/>
  <c r="G31" i="14"/>
  <c r="G35" i="14"/>
  <c r="G24" i="14"/>
  <c r="H45" i="14"/>
  <c r="J11" i="14"/>
  <c r="G51" i="14"/>
  <c r="H52" i="14"/>
  <c r="J13" i="14"/>
  <c r="J16" i="14"/>
  <c r="J14" i="14"/>
  <c r="J49" i="14"/>
  <c r="G13" i="13"/>
  <c r="H27" i="13"/>
  <c r="G43" i="13"/>
  <c r="G7" i="13"/>
  <c r="H21" i="13"/>
  <c r="H4" i="13"/>
  <c r="K44" i="13"/>
  <c r="H41" i="13"/>
  <c r="I27" i="13"/>
  <c r="G2" i="13"/>
  <c r="G10" i="13"/>
  <c r="I40" i="13"/>
  <c r="H54" i="13"/>
  <c r="I21" i="13"/>
  <c r="G41" i="13"/>
  <c r="J27" i="13"/>
  <c r="I10" i="13"/>
  <c r="J40" i="13"/>
  <c r="J21" i="13"/>
  <c r="I48" i="13"/>
  <c r="I4" i="13"/>
  <c r="I41" i="13"/>
  <c r="I3" i="13"/>
  <c r="K23" i="13"/>
  <c r="G28" i="13"/>
  <c r="H34" i="13"/>
  <c r="G51" i="13"/>
  <c r="H33" i="13"/>
  <c r="G4" i="13"/>
  <c r="G31" i="13"/>
  <c r="I53" i="13"/>
  <c r="K29" i="13"/>
  <c r="J34" i="13"/>
  <c r="K51" i="13"/>
  <c r="G37" i="13"/>
  <c r="H8" i="13"/>
  <c r="G20" i="13"/>
  <c r="J53" i="13"/>
  <c r="G50" i="13"/>
  <c r="H9" i="13"/>
  <c r="G52" i="13"/>
  <c r="H13" i="13"/>
  <c r="G35" i="13"/>
  <c r="H36" i="13"/>
  <c r="G12" i="13"/>
  <c r="H28" i="13"/>
  <c r="K48" i="13"/>
  <c r="G17" i="13"/>
  <c r="H37" i="13"/>
  <c r="G6" i="13"/>
  <c r="H7" i="13"/>
  <c r="K24" i="13"/>
  <c r="G9" i="13"/>
  <c r="H50" i="13"/>
  <c r="H35" i="13"/>
  <c r="H12" i="13"/>
  <c r="I28" i="13"/>
  <c r="H17" i="13"/>
  <c r="I37" i="13"/>
  <c r="H6" i="13"/>
  <c r="I7" i="13"/>
  <c r="G45" i="13"/>
  <c r="I36" i="13"/>
  <c r="G46" i="13"/>
  <c r="H49" i="13"/>
  <c r="I50" i="13"/>
  <c r="G23" i="13"/>
  <c r="H31" i="13"/>
  <c r="I52" i="13"/>
  <c r="J13" i="13"/>
  <c r="G29" i="13"/>
  <c r="H32" i="13"/>
  <c r="I35" i="13"/>
  <c r="J36" i="13"/>
  <c r="G22" i="13"/>
  <c r="H43" i="13"/>
  <c r="I12" i="13"/>
  <c r="J28" i="13"/>
  <c r="G5" i="13"/>
  <c r="H10" i="13"/>
  <c r="I17" i="13"/>
  <c r="J37" i="13"/>
  <c r="G54" i="13"/>
  <c r="H55" i="13"/>
  <c r="I6" i="13"/>
  <c r="G33" i="13"/>
  <c r="H45" i="13"/>
  <c r="G44" i="13"/>
  <c r="I49" i="13"/>
  <c r="I31" i="13"/>
  <c r="H29" i="13"/>
  <c r="I32" i="13"/>
  <c r="H22" i="13"/>
  <c r="J17" i="13"/>
  <c r="H52" i="13"/>
  <c r="I13" i="13"/>
  <c r="H46" i="13"/>
  <c r="J50" i="13"/>
  <c r="K9" i="13"/>
  <c r="I43" i="13"/>
  <c r="J12" i="13"/>
  <c r="G42" i="13"/>
  <c r="L42" i="13" s="1"/>
  <c r="H44" i="13"/>
  <c r="I46" i="13"/>
  <c r="G3" i="13"/>
  <c r="H19" i="13"/>
  <c r="I23" i="13"/>
  <c r="K52" i="13"/>
  <c r="G53" i="13"/>
  <c r="H2" i="13"/>
  <c r="I29" i="13"/>
  <c r="J32" i="13"/>
  <c r="G15" i="13"/>
  <c r="H16" i="13"/>
  <c r="I22" i="13"/>
  <c r="G48" i="13"/>
  <c r="H51" i="13"/>
  <c r="I5" i="13"/>
  <c r="G14" i="13"/>
  <c r="H20" i="13"/>
  <c r="I54" i="13"/>
  <c r="J55" i="13"/>
  <c r="G24" i="13"/>
  <c r="H26" i="13"/>
  <c r="I33" i="13"/>
  <c r="J45" i="13"/>
  <c r="G49" i="13"/>
  <c r="H23" i="13"/>
  <c r="H5" i="13"/>
  <c r="H24" i="13"/>
  <c r="G29" i="12"/>
  <c r="G21" i="12"/>
  <c r="G37" i="12"/>
  <c r="I8" i="12"/>
  <c r="K18" i="12"/>
  <c r="I28" i="12"/>
  <c r="H23" i="12"/>
  <c r="H27" i="12"/>
  <c r="G36" i="12"/>
  <c r="I16" i="12"/>
  <c r="I11" i="12"/>
  <c r="H29" i="12"/>
  <c r="H37" i="12"/>
  <c r="J28" i="12"/>
  <c r="J23" i="12"/>
  <c r="I27" i="12"/>
  <c r="H36" i="12"/>
  <c r="K11" i="12"/>
  <c r="G31" i="12"/>
  <c r="I10" i="12"/>
  <c r="H25" i="12"/>
  <c r="I19" i="12"/>
  <c r="H14" i="12"/>
  <c r="H31" i="12"/>
  <c r="J7" i="12"/>
  <c r="I24" i="12"/>
  <c r="L24" i="12" s="1"/>
  <c r="I25" i="12"/>
  <c r="H38" i="12"/>
  <c r="I14" i="12"/>
  <c r="I31" i="12"/>
  <c r="K14" i="12"/>
  <c r="I18" i="12"/>
  <c r="H28" i="12"/>
  <c r="G23" i="12"/>
  <c r="G27" i="12"/>
  <c r="H11" i="12"/>
  <c r="I4" i="12"/>
  <c r="J4" i="12"/>
  <c r="G13" i="12"/>
  <c r="I6" i="12"/>
  <c r="G26" i="12"/>
  <c r="I2" i="12"/>
  <c r="K9" i="12"/>
  <c r="G30" i="12"/>
  <c r="I38" i="12"/>
  <c r="G35" i="12"/>
  <c r="I15" i="12"/>
  <c r="H13" i="12"/>
  <c r="K10" i="12"/>
  <c r="H26" i="12"/>
  <c r="H30" i="12"/>
  <c r="J38" i="12"/>
  <c r="G33" i="12"/>
  <c r="H35" i="12"/>
  <c r="J15" i="12"/>
  <c r="K16" i="12"/>
  <c r="G20" i="12"/>
  <c r="I13" i="12"/>
  <c r="I26" i="12"/>
  <c r="I30" i="12"/>
  <c r="H33" i="12"/>
  <c r="I35" i="12"/>
  <c r="K15" i="12"/>
  <c r="G19" i="12"/>
  <c r="H20" i="12"/>
  <c r="G14" i="12"/>
  <c r="J13" i="12"/>
  <c r="G17" i="12"/>
  <c r="J26" i="12"/>
  <c r="G18" i="12"/>
  <c r="G25" i="12"/>
  <c r="G11" i="12"/>
  <c r="H19" i="12"/>
  <c r="G4" i="12"/>
  <c r="G3" i="12"/>
  <c r="G16" i="12"/>
  <c r="G10" i="12"/>
  <c r="G8" i="12"/>
  <c r="J13" i="11"/>
  <c r="H8" i="11"/>
  <c r="K9" i="11"/>
  <c r="K5" i="11"/>
  <c r="H18" i="11"/>
  <c r="H10" i="11"/>
  <c r="G17" i="11"/>
  <c r="K8" i="11"/>
  <c r="H16" i="11"/>
  <c r="K18" i="11"/>
  <c r="K6" i="11"/>
  <c r="J8" i="11"/>
  <c r="H17" i="11"/>
  <c r="I17" i="11"/>
  <c r="G9" i="11"/>
  <c r="H7" i="11"/>
  <c r="H12" i="11"/>
  <c r="J17" i="11"/>
  <c r="H9" i="11"/>
  <c r="I7" i="11"/>
  <c r="J12" i="11"/>
  <c r="I16" i="11"/>
  <c r="I21" i="11"/>
  <c r="K13" i="11"/>
  <c r="G14" i="11"/>
  <c r="H15" i="11"/>
  <c r="I19" i="11"/>
  <c r="K16" i="11"/>
  <c r="G22" i="11"/>
  <c r="H2" i="11"/>
  <c r="I20" i="11"/>
  <c r="H14" i="11"/>
  <c r="I15" i="11"/>
  <c r="H22" i="11"/>
  <c r="I2" i="11"/>
  <c r="J20" i="11"/>
  <c r="H21" i="11"/>
  <c r="J21" i="11"/>
  <c r="G8" i="11"/>
  <c r="I14" i="11"/>
  <c r="J15" i="11"/>
  <c r="K19" i="11"/>
  <c r="G3" i="11"/>
  <c r="I22" i="11"/>
  <c r="G12" i="11"/>
  <c r="J14" i="11"/>
  <c r="J22" i="11"/>
  <c r="G7" i="11"/>
  <c r="G19" i="11"/>
  <c r="G20" i="11"/>
  <c r="G30" i="8"/>
  <c r="K24" i="8"/>
  <c r="G18" i="8"/>
  <c r="G13" i="8"/>
  <c r="J30" i="8"/>
  <c r="I11" i="8"/>
  <c r="H25" i="8"/>
  <c r="J6" i="8"/>
  <c r="H11" i="8"/>
  <c r="H18" i="8"/>
  <c r="H13" i="8"/>
  <c r="G29" i="8"/>
  <c r="K27" i="8"/>
  <c r="H32" i="8"/>
  <c r="H2" i="8"/>
  <c r="H28" i="8"/>
  <c r="K18" i="8"/>
  <c r="G24" i="8"/>
  <c r="J2" i="8"/>
  <c r="J9" i="8"/>
  <c r="G19" i="8"/>
  <c r="I31" i="8"/>
  <c r="K20" i="8"/>
  <c r="I28" i="8"/>
  <c r="K9" i="8"/>
  <c r="K28" i="8"/>
  <c r="G4" i="8"/>
  <c r="H14" i="8"/>
  <c r="I21" i="8"/>
  <c r="G26" i="8"/>
  <c r="H3" i="8"/>
  <c r="I10" i="8"/>
  <c r="K16" i="8"/>
  <c r="G22" i="8"/>
  <c r="H30" i="8"/>
  <c r="I32" i="8"/>
  <c r="G17" i="8"/>
  <c r="H19" i="8"/>
  <c r="I25" i="8"/>
  <c r="H4" i="8"/>
  <c r="J21" i="8"/>
  <c r="G23" i="8"/>
  <c r="H26" i="8"/>
  <c r="J10" i="8"/>
  <c r="G8" i="8"/>
  <c r="H22" i="8"/>
  <c r="G11" i="8"/>
  <c r="H17" i="8"/>
  <c r="G28" i="8"/>
  <c r="K21" i="8"/>
  <c r="I26" i="8"/>
  <c r="I22" i="8"/>
  <c r="K32" i="8"/>
  <c r="I17" i="8"/>
  <c r="K25" i="8"/>
  <c r="I4" i="8"/>
  <c r="J4" i="8"/>
  <c r="J26" i="8"/>
  <c r="G15" i="8"/>
  <c r="L15" i="8" s="1"/>
  <c r="J17" i="8"/>
  <c r="G12" i="8"/>
  <c r="H15" i="8"/>
  <c r="G16" i="8"/>
  <c r="H29" i="8"/>
  <c r="G2" i="8"/>
  <c r="H7" i="8"/>
  <c r="G6" i="8"/>
  <c r="H20" i="8"/>
  <c r="H6" i="8"/>
  <c r="G14" i="7"/>
  <c r="G21" i="7"/>
  <c r="I39" i="7"/>
  <c r="H8" i="7"/>
  <c r="G41" i="7"/>
  <c r="H36" i="7"/>
  <c r="I11" i="7"/>
  <c r="H29" i="7"/>
  <c r="G51" i="7"/>
  <c r="H7" i="7"/>
  <c r="J14" i="7"/>
  <c r="I21" i="7"/>
  <c r="J41" i="7"/>
  <c r="I29" i="7"/>
  <c r="J51" i="7"/>
  <c r="J21" i="7"/>
  <c r="K29" i="7"/>
  <c r="H54" i="7"/>
  <c r="G10" i="7"/>
  <c r="K18" i="7"/>
  <c r="J54" i="7"/>
  <c r="K21" i="7"/>
  <c r="G61" i="7"/>
  <c r="I30" i="7"/>
  <c r="G45" i="7"/>
  <c r="I4" i="7"/>
  <c r="H32" i="7"/>
  <c r="J43" i="7"/>
  <c r="G60" i="7"/>
  <c r="H24" i="7"/>
  <c r="K20" i="7"/>
  <c r="I37" i="7"/>
  <c r="I42" i="7"/>
  <c r="H47" i="7"/>
  <c r="H10" i="7"/>
  <c r="I45" i="7"/>
  <c r="J60" i="7"/>
  <c r="I24" i="7"/>
  <c r="J47" i="7"/>
  <c r="H53" i="7"/>
  <c r="I10" i="7"/>
  <c r="G19" i="7"/>
  <c r="H31" i="7"/>
  <c r="G13" i="7"/>
  <c r="K32" i="7"/>
  <c r="H40" i="7"/>
  <c r="G38" i="7"/>
  <c r="I58" i="7"/>
  <c r="J53" i="7"/>
  <c r="I19" i="7"/>
  <c r="J31" i="7"/>
  <c r="J13" i="7"/>
  <c r="I40" i="7"/>
  <c r="K53" i="7"/>
  <c r="H17" i="7"/>
  <c r="H5" i="7"/>
  <c r="I15" i="7"/>
  <c r="H23" i="7"/>
  <c r="H55" i="7"/>
  <c r="H35" i="7"/>
  <c r="H56" i="7"/>
  <c r="G2" i="7"/>
  <c r="H14" i="7"/>
  <c r="I17" i="7"/>
  <c r="G12" i="7"/>
  <c r="H13" i="7"/>
  <c r="I23" i="7"/>
  <c r="G34" i="7"/>
  <c r="H41" i="7"/>
  <c r="I55" i="7"/>
  <c r="G59" i="7"/>
  <c r="H60" i="7"/>
  <c r="I3" i="7"/>
  <c r="G22" i="7"/>
  <c r="H26" i="7"/>
  <c r="I35" i="7"/>
  <c r="J37" i="7"/>
  <c r="G49" i="7"/>
  <c r="H51" i="7"/>
  <c r="I56" i="7"/>
  <c r="H3" i="7"/>
  <c r="G50" i="7"/>
  <c r="H61" i="7"/>
  <c r="I5" i="7"/>
  <c r="J15" i="7"/>
  <c r="J33" i="7"/>
  <c r="G54" i="7"/>
  <c r="H2" i="7"/>
  <c r="I14" i="7"/>
  <c r="J17" i="7"/>
  <c r="G31" i="7"/>
  <c r="H50" i="7"/>
  <c r="I61" i="7"/>
  <c r="K15" i="7"/>
  <c r="G8" i="7"/>
  <c r="H12" i="7"/>
  <c r="I13" i="7"/>
  <c r="J23" i="7"/>
  <c r="G32" i="7"/>
  <c r="H34" i="7"/>
  <c r="I41" i="7"/>
  <c r="K27" i="7"/>
  <c r="G48" i="7"/>
  <c r="H59" i="7"/>
  <c r="I60" i="7"/>
  <c r="G20" i="7"/>
  <c r="H22" i="7"/>
  <c r="I26" i="7"/>
  <c r="G47" i="7"/>
  <c r="H49" i="7"/>
  <c r="I51" i="7"/>
  <c r="J56" i="7"/>
  <c r="K58" i="7"/>
  <c r="G53" i="7"/>
  <c r="G6" i="7"/>
  <c r="I6" i="7"/>
  <c r="I2" i="7"/>
  <c r="I50" i="7"/>
  <c r="I12" i="7"/>
  <c r="I59" i="7"/>
  <c r="I34" i="7"/>
  <c r="K55" i="7"/>
  <c r="I22" i="7"/>
  <c r="I49" i="7"/>
  <c r="G18" i="7"/>
  <c r="G57" i="7"/>
  <c r="G39" i="7"/>
  <c r="L39" i="7" s="1"/>
  <c r="J12" i="7"/>
  <c r="G4" i="7"/>
  <c r="J34" i="7"/>
  <c r="G40" i="7"/>
  <c r="J59" i="7"/>
  <c r="G29" i="7"/>
  <c r="G42" i="7"/>
  <c r="J49" i="7"/>
  <c r="G9" i="7"/>
  <c r="H42" i="7"/>
  <c r="H9" i="7"/>
  <c r="I9" i="7"/>
  <c r="G26" i="6"/>
  <c r="G53" i="6"/>
  <c r="H58" i="6"/>
  <c r="G46" i="6"/>
  <c r="H17" i="6"/>
  <c r="G20" i="6"/>
  <c r="H18" i="6"/>
  <c r="H12" i="6"/>
  <c r="G27" i="6"/>
  <c r="H47" i="6"/>
  <c r="I10" i="6"/>
  <c r="H26" i="6"/>
  <c r="I53" i="6"/>
  <c r="I46" i="6"/>
  <c r="J4" i="6"/>
  <c r="I12" i="6"/>
  <c r="I27" i="6"/>
  <c r="I26" i="6"/>
  <c r="K53" i="6"/>
  <c r="G17" i="6"/>
  <c r="I17" i="6"/>
  <c r="I20" i="6"/>
  <c r="J9" i="6"/>
  <c r="I43" i="6"/>
  <c r="J17" i="6"/>
  <c r="K20" i="6"/>
  <c r="G5" i="6"/>
  <c r="J13" i="6"/>
  <c r="J12" i="6"/>
  <c r="K27" i="6"/>
  <c r="G44" i="6"/>
  <c r="J26" i="6"/>
  <c r="H54" i="6"/>
  <c r="G16" i="6"/>
  <c r="G39" i="6"/>
  <c r="H62" i="6"/>
  <c r="G48" i="6"/>
  <c r="G12" i="6"/>
  <c r="H5" i="6"/>
  <c r="H44" i="6"/>
  <c r="I54" i="6"/>
  <c r="H16" i="6"/>
  <c r="I39" i="6"/>
  <c r="J11" i="6"/>
  <c r="H48" i="6"/>
  <c r="I44" i="6"/>
  <c r="I16" i="6"/>
  <c r="K39" i="6"/>
  <c r="I48" i="6"/>
  <c r="I33" i="6"/>
  <c r="H19" i="6"/>
  <c r="G38" i="6"/>
  <c r="I15" i="6"/>
  <c r="H24" i="6"/>
  <c r="G31" i="6"/>
  <c r="I30" i="6"/>
  <c r="G21" i="6"/>
  <c r="K48" i="6"/>
  <c r="K9" i="6"/>
  <c r="G51" i="6"/>
  <c r="I61" i="6"/>
  <c r="K19" i="6"/>
  <c r="G3" i="6"/>
  <c r="I18" i="6"/>
  <c r="G52" i="6"/>
  <c r="I7" i="6"/>
  <c r="K24" i="6"/>
  <c r="G34" i="6"/>
  <c r="I47" i="6"/>
  <c r="G6" i="6"/>
  <c r="I25" i="6"/>
  <c r="K29" i="6"/>
  <c r="G37" i="6"/>
  <c r="I58" i="6"/>
  <c r="K35" i="6"/>
  <c r="G49" i="6"/>
  <c r="I62" i="6"/>
  <c r="K11" i="6"/>
  <c r="H52" i="6"/>
  <c r="H6" i="6"/>
  <c r="H37" i="6"/>
  <c r="H49" i="6"/>
  <c r="H51" i="6"/>
  <c r="G40" i="6"/>
  <c r="H43" i="6"/>
  <c r="I51" i="6"/>
  <c r="K61" i="6"/>
  <c r="G23" i="6"/>
  <c r="H38" i="6"/>
  <c r="I3" i="6"/>
  <c r="K18" i="6"/>
  <c r="G45" i="6"/>
  <c r="H50" i="6"/>
  <c r="I52" i="6"/>
  <c r="G28" i="6"/>
  <c r="H31" i="6"/>
  <c r="I34" i="6"/>
  <c r="K47" i="6"/>
  <c r="G32" i="6"/>
  <c r="H55" i="6"/>
  <c r="I6" i="6"/>
  <c r="G14" i="6"/>
  <c r="H22" i="6"/>
  <c r="I37" i="6"/>
  <c r="K58" i="6"/>
  <c r="G41" i="6"/>
  <c r="H46" i="6"/>
  <c r="I49" i="6"/>
  <c r="K62" i="6"/>
  <c r="G42" i="6"/>
  <c r="H40" i="6"/>
  <c r="J52" i="6"/>
  <c r="H28" i="6"/>
  <c r="H14" i="6"/>
  <c r="J49" i="6"/>
  <c r="H42" i="6"/>
  <c r="H3" i="6"/>
  <c r="H34" i="6"/>
  <c r="H23" i="6"/>
  <c r="J3" i="6"/>
  <c r="H45" i="6"/>
  <c r="H32" i="6"/>
  <c r="J37" i="6"/>
  <c r="H41" i="6"/>
  <c r="G9" i="6"/>
  <c r="H33" i="6"/>
  <c r="I40" i="6"/>
  <c r="G19" i="6"/>
  <c r="H20" i="6"/>
  <c r="I23" i="6"/>
  <c r="G13" i="6"/>
  <c r="H15" i="6"/>
  <c r="I45" i="6"/>
  <c r="G24" i="6"/>
  <c r="H27" i="6"/>
  <c r="I28" i="6"/>
  <c r="G2" i="6"/>
  <c r="H30" i="6"/>
  <c r="I32" i="6"/>
  <c r="G29" i="6"/>
  <c r="H53" i="6"/>
  <c r="I14" i="6"/>
  <c r="G35" i="6"/>
  <c r="H39" i="6"/>
  <c r="I41" i="6"/>
  <c r="G11" i="6"/>
  <c r="H21" i="6"/>
  <c r="I42" i="6"/>
  <c r="J40" i="6"/>
  <c r="J45" i="6"/>
  <c r="H29" i="6"/>
  <c r="H35" i="6"/>
  <c r="H11" i="6"/>
  <c r="J28" i="6"/>
  <c r="H25" i="5"/>
  <c r="G24" i="5"/>
  <c r="G6" i="5"/>
  <c r="G10" i="5"/>
  <c r="I6" i="5"/>
  <c r="I10" i="5"/>
  <c r="H41" i="5"/>
  <c r="I38" i="5"/>
  <c r="J16" i="5"/>
  <c r="G35" i="5"/>
  <c r="H34" i="5"/>
  <c r="H29" i="5"/>
  <c r="G27" i="5"/>
  <c r="H28" i="5"/>
  <c r="G41" i="5"/>
  <c r="H38" i="5"/>
  <c r="I41" i="5"/>
  <c r="K16" i="5"/>
  <c r="H35" i="5"/>
  <c r="I29" i="5"/>
  <c r="H27" i="5"/>
  <c r="I28" i="5"/>
  <c r="K45" i="5"/>
  <c r="K10" i="5"/>
  <c r="K38" i="5"/>
  <c r="I35" i="5"/>
  <c r="G17" i="5"/>
  <c r="K23" i="5"/>
  <c r="G22" i="5"/>
  <c r="J43" i="5"/>
  <c r="I2" i="5"/>
  <c r="K8" i="5"/>
  <c r="H9" i="5"/>
  <c r="J44" i="5"/>
  <c r="H39" i="5"/>
  <c r="H17" i="5"/>
  <c r="K28" i="5"/>
  <c r="G33" i="5"/>
  <c r="H22" i="5"/>
  <c r="I9" i="5"/>
  <c r="I39" i="5"/>
  <c r="H33" i="5"/>
  <c r="G18" i="5"/>
  <c r="G31" i="5"/>
  <c r="G25" i="5"/>
  <c r="G34" i="5"/>
  <c r="G39" i="5"/>
  <c r="H6" i="5"/>
  <c r="G3" i="5"/>
  <c r="H12" i="5"/>
  <c r="I31" i="5"/>
  <c r="G26" i="5"/>
  <c r="G15" i="5"/>
  <c r="G14" i="5"/>
  <c r="H18" i="5"/>
  <c r="H31" i="5"/>
  <c r="G19" i="5"/>
  <c r="H20" i="5"/>
  <c r="I25" i="5"/>
  <c r="J35" i="5"/>
  <c r="G46" i="5"/>
  <c r="H11" i="5"/>
  <c r="I14" i="5"/>
  <c r="J18" i="5"/>
  <c r="K22" i="5"/>
  <c r="G45" i="5"/>
  <c r="H3" i="5"/>
  <c r="I12" i="5"/>
  <c r="G16" i="5"/>
  <c r="H19" i="5"/>
  <c r="I20" i="5"/>
  <c r="J25" i="5"/>
  <c r="G8" i="5"/>
  <c r="H21" i="5"/>
  <c r="I24" i="5"/>
  <c r="G7" i="5"/>
  <c r="H26" i="5"/>
  <c r="I27" i="5"/>
  <c r="J39" i="5"/>
  <c r="G5" i="5"/>
  <c r="H15" i="5"/>
  <c r="I33" i="5"/>
  <c r="H14" i="5"/>
  <c r="G21" i="5"/>
  <c r="H24" i="5"/>
  <c r="I34" i="5"/>
  <c r="G23" i="5"/>
  <c r="H46" i="5"/>
  <c r="I11" i="5"/>
  <c r="K18" i="5"/>
  <c r="G43" i="5"/>
  <c r="H45" i="5"/>
  <c r="I3" i="5"/>
  <c r="G47" i="5"/>
  <c r="H16" i="5"/>
  <c r="I19" i="5"/>
  <c r="G4" i="5"/>
  <c r="H8" i="5"/>
  <c r="I21" i="5"/>
  <c r="J24" i="5"/>
  <c r="G44" i="5"/>
  <c r="H7" i="5"/>
  <c r="I26" i="5"/>
  <c r="J27" i="5"/>
  <c r="G36" i="5"/>
  <c r="H5" i="5"/>
  <c r="I15" i="5"/>
  <c r="G11" i="5"/>
  <c r="J11" i="5"/>
  <c r="J19" i="5"/>
  <c r="I8" i="5"/>
  <c r="I7" i="5"/>
  <c r="I5" i="5"/>
  <c r="J15" i="5"/>
  <c r="I6" i="4"/>
  <c r="G8" i="4"/>
  <c r="G2" i="4"/>
  <c r="I5" i="4"/>
  <c r="K23" i="4"/>
  <c r="I8" i="4"/>
  <c r="I13" i="4"/>
  <c r="I3" i="4"/>
  <c r="G10" i="4"/>
  <c r="G15" i="4"/>
  <c r="J18" i="4"/>
  <c r="J8" i="4"/>
  <c r="J13" i="4"/>
  <c r="H10" i="4"/>
  <c r="I15" i="4"/>
  <c r="I11" i="4"/>
  <c r="I10" i="4"/>
  <c r="K11" i="4"/>
  <c r="G13" i="4"/>
  <c r="J10" i="4"/>
  <c r="K15" i="4"/>
  <c r="G26" i="4"/>
  <c r="H12" i="4"/>
  <c r="H21" i="4"/>
  <c r="J25" i="4"/>
  <c r="G16" i="4"/>
  <c r="H20" i="4"/>
  <c r="J7" i="4"/>
  <c r="G22" i="4"/>
  <c r="H26" i="4"/>
  <c r="G19" i="4"/>
  <c r="H2" i="4"/>
  <c r="J5" i="4"/>
  <c r="G4" i="4"/>
  <c r="H16" i="4"/>
  <c r="I20" i="4"/>
  <c r="K7" i="4"/>
  <c r="G18" i="4"/>
  <c r="H22" i="4"/>
  <c r="I26" i="4"/>
  <c r="G17" i="4"/>
  <c r="H19" i="4"/>
  <c r="I2" i="4"/>
  <c r="K5" i="4"/>
  <c r="G25" i="4"/>
  <c r="H4" i="4"/>
  <c r="I16" i="4"/>
  <c r="G6" i="4"/>
  <c r="H18" i="4"/>
  <c r="I22" i="4"/>
  <c r="G3" i="4"/>
  <c r="H17" i="4"/>
  <c r="I19" i="4"/>
  <c r="J2" i="4"/>
  <c r="G11" i="4"/>
  <c r="H25" i="4"/>
  <c r="I4" i="4"/>
  <c r="J16" i="4"/>
  <c r="G24" i="4"/>
  <c r="H6" i="4"/>
  <c r="I18" i="4"/>
  <c r="J22" i="4"/>
  <c r="G21" i="4"/>
  <c r="H3" i="4"/>
  <c r="I17" i="4"/>
  <c r="G9" i="4"/>
  <c r="L9" i="4" s="1"/>
  <c r="H11" i="4"/>
  <c r="I25" i="4"/>
  <c r="G5" i="4"/>
  <c r="H89" i="3"/>
  <c r="H71" i="10"/>
  <c r="I173" i="17"/>
  <c r="I157" i="3"/>
  <c r="I5" i="16"/>
  <c r="I190" i="10"/>
  <c r="I90" i="3"/>
  <c r="I173" i="10"/>
  <c r="I71" i="10"/>
  <c r="I50" i="10"/>
  <c r="I119" i="10"/>
  <c r="I6" i="16"/>
  <c r="I199" i="3"/>
  <c r="I30" i="10"/>
  <c r="I113" i="10"/>
  <c r="I184" i="3"/>
  <c r="I7" i="16"/>
  <c r="I22" i="17"/>
  <c r="J22" i="17" s="1"/>
  <c r="K36" i="3" s="1"/>
  <c r="I61" i="17"/>
  <c r="I97" i="17"/>
  <c r="I89" i="17"/>
  <c r="J89" i="17" s="1"/>
  <c r="K207" i="3" s="1"/>
  <c r="I81" i="17"/>
  <c r="J81" i="17" s="1"/>
  <c r="K174" i="3" s="1"/>
  <c r="I73" i="17"/>
  <c r="I65" i="17"/>
  <c r="I56" i="17"/>
  <c r="I48" i="17"/>
  <c r="J48" i="17" s="1"/>
  <c r="I40" i="17"/>
  <c r="I30" i="17"/>
  <c r="J30" i="17" s="1"/>
  <c r="K14" i="3" s="1"/>
  <c r="I21" i="17"/>
  <c r="I11" i="17"/>
  <c r="I6" i="17"/>
  <c r="I12" i="17"/>
  <c r="I96" i="17"/>
  <c r="I88" i="17"/>
  <c r="J88" i="17" s="1"/>
  <c r="K206" i="3" s="1"/>
  <c r="I80" i="17"/>
  <c r="J80" i="17" s="1"/>
  <c r="K29" i="3" s="1"/>
  <c r="I72" i="17"/>
  <c r="J72" i="17" s="1"/>
  <c r="K94" i="3" s="1"/>
  <c r="I64" i="17"/>
  <c r="J64" i="17" s="1"/>
  <c r="I55" i="17"/>
  <c r="J55" i="17" s="1"/>
  <c r="K37" i="3" s="1"/>
  <c r="I47" i="17"/>
  <c r="I39" i="17"/>
  <c r="I29" i="17"/>
  <c r="I20" i="17"/>
  <c r="J20" i="17" s="1"/>
  <c r="K82" i="3" s="1"/>
  <c r="I10" i="17"/>
  <c r="I24" i="17"/>
  <c r="I49" i="17"/>
  <c r="J49" i="17" s="1"/>
  <c r="K34" i="3" s="1"/>
  <c r="I4" i="17"/>
  <c r="J4" i="17" s="1"/>
  <c r="K4" i="3" s="1"/>
  <c r="I136" i="17"/>
  <c r="I71" i="17"/>
  <c r="I63" i="17"/>
  <c r="I54" i="17"/>
  <c r="J54" i="17" s="1"/>
  <c r="I46" i="17"/>
  <c r="J46" i="17" s="1"/>
  <c r="K3" i="4" s="1"/>
  <c r="I38" i="17"/>
  <c r="J38" i="17" s="1"/>
  <c r="I28" i="17"/>
  <c r="J28" i="17" s="1"/>
  <c r="K47" i="3" s="1"/>
  <c r="I19" i="17"/>
  <c r="J19" i="17" s="1"/>
  <c r="K8" i="3" s="1"/>
  <c r="I9" i="17"/>
  <c r="I102" i="17"/>
  <c r="I57" i="17"/>
  <c r="I31" i="17"/>
  <c r="J31" i="17" s="1"/>
  <c r="K9" i="3" s="1"/>
  <c r="I95" i="17"/>
  <c r="I93" i="17"/>
  <c r="J93" i="17" s="1"/>
  <c r="I86" i="17"/>
  <c r="I78" i="17"/>
  <c r="I70" i="17"/>
  <c r="I62" i="17"/>
  <c r="I53" i="17"/>
  <c r="I43" i="17"/>
  <c r="J43" i="17" s="1"/>
  <c r="K31" i="3" s="1"/>
  <c r="I37" i="17"/>
  <c r="I27" i="17"/>
  <c r="I18" i="17"/>
  <c r="J18" i="17" s="1"/>
  <c r="I8" i="17"/>
  <c r="J8" i="17" s="1"/>
  <c r="K51" i="3" s="1"/>
  <c r="I79" i="17"/>
  <c r="I192" i="17"/>
  <c r="I101" i="17"/>
  <c r="I94" i="17"/>
  <c r="J94" i="17" s="1"/>
  <c r="I85" i="17"/>
  <c r="I77" i="17"/>
  <c r="J77" i="17" s="1"/>
  <c r="K99" i="3" s="1"/>
  <c r="I69" i="17"/>
  <c r="J69" i="17" s="1"/>
  <c r="K185" i="3" s="1"/>
  <c r="I60" i="17"/>
  <c r="J60" i="17" s="1"/>
  <c r="I52" i="17"/>
  <c r="I45" i="17"/>
  <c r="I36" i="17"/>
  <c r="I26" i="17"/>
  <c r="J26" i="17" s="1"/>
  <c r="K45" i="3" s="1"/>
  <c r="I17" i="17"/>
  <c r="J17" i="17" s="1"/>
  <c r="I7" i="17"/>
  <c r="J7" i="17" s="1"/>
  <c r="K13" i="3" s="1"/>
  <c r="I41" i="17"/>
  <c r="J41" i="17" s="1"/>
  <c r="I87" i="17"/>
  <c r="J87" i="17" s="1"/>
  <c r="I100" i="17"/>
  <c r="J100" i="17" s="1"/>
  <c r="K109" i="3" s="1"/>
  <c r="I92" i="17"/>
  <c r="I84" i="17"/>
  <c r="I76" i="17"/>
  <c r="J76" i="17" s="1"/>
  <c r="K65" i="3" s="1"/>
  <c r="I68" i="17"/>
  <c r="J68" i="17" s="1"/>
  <c r="K183" i="3" s="1"/>
  <c r="I83" i="17"/>
  <c r="I44" i="17"/>
  <c r="J44" i="17" s="1"/>
  <c r="K136" i="3" s="1"/>
  <c r="I82" i="17"/>
  <c r="J82" i="17" s="1"/>
  <c r="I42" i="17"/>
  <c r="J42" i="17" s="1"/>
  <c r="K21" i="3" s="1"/>
  <c r="I33" i="17"/>
  <c r="J33" i="17" s="1"/>
  <c r="K6" i="6" s="1"/>
  <c r="I99" i="17"/>
  <c r="J99" i="17" s="1"/>
  <c r="K202" i="3" s="1"/>
  <c r="I67" i="17"/>
  <c r="J67" i="17" s="1"/>
  <c r="K181" i="3" s="1"/>
  <c r="I25" i="17"/>
  <c r="I74" i="17"/>
  <c r="J74" i="17" s="1"/>
  <c r="I5" i="17"/>
  <c r="I117" i="17"/>
  <c r="J117" i="17" s="1"/>
  <c r="K6" i="12" s="1"/>
  <c r="I98" i="17"/>
  <c r="J98" i="17" s="1"/>
  <c r="K55" i="3" s="1"/>
  <c r="I58" i="17"/>
  <c r="I14" i="17"/>
  <c r="J14" i="17" s="1"/>
  <c r="K6" i="4" s="1"/>
  <c r="I13" i="17"/>
  <c r="J13" i="17" s="1"/>
  <c r="K6" i="8" s="1"/>
  <c r="I91" i="17"/>
  <c r="J91" i="17" s="1"/>
  <c r="I59" i="17"/>
  <c r="J59" i="17" s="1"/>
  <c r="K106" i="3" s="1"/>
  <c r="I16" i="17"/>
  <c r="J16" i="17" s="1"/>
  <c r="I90" i="17"/>
  <c r="J90" i="17" s="1"/>
  <c r="K208" i="3" s="1"/>
  <c r="I34" i="17"/>
  <c r="K88" i="3"/>
  <c r="I23" i="17"/>
  <c r="J23" i="17" s="1"/>
  <c r="K10" i="4" s="1"/>
  <c r="I75" i="17"/>
  <c r="J75" i="17" s="1"/>
  <c r="K40" i="3" s="1"/>
  <c r="I35" i="17"/>
  <c r="J35" i="17" s="1"/>
  <c r="K19" i="3" s="1"/>
  <c r="I50" i="17"/>
  <c r="J50" i="17" s="1"/>
  <c r="K152" i="3" s="1"/>
  <c r="I128" i="17"/>
  <c r="I51" i="17"/>
  <c r="J51" i="17" s="1"/>
  <c r="I2" i="17"/>
  <c r="J2" i="17" s="1"/>
  <c r="I66" i="17"/>
  <c r="I103" i="17"/>
  <c r="J103" i="17" s="1"/>
  <c r="K18" i="10" s="1"/>
  <c r="I32" i="17"/>
  <c r="J32" i="17" s="1"/>
  <c r="K4" i="5" s="1"/>
  <c r="I3" i="17"/>
  <c r="J3" i="17" s="1"/>
  <c r="K3" i="7" s="1"/>
  <c r="I189" i="17"/>
  <c r="J189" i="17" s="1"/>
  <c r="K141" i="10" s="1"/>
  <c r="I168" i="17"/>
  <c r="J168" i="17" s="1"/>
  <c r="K46" i="13" s="1"/>
  <c r="I119" i="17"/>
  <c r="J119" i="17" s="1"/>
  <c r="K21" i="10" s="1"/>
  <c r="I186" i="17"/>
  <c r="J186" i="17" s="1"/>
  <c r="K88" i="10" s="1"/>
  <c r="I165" i="17"/>
  <c r="I110" i="17"/>
  <c r="J110" i="17" s="1"/>
  <c r="K18" i="14" s="1"/>
  <c r="I184" i="17"/>
  <c r="J184" i="17" s="1"/>
  <c r="K33" i="12" s="1"/>
  <c r="I162" i="17"/>
  <c r="I181" i="17"/>
  <c r="J181" i="17" s="1"/>
  <c r="K184" i="10" s="1"/>
  <c r="I160" i="17"/>
  <c r="J160" i="17" s="1"/>
  <c r="K98" i="10" s="1"/>
  <c r="I194" i="17"/>
  <c r="J194" i="17" s="1"/>
  <c r="K55" i="13" s="1"/>
  <c r="I178" i="17"/>
  <c r="J178" i="17" s="1"/>
  <c r="K50" i="13" s="1"/>
  <c r="I152" i="17"/>
  <c r="I193" i="17"/>
  <c r="J193" i="17" s="1"/>
  <c r="K54" i="13" s="1"/>
  <c r="I176" i="17"/>
  <c r="J176" i="17" s="1"/>
  <c r="K108" i="10" s="1"/>
  <c r="I144" i="17"/>
  <c r="J144" i="17" s="1"/>
  <c r="K33" i="13" s="1"/>
  <c r="I123" i="17"/>
  <c r="J123" i="17" s="1"/>
  <c r="K3" i="11" s="1"/>
  <c r="I191" i="17"/>
  <c r="I170" i="17"/>
  <c r="J170" i="17" s="1"/>
  <c r="K175" i="10" s="1"/>
  <c r="K71" i="10"/>
  <c r="I88" i="3"/>
  <c r="K222" i="3"/>
  <c r="H222" i="3"/>
  <c r="H88" i="3"/>
  <c r="G88" i="3"/>
  <c r="I222" i="3"/>
  <c r="I157" i="21"/>
  <c r="J157" i="21" s="1"/>
  <c r="J15" i="13" s="1"/>
  <c r="I22" i="21"/>
  <c r="J22" i="21" s="1"/>
  <c r="J30" i="3" s="1"/>
  <c r="I173" i="21"/>
  <c r="I30" i="21"/>
  <c r="J30" i="21" s="1"/>
  <c r="I4" i="21"/>
  <c r="J4" i="21" s="1"/>
  <c r="J10" i="5" s="1"/>
  <c r="I181" i="21"/>
  <c r="J181" i="21" s="1"/>
  <c r="J42" i="14" s="1"/>
  <c r="I38" i="21"/>
  <c r="J38" i="21" s="1"/>
  <c r="J7" i="6" s="1"/>
  <c r="I189" i="21"/>
  <c r="I109" i="21"/>
  <c r="J109" i="21" s="1"/>
  <c r="J59" i="6" s="1"/>
  <c r="L59" i="6" s="1"/>
  <c r="I165" i="21"/>
  <c r="J165" i="21" s="1"/>
  <c r="J30" i="12" s="1"/>
  <c r="I14" i="21"/>
  <c r="I197" i="21"/>
  <c r="J197" i="21" s="1"/>
  <c r="I141" i="21"/>
  <c r="J141" i="21" s="1"/>
  <c r="J8" i="14" s="1"/>
  <c r="I117" i="21"/>
  <c r="J117" i="21" s="1"/>
  <c r="J9" i="13" s="1"/>
  <c r="I2" i="21"/>
  <c r="J2" i="21" s="1"/>
  <c r="J23" i="21"/>
  <c r="J88" i="3" s="1"/>
  <c r="J188" i="10"/>
  <c r="J2" i="16"/>
  <c r="J146" i="10"/>
  <c r="J192" i="10"/>
  <c r="J158" i="3"/>
  <c r="J122" i="3"/>
  <c r="J206" i="3"/>
  <c r="J73" i="10"/>
  <c r="J196" i="10"/>
  <c r="J183" i="3"/>
  <c r="J97" i="10"/>
  <c r="J131" i="10"/>
  <c r="I183" i="17"/>
  <c r="I175" i="17"/>
  <c r="J175" i="17" s="1"/>
  <c r="K66" i="10" s="1"/>
  <c r="I167" i="17"/>
  <c r="J167" i="17" s="1"/>
  <c r="K45" i="13" s="1"/>
  <c r="I159" i="17"/>
  <c r="I151" i="17"/>
  <c r="J151" i="17" s="1"/>
  <c r="I143" i="17"/>
  <c r="J143" i="17" s="1"/>
  <c r="K36" i="14" s="1"/>
  <c r="I135" i="17"/>
  <c r="J135" i="17" s="1"/>
  <c r="K58" i="10" s="1"/>
  <c r="I127" i="17"/>
  <c r="I118" i="17"/>
  <c r="I109" i="17"/>
  <c r="I190" i="17"/>
  <c r="J190" i="17" s="1"/>
  <c r="K21" i="11" s="1"/>
  <c r="I182" i="17"/>
  <c r="J182" i="17" s="1"/>
  <c r="K164" i="10" s="1"/>
  <c r="I174" i="17"/>
  <c r="J174" i="17" s="1"/>
  <c r="K34" i="12" s="1"/>
  <c r="I166" i="17"/>
  <c r="J166" i="17" s="1"/>
  <c r="K34" i="10" s="1"/>
  <c r="I158" i="17"/>
  <c r="J158" i="17" s="1"/>
  <c r="K40" i="13" s="1"/>
  <c r="I150" i="17"/>
  <c r="I142" i="17"/>
  <c r="J142" i="17" s="1"/>
  <c r="K51" i="10" s="1"/>
  <c r="I134" i="17"/>
  <c r="J134" i="17" s="1"/>
  <c r="I126" i="17"/>
  <c r="J126" i="17" s="1"/>
  <c r="I116" i="17"/>
  <c r="J116" i="17" s="1"/>
  <c r="K14" i="10" s="1"/>
  <c r="I108" i="17"/>
  <c r="J108" i="17" s="1"/>
  <c r="I157" i="17"/>
  <c r="J157" i="17" s="1"/>
  <c r="I149" i="17"/>
  <c r="J149" i="17" s="1"/>
  <c r="K29" i="10" s="1"/>
  <c r="I141" i="17"/>
  <c r="I133" i="17"/>
  <c r="J133" i="17" s="1"/>
  <c r="I125" i="17"/>
  <c r="J125" i="17" s="1"/>
  <c r="I115" i="17"/>
  <c r="J115" i="17" s="1"/>
  <c r="K7" i="10" s="1"/>
  <c r="I107" i="17"/>
  <c r="J107" i="17" s="1"/>
  <c r="K6" i="16"/>
  <c r="I188" i="17"/>
  <c r="J188" i="17" s="1"/>
  <c r="K127" i="10" s="1"/>
  <c r="I180" i="17"/>
  <c r="J180" i="17" s="1"/>
  <c r="I172" i="17"/>
  <c r="I164" i="17"/>
  <c r="I156" i="17"/>
  <c r="J156" i="17" s="1"/>
  <c r="K43" i="14" s="1"/>
  <c r="I148" i="17"/>
  <c r="J148" i="17" s="1"/>
  <c r="K116" i="10" s="1"/>
  <c r="I140" i="17"/>
  <c r="J140" i="17" s="1"/>
  <c r="K30" i="13" s="1"/>
  <c r="I132" i="17"/>
  <c r="J132" i="17" s="1"/>
  <c r="K13" i="10" s="1"/>
  <c r="I122" i="17"/>
  <c r="J122" i="17" s="1"/>
  <c r="K20" i="13" s="1"/>
  <c r="I114" i="17"/>
  <c r="J114" i="17" s="1"/>
  <c r="I106" i="17"/>
  <c r="I195" i="17"/>
  <c r="J195" i="17" s="1"/>
  <c r="K22" i="11" s="1"/>
  <c r="I187" i="17"/>
  <c r="J187" i="17" s="1"/>
  <c r="K20" i="11" s="1"/>
  <c r="I179" i="17"/>
  <c r="J179" i="17" s="1"/>
  <c r="K55" i="10" s="1"/>
  <c r="I171" i="17"/>
  <c r="J171" i="17" s="1"/>
  <c r="K103" i="10" s="1"/>
  <c r="I163" i="17"/>
  <c r="J163" i="17" s="1"/>
  <c r="I155" i="17"/>
  <c r="J155" i="17" s="1"/>
  <c r="I147" i="17"/>
  <c r="J147" i="17" s="1"/>
  <c r="K89" i="10" s="1"/>
  <c r="I139" i="17"/>
  <c r="I131" i="17"/>
  <c r="J131" i="17" s="1"/>
  <c r="K27" i="13" s="1"/>
  <c r="I124" i="17"/>
  <c r="J124" i="17" s="1"/>
  <c r="K21" i="13" s="1"/>
  <c r="I113" i="17"/>
  <c r="J113" i="17" s="1"/>
  <c r="K17" i="10" s="1"/>
  <c r="I105" i="17"/>
  <c r="J105" i="17" s="1"/>
  <c r="K22" i="10" s="1"/>
  <c r="I154" i="17"/>
  <c r="J154" i="17" s="1"/>
  <c r="K76" i="10" s="1"/>
  <c r="I146" i="17"/>
  <c r="J146" i="17" s="1"/>
  <c r="K15" i="11" s="1"/>
  <c r="I138" i="17"/>
  <c r="J138" i="17" s="1"/>
  <c r="K26" i="12" s="1"/>
  <c r="I130" i="17"/>
  <c r="J130" i="17" s="1"/>
  <c r="K97" i="10" s="1"/>
  <c r="I121" i="17"/>
  <c r="I112" i="17"/>
  <c r="J112" i="17" s="1"/>
  <c r="K2" i="10" s="1"/>
  <c r="I104" i="17"/>
  <c r="J104" i="17" s="1"/>
  <c r="I185" i="17"/>
  <c r="J185" i="17" s="1"/>
  <c r="K38" i="12" s="1"/>
  <c r="I177" i="17"/>
  <c r="J177" i="17" s="1"/>
  <c r="K56" i="10" s="1"/>
  <c r="I169" i="17"/>
  <c r="J169" i="17" s="1"/>
  <c r="K47" i="13" s="1"/>
  <c r="L47" i="13" s="1"/>
  <c r="I161" i="17"/>
  <c r="J161" i="17" s="1"/>
  <c r="K134" i="10" s="1"/>
  <c r="I153" i="17"/>
  <c r="J153" i="17" s="1"/>
  <c r="K32" i="10" s="1"/>
  <c r="I145" i="17"/>
  <c r="J145" i="17" s="1"/>
  <c r="K28" i="10" s="1"/>
  <c r="I137" i="17"/>
  <c r="J137" i="17" s="1"/>
  <c r="K117" i="10" s="1"/>
  <c r="I129" i="17"/>
  <c r="J129" i="17" s="1"/>
  <c r="I120" i="17"/>
  <c r="J120" i="17" s="1"/>
  <c r="K5" i="10" s="1"/>
  <c r="I111" i="17"/>
  <c r="J111" i="17" s="1"/>
  <c r="K25" i="10" s="1"/>
  <c r="G49" i="3"/>
  <c r="G47" i="3"/>
  <c r="G131" i="3"/>
  <c r="G153" i="3"/>
  <c r="G182" i="3"/>
  <c r="G200" i="3"/>
  <c r="G198" i="3"/>
  <c r="G63" i="10"/>
  <c r="G60" i="10"/>
  <c r="G158" i="10"/>
  <c r="G127" i="3"/>
  <c r="G181" i="3"/>
  <c r="G207" i="3"/>
  <c r="G109" i="10"/>
  <c r="G144" i="10"/>
  <c r="G174" i="10"/>
  <c r="G28" i="3"/>
  <c r="G101" i="3"/>
  <c r="G154" i="3"/>
  <c r="G201" i="3"/>
  <c r="G213" i="3"/>
  <c r="G68" i="10"/>
  <c r="G89" i="10"/>
  <c r="G208" i="3"/>
  <c r="G53" i="10"/>
  <c r="G59" i="3"/>
  <c r="G135" i="3"/>
  <c r="G156" i="3"/>
  <c r="G170" i="3"/>
  <c r="G169" i="3"/>
  <c r="G82" i="10"/>
  <c r="G162" i="10"/>
  <c r="G176" i="10"/>
  <c r="G67" i="3"/>
  <c r="G185" i="3"/>
  <c r="G211" i="3"/>
  <c r="G70" i="10"/>
  <c r="G117" i="10"/>
  <c r="G150" i="10"/>
  <c r="G177" i="10"/>
  <c r="I130" i="18"/>
  <c r="I45" i="18"/>
  <c r="G216" i="3"/>
  <c r="G43" i="10"/>
  <c r="G143" i="10"/>
  <c r="G189" i="10"/>
  <c r="G82" i="3"/>
  <c r="G149" i="3"/>
  <c r="G214" i="3"/>
  <c r="G83" i="10"/>
  <c r="G157" i="10"/>
  <c r="G180" i="10"/>
  <c r="G195" i="10"/>
  <c r="G93" i="3"/>
  <c r="G63" i="3"/>
  <c r="G115" i="3"/>
  <c r="G175" i="3"/>
  <c r="G193" i="3"/>
  <c r="G174" i="3"/>
  <c r="G22" i="10"/>
  <c r="G99" i="10"/>
  <c r="G178" i="10"/>
  <c r="G152" i="3"/>
  <c r="G217" i="3"/>
  <c r="G123" i="10"/>
  <c r="G159" i="10"/>
  <c r="G184" i="10"/>
  <c r="G42" i="3"/>
  <c r="G68" i="3"/>
  <c r="G145" i="3"/>
  <c r="G163" i="3"/>
  <c r="G139" i="3"/>
  <c r="G219" i="3"/>
  <c r="G149" i="10"/>
  <c r="G170" i="10"/>
  <c r="G179" i="10"/>
  <c r="G191" i="10"/>
  <c r="G196" i="3"/>
  <c r="G220" i="3"/>
  <c r="G86" i="10"/>
  <c r="G128" i="10"/>
  <c r="G169" i="10"/>
  <c r="G197" i="10"/>
  <c r="G84" i="3"/>
  <c r="G77" i="3"/>
  <c r="G195" i="3"/>
  <c r="G209" i="3"/>
  <c r="G23" i="10"/>
  <c r="G115" i="10"/>
  <c r="G153" i="10"/>
  <c r="G181" i="10"/>
  <c r="G193" i="10"/>
  <c r="G161" i="3"/>
  <c r="G204" i="3"/>
  <c r="G16" i="3"/>
  <c r="G129" i="3"/>
  <c r="G167" i="3"/>
  <c r="G180" i="3"/>
  <c r="G210" i="3"/>
  <c r="G126" i="10"/>
  <c r="G156" i="10"/>
  <c r="G151" i="10"/>
  <c r="G182" i="10"/>
  <c r="G91" i="10"/>
  <c r="G166" i="3"/>
  <c r="G136" i="10"/>
  <c r="G187" i="10"/>
  <c r="H7" i="16"/>
  <c r="J6" i="16"/>
  <c r="H5" i="16"/>
  <c r="H2" i="16"/>
  <c r="I2" i="16"/>
  <c r="J7" i="16"/>
  <c r="H3" i="16"/>
  <c r="K4" i="16"/>
  <c r="I4" i="16"/>
  <c r="K5" i="16"/>
  <c r="H6" i="16"/>
  <c r="G6" i="16"/>
  <c r="J4" i="16"/>
  <c r="K7" i="16"/>
  <c r="I217" i="3"/>
  <c r="I220" i="3"/>
  <c r="H220" i="3"/>
  <c r="I196" i="10"/>
  <c r="J194" i="10"/>
  <c r="H196" i="10"/>
  <c r="I194" i="10"/>
  <c r="J197" i="10"/>
  <c r="G196" i="10"/>
  <c r="I192" i="10"/>
  <c r="I197" i="10"/>
  <c r="I167" i="10"/>
  <c r="H192" i="10"/>
  <c r="H197" i="10"/>
  <c r="J195" i="10"/>
  <c r="H167" i="10"/>
  <c r="G192" i="10"/>
  <c r="I195" i="10"/>
  <c r="H195" i="10"/>
  <c r="I188" i="10"/>
  <c r="H194" i="10"/>
  <c r="H188" i="10"/>
  <c r="G194" i="10"/>
  <c r="G188" i="10"/>
  <c r="G185" i="10"/>
  <c r="J187" i="10"/>
  <c r="G167" i="10"/>
  <c r="I187" i="10"/>
  <c r="H187" i="10"/>
  <c r="J185" i="10"/>
  <c r="I185" i="10"/>
  <c r="J184" i="10"/>
  <c r="I184" i="10"/>
  <c r="H184" i="10"/>
  <c r="I172" i="10"/>
  <c r="J180" i="10"/>
  <c r="I175" i="10"/>
  <c r="I180" i="10"/>
  <c r="G175" i="10"/>
  <c r="H180" i="10"/>
  <c r="H173" i="10"/>
  <c r="G172" i="10"/>
  <c r="J177" i="10"/>
  <c r="I177" i="10"/>
  <c r="H177" i="10"/>
  <c r="J174" i="10"/>
  <c r="G173" i="10"/>
  <c r="I174" i="10"/>
  <c r="H174" i="10"/>
  <c r="I169" i="10"/>
  <c r="J175" i="10"/>
  <c r="J172" i="10"/>
  <c r="H169" i="10"/>
  <c r="J173" i="10"/>
  <c r="J169" i="10"/>
  <c r="I146" i="10"/>
  <c r="J159" i="10"/>
  <c r="J119" i="10"/>
  <c r="I159" i="10"/>
  <c r="H159" i="10"/>
  <c r="H119" i="10"/>
  <c r="J157" i="10"/>
  <c r="G119" i="10"/>
  <c r="H136" i="10"/>
  <c r="I157" i="10"/>
  <c r="H157" i="10"/>
  <c r="H146" i="10"/>
  <c r="I128" i="10"/>
  <c r="J150" i="10"/>
  <c r="G146" i="10"/>
  <c r="I150" i="10"/>
  <c r="I136" i="10"/>
  <c r="H150" i="10"/>
  <c r="J144" i="10"/>
  <c r="I144" i="10"/>
  <c r="H144" i="10"/>
  <c r="H128" i="10"/>
  <c r="J136" i="10"/>
  <c r="I131" i="10"/>
  <c r="H131" i="10"/>
  <c r="J117" i="10"/>
  <c r="I123" i="10"/>
  <c r="G131" i="10"/>
  <c r="I100" i="10"/>
  <c r="J113" i="10"/>
  <c r="H123" i="10"/>
  <c r="H97" i="10"/>
  <c r="H113" i="10"/>
  <c r="J128" i="10"/>
  <c r="G113" i="10"/>
  <c r="H117" i="10"/>
  <c r="J123" i="10"/>
  <c r="I97" i="10"/>
  <c r="J86" i="10"/>
  <c r="I109" i="10"/>
  <c r="H109" i="10"/>
  <c r="I117" i="10"/>
  <c r="J100" i="10"/>
  <c r="I86" i="10"/>
  <c r="G97" i="10"/>
  <c r="H73" i="10"/>
  <c r="J109" i="10"/>
  <c r="I73" i="10"/>
  <c r="H100" i="10"/>
  <c r="G100" i="10"/>
  <c r="G73" i="10"/>
  <c r="H86" i="10"/>
  <c r="J83" i="10"/>
  <c r="I83" i="10"/>
  <c r="H83" i="10"/>
  <c r="J70" i="10"/>
  <c r="I70" i="10"/>
  <c r="H70" i="10"/>
  <c r="J53" i="10"/>
  <c r="I53" i="10"/>
  <c r="H53" i="10"/>
  <c r="H217" i="3"/>
  <c r="I206" i="3"/>
  <c r="J220" i="3"/>
  <c r="J217" i="3"/>
  <c r="G187" i="3"/>
  <c r="J214" i="3"/>
  <c r="I214" i="3"/>
  <c r="H214" i="3"/>
  <c r="I161" i="3"/>
  <c r="G206" i="3"/>
  <c r="J211" i="3"/>
  <c r="I211" i="3"/>
  <c r="H208" i="3"/>
  <c r="H211" i="3"/>
  <c r="H206" i="3"/>
  <c r="J207" i="3"/>
  <c r="I207" i="3"/>
  <c r="I196" i="3"/>
  <c r="J208" i="3"/>
  <c r="H207" i="3"/>
  <c r="J204" i="3"/>
  <c r="H196" i="3"/>
  <c r="I208" i="3"/>
  <c r="I204" i="3"/>
  <c r="H204" i="3"/>
  <c r="I183" i="3"/>
  <c r="J196" i="3"/>
  <c r="J188" i="3"/>
  <c r="I188" i="3"/>
  <c r="H183" i="3"/>
  <c r="H188" i="3"/>
  <c r="J185" i="3"/>
  <c r="G183" i="3"/>
  <c r="G188" i="3"/>
  <c r="I185" i="3"/>
  <c r="H185" i="3"/>
  <c r="J181" i="3"/>
  <c r="J187" i="3"/>
  <c r="I181" i="3"/>
  <c r="I187" i="3"/>
  <c r="H181" i="3"/>
  <c r="H161" i="3"/>
  <c r="J166" i="3"/>
  <c r="I166" i="3"/>
  <c r="G158" i="3"/>
  <c r="H166" i="3"/>
  <c r="J161" i="3"/>
  <c r="I158" i="3"/>
  <c r="H158" i="3"/>
  <c r="I149" i="3"/>
  <c r="H149" i="3"/>
  <c r="J152" i="3"/>
  <c r="I152" i="3"/>
  <c r="G141" i="3"/>
  <c r="H152" i="3"/>
  <c r="G136" i="3"/>
  <c r="J149" i="3"/>
  <c r="J141" i="3"/>
  <c r="G92" i="3"/>
  <c r="I141" i="3"/>
  <c r="I122" i="3"/>
  <c r="H141" i="3"/>
  <c r="G121" i="3"/>
  <c r="J136" i="3"/>
  <c r="I136" i="3"/>
  <c r="J92" i="3"/>
  <c r="H122" i="3"/>
  <c r="I92" i="3"/>
  <c r="J127" i="3"/>
  <c r="G122" i="3"/>
  <c r="I127" i="3"/>
  <c r="H90" i="3"/>
  <c r="H127" i="3"/>
  <c r="J121" i="3"/>
  <c r="G90" i="3"/>
  <c r="I121" i="3"/>
  <c r="J90" i="3"/>
  <c r="K205" i="3"/>
  <c r="K64" i="3"/>
  <c r="K75" i="3"/>
  <c r="K6" i="10"/>
  <c r="K80" i="10"/>
  <c r="K94" i="10"/>
  <c r="K155" i="10"/>
  <c r="K46" i="10"/>
  <c r="K81" i="10"/>
  <c r="K138" i="3"/>
  <c r="K142" i="10"/>
  <c r="K103" i="3"/>
  <c r="K133" i="10"/>
  <c r="K139" i="10"/>
  <c r="K74" i="10"/>
  <c r="J82" i="3"/>
  <c r="I82" i="3"/>
  <c r="H82" i="3"/>
  <c r="G51" i="3"/>
  <c r="J67" i="3"/>
  <c r="I67" i="3"/>
  <c r="H67" i="3"/>
  <c r="K87" i="10"/>
  <c r="K163" i="10"/>
  <c r="K138" i="10"/>
  <c r="K15" i="10"/>
  <c r="K120" i="10"/>
  <c r="K48" i="10"/>
  <c r="K85" i="10"/>
  <c r="K44" i="3"/>
  <c r="K135" i="10"/>
  <c r="K47" i="10"/>
  <c r="K37" i="10"/>
  <c r="K90" i="10"/>
  <c r="K54" i="10"/>
  <c r="K92" i="10"/>
  <c r="K148" i="10"/>
  <c r="K81" i="3"/>
  <c r="K118" i="10"/>
  <c r="K101" i="10"/>
  <c r="K61" i="10"/>
  <c r="K152" i="10"/>
  <c r="K41" i="10"/>
  <c r="K160" i="10"/>
  <c r="K93" i="10"/>
  <c r="K114" i="10"/>
  <c r="K165" i="3"/>
  <c r="K112" i="10"/>
  <c r="K111" i="10"/>
  <c r="K62" i="10"/>
  <c r="K79" i="10"/>
  <c r="K166" i="10"/>
  <c r="K59" i="10"/>
  <c r="K96" i="10"/>
  <c r="K39" i="10"/>
  <c r="K106" i="10"/>
  <c r="K52" i="3"/>
  <c r="K52" i="10"/>
  <c r="K107" i="10"/>
  <c r="K35" i="10"/>
  <c r="K137" i="10"/>
  <c r="K105" i="10"/>
  <c r="K125" i="10"/>
  <c r="K132" i="10"/>
  <c r="K154" i="10"/>
  <c r="K38" i="10"/>
  <c r="K69" i="10"/>
  <c r="K104" i="10"/>
  <c r="K75" i="10"/>
  <c r="K159" i="3"/>
  <c r="K110" i="10"/>
  <c r="K12" i="10"/>
  <c r="K72" i="10"/>
  <c r="K122" i="10"/>
  <c r="K45" i="10"/>
  <c r="K78" i="10"/>
  <c r="K145" i="10"/>
  <c r="K42" i="10"/>
  <c r="K77" i="10"/>
  <c r="K129" i="10"/>
  <c r="K168" i="10"/>
  <c r="G228" i="3"/>
  <c r="G202" i="3"/>
  <c r="J51" i="3"/>
  <c r="I51" i="3"/>
  <c r="G225" i="3"/>
  <c r="I191" i="10"/>
  <c r="H164" i="10"/>
  <c r="H191" i="10"/>
  <c r="G164" i="10"/>
  <c r="K91" i="10"/>
  <c r="I91" i="10"/>
  <c r="H91" i="10"/>
  <c r="K191" i="10"/>
  <c r="G190" i="10"/>
  <c r="I186" i="10"/>
  <c r="K193" i="10"/>
  <c r="K189" i="10"/>
  <c r="H190" i="10"/>
  <c r="I164" i="10"/>
  <c r="I193" i="10"/>
  <c r="K190" i="10"/>
  <c r="I189" i="10"/>
  <c r="H193" i="10"/>
  <c r="H189" i="10"/>
  <c r="I183" i="10"/>
  <c r="H186" i="10"/>
  <c r="I182" i="10"/>
  <c r="G186" i="10"/>
  <c r="H182" i="10"/>
  <c r="K186" i="10"/>
  <c r="H183" i="10"/>
  <c r="G183" i="10"/>
  <c r="K182" i="10"/>
  <c r="K183" i="10"/>
  <c r="K181" i="10"/>
  <c r="I181" i="10"/>
  <c r="I134" i="10"/>
  <c r="H181" i="10"/>
  <c r="G134" i="10"/>
  <c r="K179" i="10"/>
  <c r="I179" i="10"/>
  <c r="H179" i="10"/>
  <c r="I171" i="10"/>
  <c r="I130" i="10"/>
  <c r="H130" i="10"/>
  <c r="K178" i="10"/>
  <c r="G130" i="10"/>
  <c r="I178" i="10"/>
  <c r="H178" i="10"/>
  <c r="I168" i="10"/>
  <c r="K176" i="10"/>
  <c r="H171" i="10"/>
  <c r="G116" i="10"/>
  <c r="I165" i="10"/>
  <c r="G171" i="10"/>
  <c r="H165" i="10"/>
  <c r="I176" i="10"/>
  <c r="I151" i="10"/>
  <c r="K170" i="10"/>
  <c r="G165" i="10"/>
  <c r="H176" i="10"/>
  <c r="H151" i="10"/>
  <c r="I170" i="10"/>
  <c r="I116" i="10"/>
  <c r="K171" i="10"/>
  <c r="H170" i="10"/>
  <c r="H168" i="10"/>
  <c r="G168" i="10"/>
  <c r="K147" i="10"/>
  <c r="I161" i="10"/>
  <c r="K165" i="10"/>
  <c r="I153" i="10"/>
  <c r="K162" i="10"/>
  <c r="H161" i="10"/>
  <c r="G161" i="10"/>
  <c r="I162" i="10"/>
  <c r="K158" i="10"/>
  <c r="I156" i="10"/>
  <c r="H162" i="10"/>
  <c r="H156" i="10"/>
  <c r="I158" i="10"/>
  <c r="K161" i="10"/>
  <c r="H158" i="10"/>
  <c r="H153" i="10"/>
  <c r="K156" i="10"/>
  <c r="K153" i="10"/>
  <c r="G147" i="10"/>
  <c r="K149" i="10"/>
  <c r="I149" i="10"/>
  <c r="H149" i="10"/>
  <c r="I140" i="10"/>
  <c r="I147" i="10"/>
  <c r="K143" i="10"/>
  <c r="H140" i="10"/>
  <c r="G140" i="10"/>
  <c r="I143" i="10"/>
  <c r="H143" i="10"/>
  <c r="I89" i="10"/>
  <c r="K140" i="10"/>
  <c r="H89" i="10"/>
  <c r="I60" i="10"/>
  <c r="H60" i="10"/>
  <c r="I99" i="10"/>
  <c r="K126" i="10"/>
  <c r="I126" i="10"/>
  <c r="H126" i="10"/>
  <c r="K151" i="3"/>
  <c r="K228" i="3"/>
  <c r="K121" i="10"/>
  <c r="K65" i="10"/>
  <c r="K226" i="3"/>
  <c r="H58" i="10"/>
  <c r="K115" i="10"/>
  <c r="I115" i="10"/>
  <c r="I58" i="10"/>
  <c r="H115" i="10"/>
  <c r="K95" i="10"/>
  <c r="G58" i="10"/>
  <c r="G95" i="10"/>
  <c r="K99" i="10"/>
  <c r="H99" i="10"/>
  <c r="I95" i="10"/>
  <c r="I63" i="10"/>
  <c r="K82" i="10"/>
  <c r="I82" i="10"/>
  <c r="H82" i="10"/>
  <c r="H63" i="10"/>
  <c r="K68" i="10"/>
  <c r="I68" i="10"/>
  <c r="H30" i="10"/>
  <c r="H68" i="10"/>
  <c r="G30" i="10"/>
  <c r="K63" i="10"/>
  <c r="I23" i="10"/>
  <c r="I40" i="10"/>
  <c r="H50" i="10"/>
  <c r="G50" i="10"/>
  <c r="H23" i="10"/>
  <c r="G19" i="10"/>
  <c r="K50" i="10"/>
  <c r="I22" i="10"/>
  <c r="H22" i="10"/>
  <c r="K43" i="10"/>
  <c r="H40" i="10"/>
  <c r="G40" i="10"/>
  <c r="I43" i="10"/>
  <c r="H43" i="10"/>
  <c r="I19" i="10"/>
  <c r="K40" i="10"/>
  <c r="K84" i="10"/>
  <c r="K102" i="10"/>
  <c r="I223" i="3"/>
  <c r="I227" i="3"/>
  <c r="G223" i="3"/>
  <c r="G227" i="3"/>
  <c r="I221" i="3"/>
  <c r="I197" i="3"/>
  <c r="H197" i="3"/>
  <c r="I225" i="3"/>
  <c r="G197" i="3"/>
  <c r="I224" i="3"/>
  <c r="I228" i="3"/>
  <c r="K227" i="3"/>
  <c r="I226" i="3"/>
  <c r="K225" i="3"/>
  <c r="H224" i="3"/>
  <c r="H221" i="3"/>
  <c r="H226" i="3"/>
  <c r="G224" i="3"/>
  <c r="G221" i="3"/>
  <c r="G226" i="3"/>
  <c r="I198" i="3"/>
  <c r="K223" i="3"/>
  <c r="H198" i="3"/>
  <c r="I202" i="3"/>
  <c r="K224" i="3"/>
  <c r="K221" i="3"/>
  <c r="I216" i="3"/>
  <c r="H216" i="3"/>
  <c r="I218" i="3"/>
  <c r="K219" i="3"/>
  <c r="I219" i="3"/>
  <c r="H219" i="3"/>
  <c r="I215" i="3"/>
  <c r="H218" i="3"/>
  <c r="G215" i="3"/>
  <c r="G218" i="3"/>
  <c r="I212" i="3"/>
  <c r="K216" i="3"/>
  <c r="K218" i="3"/>
  <c r="K213" i="3"/>
  <c r="H212" i="3"/>
  <c r="G212" i="3"/>
  <c r="K215" i="3"/>
  <c r="I213" i="3"/>
  <c r="K210" i="3"/>
  <c r="I203" i="3"/>
  <c r="H213" i="3"/>
  <c r="I210" i="3"/>
  <c r="K212" i="3"/>
  <c r="H210" i="3"/>
  <c r="G203" i="3"/>
  <c r="I205" i="3"/>
  <c r="K209" i="3"/>
  <c r="H205" i="3"/>
  <c r="I200" i="3"/>
  <c r="G205" i="3"/>
  <c r="I209" i="3"/>
  <c r="H189" i="3"/>
  <c r="K203" i="3"/>
  <c r="H209" i="3"/>
  <c r="I174" i="3"/>
  <c r="K200" i="3"/>
  <c r="H174" i="3"/>
  <c r="I169" i="3"/>
  <c r="I194" i="3"/>
  <c r="I195" i="3"/>
  <c r="H169" i="3"/>
  <c r="G194" i="3"/>
  <c r="H195" i="3"/>
  <c r="I189" i="3"/>
  <c r="G199" i="3"/>
  <c r="K201" i="3"/>
  <c r="H200" i="3"/>
  <c r="K195" i="3"/>
  <c r="I201" i="3"/>
  <c r="K199" i="3"/>
  <c r="H201" i="3"/>
  <c r="H199" i="3"/>
  <c r="H184" i="3"/>
  <c r="K194" i="3"/>
  <c r="G184" i="3"/>
  <c r="H157" i="3"/>
  <c r="K180" i="3"/>
  <c r="G189" i="3"/>
  <c r="I130" i="3"/>
  <c r="K193" i="3"/>
  <c r="I193" i="3"/>
  <c r="I191" i="3"/>
  <c r="H193" i="3"/>
  <c r="H180" i="3"/>
  <c r="G130" i="3"/>
  <c r="H191" i="3"/>
  <c r="G168" i="3"/>
  <c r="G191" i="3"/>
  <c r="K175" i="3"/>
  <c r="K189" i="3"/>
  <c r="H175" i="3"/>
  <c r="I126" i="3"/>
  <c r="G173" i="3"/>
  <c r="K191" i="3"/>
  <c r="G178" i="3"/>
  <c r="I164" i="3"/>
  <c r="I108" i="3"/>
  <c r="H126" i="3"/>
  <c r="I180" i="3"/>
  <c r="I175" i="3"/>
  <c r="K170" i="3"/>
  <c r="H130" i="3"/>
  <c r="K167" i="3"/>
  <c r="H164" i="3"/>
  <c r="K182" i="3"/>
  <c r="G164" i="3"/>
  <c r="G157" i="3"/>
  <c r="I139" i="3"/>
  <c r="I170" i="3"/>
  <c r="I167" i="3"/>
  <c r="K163" i="3"/>
  <c r="K154" i="3"/>
  <c r="K184" i="3"/>
  <c r="I182" i="3"/>
  <c r="K178" i="3"/>
  <c r="H139" i="3"/>
  <c r="K173" i="3"/>
  <c r="H170" i="3"/>
  <c r="K168" i="3"/>
  <c r="H167" i="3"/>
  <c r="H182" i="3"/>
  <c r="I163" i="3"/>
  <c r="I154" i="3"/>
  <c r="I178" i="3"/>
  <c r="I173" i="3"/>
  <c r="I168" i="3"/>
  <c r="K164" i="3"/>
  <c r="H163" i="3"/>
  <c r="G126" i="3"/>
  <c r="K156" i="3"/>
  <c r="H154" i="3"/>
  <c r="K157" i="3"/>
  <c r="I156" i="3"/>
  <c r="K153" i="3"/>
  <c r="G148" i="3"/>
  <c r="H156" i="3"/>
  <c r="I143" i="3"/>
  <c r="I153" i="3"/>
  <c r="G140" i="3"/>
  <c r="H153" i="3"/>
  <c r="I151" i="3"/>
  <c r="K145" i="3"/>
  <c r="H143" i="3"/>
  <c r="K135" i="3"/>
  <c r="H108" i="3"/>
  <c r="H151" i="3"/>
  <c r="G143" i="3"/>
  <c r="G108" i="3"/>
  <c r="G151" i="3"/>
  <c r="I145" i="3"/>
  <c r="I135" i="3"/>
  <c r="K131" i="3"/>
  <c r="I77" i="3"/>
  <c r="K148" i="3"/>
  <c r="H145" i="3"/>
  <c r="K140" i="3"/>
  <c r="H135" i="3"/>
  <c r="I131" i="3"/>
  <c r="I148" i="3"/>
  <c r="K143" i="3"/>
  <c r="I140" i="3"/>
  <c r="H131" i="3"/>
  <c r="H77" i="3"/>
  <c r="K129" i="3"/>
  <c r="I129" i="3"/>
  <c r="I107" i="3"/>
  <c r="H129" i="3"/>
  <c r="K116" i="3"/>
  <c r="G107" i="3"/>
  <c r="I47" i="3"/>
  <c r="I116" i="3"/>
  <c r="K84" i="3"/>
  <c r="G116" i="3"/>
  <c r="I110" i="3"/>
  <c r="G110" i="3"/>
  <c r="K107" i="3"/>
  <c r="I30" i="3"/>
  <c r="K115" i="3"/>
  <c r="H110" i="3"/>
  <c r="I115" i="3"/>
  <c r="I101" i="3"/>
  <c r="H115" i="3"/>
  <c r="H101" i="3"/>
  <c r="K110" i="3"/>
  <c r="I84" i="3"/>
  <c r="K101" i="3"/>
  <c r="G30" i="3"/>
  <c r="H30" i="3"/>
  <c r="K60" i="3"/>
  <c r="H47" i="3"/>
  <c r="H84" i="3"/>
  <c r="I60" i="3"/>
  <c r="K68" i="3"/>
  <c r="I68" i="3"/>
  <c r="H68" i="3"/>
  <c r="K63" i="3"/>
  <c r="H60" i="3"/>
  <c r="G60" i="3"/>
  <c r="I63" i="3"/>
  <c r="K59" i="3"/>
  <c r="H63" i="3"/>
  <c r="I59" i="3"/>
  <c r="H59" i="3"/>
  <c r="I28" i="3"/>
  <c r="H28" i="3"/>
  <c r="I44" i="3"/>
  <c r="K49" i="3"/>
  <c r="I49" i="3"/>
  <c r="H49" i="3"/>
  <c r="H44" i="3"/>
  <c r="G44" i="3"/>
  <c r="I13" i="3"/>
  <c r="I16" i="3"/>
  <c r="K42" i="3"/>
  <c r="G13" i="3"/>
  <c r="H16" i="3"/>
  <c r="I42" i="3"/>
  <c r="H42" i="3"/>
  <c r="K177" i="3"/>
  <c r="K155" i="3"/>
  <c r="K137" i="3"/>
  <c r="K123" i="3"/>
  <c r="K102" i="3"/>
  <c r="K91" i="3"/>
  <c r="K76" i="3"/>
  <c r="K61" i="3"/>
  <c r="K53" i="3"/>
  <c r="K18" i="3"/>
  <c r="K176" i="3"/>
  <c r="K125" i="3"/>
  <c r="K133" i="3"/>
  <c r="K72" i="3"/>
  <c r="K100" i="3"/>
  <c r="K27" i="3"/>
  <c r="K62" i="3"/>
  <c r="K39" i="3"/>
  <c r="K20" i="3"/>
  <c r="K172" i="3"/>
  <c r="K134" i="3"/>
  <c r="K111" i="3"/>
  <c r="K86" i="3"/>
  <c r="K73" i="3"/>
  <c r="K50" i="3"/>
  <c r="K192" i="3"/>
  <c r="K124" i="3"/>
  <c r="K150" i="3"/>
  <c r="K112" i="3"/>
  <c r="K96" i="3"/>
  <c r="K87" i="3"/>
  <c r="K71" i="3"/>
  <c r="K33" i="3"/>
  <c r="K190" i="3"/>
  <c r="K146" i="3"/>
  <c r="K120" i="3"/>
  <c r="K113" i="3"/>
  <c r="K35" i="3"/>
  <c r="K56" i="3"/>
  <c r="K171" i="3"/>
  <c r="K162" i="3"/>
  <c r="K147" i="3"/>
  <c r="K132" i="3"/>
  <c r="K119" i="3"/>
  <c r="K57" i="3"/>
  <c r="K186" i="3"/>
  <c r="K160" i="3"/>
  <c r="K144" i="3"/>
  <c r="K128" i="3"/>
  <c r="K118" i="3"/>
  <c r="K104" i="3"/>
  <c r="K80" i="3"/>
  <c r="K105" i="3"/>
  <c r="K93" i="3"/>
  <c r="K54" i="3"/>
  <c r="K97" i="3"/>
  <c r="K66" i="3"/>
  <c r="J79" i="17"/>
  <c r="K196" i="3" s="1"/>
  <c r="J101" i="17"/>
  <c r="K179" i="3" s="1"/>
  <c r="J70" i="17"/>
  <c r="K29" i="8" s="1"/>
  <c r="J24" i="17"/>
  <c r="K90" i="3" s="1"/>
  <c r="J62" i="17"/>
  <c r="K130" i="3" s="1"/>
  <c r="J53" i="17"/>
  <c r="K98" i="3" s="1"/>
  <c r="J159" i="17"/>
  <c r="K57" i="10" s="1"/>
  <c r="J127" i="17"/>
  <c r="K4" i="10" s="1"/>
  <c r="J121" i="17"/>
  <c r="K70" i="10" s="1"/>
  <c r="J136" i="17"/>
  <c r="K113" i="10" s="1"/>
  <c r="J21" i="17"/>
  <c r="K28" i="3" s="1"/>
  <c r="J162" i="17"/>
  <c r="K64" i="10" s="1"/>
  <c r="J192" i="17"/>
  <c r="K124" i="10" s="1"/>
  <c r="J165" i="17"/>
  <c r="K47" i="14" s="1"/>
  <c r="J128" i="17"/>
  <c r="K60" i="10" s="1"/>
  <c r="J25" i="17"/>
  <c r="K92" i="3" s="1"/>
  <c r="J12" i="17"/>
  <c r="K30" i="3" s="1"/>
  <c r="J96" i="17"/>
  <c r="K74" i="3" s="1"/>
  <c r="J164" i="17"/>
  <c r="K44" i="10" s="1"/>
  <c r="J191" i="17"/>
  <c r="J52" i="17"/>
  <c r="K41" i="3" s="1"/>
  <c r="J27" i="17"/>
  <c r="K7" i="3" s="1"/>
  <c r="J29" i="17"/>
  <c r="K7" i="7" s="1"/>
  <c r="J36" i="17"/>
  <c r="K10" i="3" s="1"/>
  <c r="J6" i="17"/>
  <c r="K9" i="7" s="1"/>
  <c r="J84" i="17"/>
  <c r="K83" i="3" s="1"/>
  <c r="J5" i="17"/>
  <c r="K17" i="3" s="1"/>
  <c r="J152" i="17"/>
  <c r="K41" i="14" s="1"/>
  <c r="J106" i="17"/>
  <c r="K23" i="10" s="1"/>
  <c r="J97" i="17"/>
  <c r="K217" i="3" s="1"/>
  <c r="J95" i="17"/>
  <c r="K197" i="3" s="1"/>
  <c r="J73" i="17"/>
  <c r="J102" i="17"/>
  <c r="K220" i="3" s="1"/>
  <c r="J71" i="17"/>
  <c r="K188" i="3" s="1"/>
  <c r="J92" i="17"/>
  <c r="K22" i="4" s="1"/>
  <c r="J57" i="17"/>
  <c r="K32" i="3" s="1"/>
  <c r="J141" i="17"/>
  <c r="J39" i="17"/>
  <c r="K127" i="3" s="1"/>
  <c r="J150" i="17"/>
  <c r="K29" i="12" s="1"/>
  <c r="J78" i="17"/>
  <c r="K169" i="3" s="1"/>
  <c r="J45" i="17"/>
  <c r="K141" i="3" s="1"/>
  <c r="J34" i="17"/>
  <c r="K8" i="7" s="1"/>
  <c r="J56" i="17"/>
  <c r="K161" i="3" s="1"/>
  <c r="J172" i="17"/>
  <c r="J65" i="17"/>
  <c r="J86" i="17"/>
  <c r="K114" i="3" s="1"/>
  <c r="J61" i="17"/>
  <c r="K108" i="3" s="1"/>
  <c r="J58" i="17"/>
  <c r="K166" i="3" s="1"/>
  <c r="J118" i="17"/>
  <c r="K11" i="10" s="1"/>
  <c r="J85" i="17"/>
  <c r="K58" i="3" s="1"/>
  <c r="J83" i="17"/>
  <c r="K85" i="3" s="1"/>
  <c r="J11" i="17"/>
  <c r="K3" i="3" s="1"/>
  <c r="J183" i="17"/>
  <c r="K185" i="10" s="1"/>
  <c r="J40" i="17"/>
  <c r="J173" i="17"/>
  <c r="K26" i="10" s="1"/>
  <c r="J10" i="17"/>
  <c r="J9" i="17"/>
  <c r="J37" i="17"/>
  <c r="K121" i="3" s="1"/>
  <c r="J63" i="17"/>
  <c r="K126" i="3" s="1"/>
  <c r="J139" i="17"/>
  <c r="J109" i="17"/>
  <c r="K3" i="10" s="1"/>
  <c r="J47" i="17"/>
  <c r="K43" i="3" s="1"/>
  <c r="J66" i="17"/>
  <c r="K78" i="3" s="1"/>
  <c r="J83" i="21"/>
  <c r="J35" i="7" s="1"/>
  <c r="J59" i="21"/>
  <c r="J31" i="5" s="1"/>
  <c r="J18" i="21"/>
  <c r="J4" i="5" s="1"/>
  <c r="J98" i="21"/>
  <c r="J218" i="3" s="1"/>
  <c r="J104" i="21"/>
  <c r="J20" i="4" s="1"/>
  <c r="J80" i="21"/>
  <c r="J51" i="6" s="1"/>
  <c r="J72" i="21"/>
  <c r="J31" i="8" s="1"/>
  <c r="J15" i="21"/>
  <c r="J68" i="3" s="1"/>
  <c r="J79" i="21"/>
  <c r="J195" i="3" s="1"/>
  <c r="J63" i="21"/>
  <c r="J43" i="6" s="1"/>
  <c r="J55" i="21"/>
  <c r="J25" i="6" s="1"/>
  <c r="J47" i="21"/>
  <c r="J145" i="3" s="1"/>
  <c r="J39" i="21"/>
  <c r="J6" i="5" s="1"/>
  <c r="J6" i="21"/>
  <c r="J3" i="7" s="1"/>
  <c r="J69" i="21"/>
  <c r="J184" i="3" s="1"/>
  <c r="J61" i="21"/>
  <c r="J45" i="7" s="1"/>
  <c r="J53" i="21"/>
  <c r="J156" i="3" s="1"/>
  <c r="J12" i="21"/>
  <c r="J22" i="7" s="1"/>
  <c r="J84" i="21"/>
  <c r="J13" i="5" s="1"/>
  <c r="J76" i="21"/>
  <c r="J103" i="3" s="1"/>
  <c r="J36" i="21"/>
  <c r="J28" i="7" s="1"/>
  <c r="J11" i="21"/>
  <c r="J59" i="3" s="1"/>
  <c r="J3" i="21"/>
  <c r="J4" i="4" s="1"/>
  <c r="J114" i="21"/>
  <c r="J42" i="5" s="1"/>
  <c r="J97" i="21"/>
  <c r="J61" i="7" s="1"/>
  <c r="J81" i="21"/>
  <c r="J200" i="3" s="1"/>
  <c r="J65" i="21"/>
  <c r="J139" i="3" s="1"/>
  <c r="J57" i="21"/>
  <c r="J163" i="3" s="1"/>
  <c r="J41" i="21"/>
  <c r="J129" i="3" s="1"/>
  <c r="J8" i="21"/>
  <c r="J2" i="3" s="1"/>
  <c r="J115" i="21"/>
  <c r="J62" i="6" s="1"/>
  <c r="J74" i="21"/>
  <c r="J70" i="3" s="1"/>
  <c r="J73" i="21"/>
  <c r="J191" i="3" s="1"/>
  <c r="J49" i="21"/>
  <c r="J151" i="3" s="1"/>
  <c r="J82" i="21"/>
  <c r="J201" i="3" s="1"/>
  <c r="J66" i="21"/>
  <c r="J37" i="5" s="1"/>
  <c r="J34" i="21"/>
  <c r="J24" i="3" s="1"/>
  <c r="J102" i="21"/>
  <c r="J219" i="3" s="1"/>
  <c r="J94" i="21"/>
  <c r="J23" i="4" s="1"/>
  <c r="J46" i="21"/>
  <c r="J143" i="3" s="1"/>
  <c r="J13" i="21"/>
  <c r="J12" i="5" s="1"/>
  <c r="J58" i="21"/>
  <c r="J28" i="8" s="1"/>
  <c r="J62" i="21"/>
  <c r="J170" i="3" s="1"/>
  <c r="J54" i="21"/>
  <c r="J29" i="5" s="1"/>
  <c r="L29" i="5" s="1"/>
  <c r="J21" i="21"/>
  <c r="J14" i="6" s="1"/>
  <c r="J200" i="21"/>
  <c r="J189" i="10" s="1"/>
  <c r="J116" i="21"/>
  <c r="J9" i="14" s="1"/>
  <c r="J204" i="21"/>
  <c r="J26" i="15" s="1"/>
  <c r="J203" i="21"/>
  <c r="J193" i="10" s="1"/>
  <c r="J198" i="21"/>
  <c r="J186" i="10" s="1"/>
  <c r="J189" i="21"/>
  <c r="J179" i="10" s="1"/>
  <c r="J173" i="21"/>
  <c r="J27" i="15" s="1"/>
  <c r="J131" i="21"/>
  <c r="J2" i="12" s="1"/>
  <c r="J123" i="21"/>
  <c r="J5" i="15" s="1"/>
  <c r="J144" i="21"/>
  <c r="J22" i="12" s="1"/>
  <c r="J188" i="21"/>
  <c r="J7" i="15" s="1"/>
  <c r="J180" i="21"/>
  <c r="J171" i="10" s="1"/>
  <c r="J172" i="21"/>
  <c r="J161" i="10" s="1"/>
  <c r="J164" i="21"/>
  <c r="J147" i="10" s="1"/>
  <c r="J156" i="21"/>
  <c r="J36" i="10" s="1"/>
  <c r="J148" i="21"/>
  <c r="J5" i="13" s="1"/>
  <c r="J139" i="21"/>
  <c r="J21" i="10" s="1"/>
  <c r="J130" i="21"/>
  <c r="J14" i="12" s="1"/>
  <c r="J122" i="21"/>
  <c r="J6" i="11" s="1"/>
  <c r="J195" i="21"/>
  <c r="J5" i="16" s="1"/>
  <c r="J187" i="21"/>
  <c r="J178" i="10" s="1"/>
  <c r="J179" i="21"/>
  <c r="J43" i="13" s="1"/>
  <c r="J163" i="21"/>
  <c r="J16" i="13" s="1"/>
  <c r="J147" i="21"/>
  <c r="J8" i="13" s="1"/>
  <c r="L8" i="13" s="1"/>
  <c r="J129" i="21"/>
  <c r="J121" i="21"/>
  <c r="J10" i="14" s="1"/>
  <c r="J186" i="21"/>
  <c r="J111" i="10" s="1"/>
  <c r="J178" i="21"/>
  <c r="J28" i="14" s="1"/>
  <c r="J170" i="21"/>
  <c r="J17" i="14" s="1"/>
  <c r="J154" i="21"/>
  <c r="J6" i="15" s="1"/>
  <c r="J146" i="21"/>
  <c r="J11" i="10" s="1"/>
  <c r="J137" i="21"/>
  <c r="J82" i="10" s="1"/>
  <c r="J120" i="21"/>
  <c r="J10" i="10" s="1"/>
  <c r="J193" i="21"/>
  <c r="E10" i="1" s="1"/>
  <c r="J185" i="21"/>
  <c r="J37" i="14" s="1"/>
  <c r="J177" i="21"/>
  <c r="J46" i="14" s="1"/>
  <c r="J169" i="21"/>
  <c r="J156" i="10" s="1"/>
  <c r="J161" i="21"/>
  <c r="J140" i="10" s="1"/>
  <c r="J145" i="21"/>
  <c r="J58" i="10" s="1"/>
  <c r="J127" i="21"/>
  <c r="J2" i="13" s="1"/>
  <c r="J119" i="21"/>
  <c r="J9" i="10" s="1"/>
  <c r="J201" i="21"/>
  <c r="J51" i="14" s="1"/>
  <c r="J192" i="21"/>
  <c r="J31" i="13" s="1"/>
  <c r="J184" i="21"/>
  <c r="J48" i="13" s="1"/>
  <c r="J176" i="21"/>
  <c r="J165" i="10" s="1"/>
  <c r="J168" i="21"/>
  <c r="J12" i="14" s="1"/>
  <c r="J160" i="21"/>
  <c r="J19" i="12" s="1"/>
  <c r="J135" i="21"/>
  <c r="J4" i="13" s="1"/>
  <c r="J126" i="21"/>
  <c r="J2" i="11" s="1"/>
  <c r="J118" i="21"/>
  <c r="J10" i="12" s="1"/>
  <c r="J191" i="21"/>
  <c r="J28" i="15" s="1"/>
  <c r="J183" i="21"/>
  <c r="J134" i="10" s="1"/>
  <c r="J175" i="21"/>
  <c r="J44" i="10" s="1"/>
  <c r="J167" i="21"/>
  <c r="J153" i="10" s="1"/>
  <c r="J142" i="21"/>
  <c r="J95" i="10" s="1"/>
  <c r="J133" i="21"/>
  <c r="J68" i="10" s="1"/>
  <c r="J125" i="21"/>
  <c r="J30" i="10" s="1"/>
  <c r="J199" i="21"/>
  <c r="J88" i="10" s="1"/>
  <c r="J182" i="21"/>
  <c r="J116" i="10" s="1"/>
  <c r="J166" i="21"/>
  <c r="J32" i="10" s="1"/>
  <c r="J158" i="21"/>
  <c r="J6" i="13" s="1"/>
  <c r="J150" i="21"/>
  <c r="J35" i="10" s="1"/>
  <c r="J124" i="21"/>
  <c r="J6" i="10" s="1"/>
  <c r="J96" i="3"/>
  <c r="J137" i="3"/>
  <c r="J18" i="3"/>
  <c r="J113" i="3"/>
  <c r="J18" i="10"/>
  <c r="J51" i="10"/>
  <c r="J53" i="3"/>
  <c r="J54" i="10"/>
  <c r="J114" i="10"/>
  <c r="J80" i="3"/>
  <c r="J121" i="10"/>
  <c r="H93" i="3"/>
  <c r="J93" i="3"/>
  <c r="I25" i="19"/>
  <c r="J25" i="19" s="1"/>
  <c r="I93" i="3" s="1"/>
  <c r="H121" i="10"/>
  <c r="G121" i="10"/>
  <c r="H114" i="10"/>
  <c r="H127" i="10"/>
  <c r="J127" i="10"/>
  <c r="H148" i="10"/>
  <c r="J148" i="10"/>
  <c r="G148" i="10"/>
  <c r="G127" i="10"/>
  <c r="G98" i="10"/>
  <c r="H129" i="10"/>
  <c r="G137" i="3"/>
  <c r="J129" i="10"/>
  <c r="J92" i="10"/>
  <c r="G133" i="10"/>
  <c r="J98" i="10"/>
  <c r="J133" i="10"/>
  <c r="H133" i="10"/>
  <c r="G129" i="10"/>
  <c r="H49" i="10"/>
  <c r="G102" i="10"/>
  <c r="H92" i="10"/>
  <c r="J106" i="10"/>
  <c r="G106" i="10"/>
  <c r="H106" i="10"/>
  <c r="G84" i="10"/>
  <c r="G49" i="10"/>
  <c r="J84" i="10"/>
  <c r="G92" i="10"/>
  <c r="H85" i="10"/>
  <c r="H77" i="10"/>
  <c r="J85" i="10"/>
  <c r="J77" i="10"/>
  <c r="G85" i="10"/>
  <c r="G77" i="10"/>
  <c r="H65" i="10"/>
  <c r="J65" i="10"/>
  <c r="G51" i="10"/>
  <c r="H51" i="10"/>
  <c r="G65" i="10"/>
  <c r="G39" i="10"/>
  <c r="H39" i="10"/>
  <c r="G17" i="10"/>
  <c r="H17" i="10"/>
  <c r="G54" i="10"/>
  <c r="H54" i="10"/>
  <c r="H42" i="10"/>
  <c r="J42" i="10"/>
  <c r="H48" i="10"/>
  <c r="J48" i="10"/>
  <c r="G48" i="10"/>
  <c r="G10" i="10"/>
  <c r="H10" i="10"/>
  <c r="G42" i="10"/>
  <c r="G18" i="10"/>
  <c r="H18" i="10"/>
  <c r="H137" i="3"/>
  <c r="J132" i="3"/>
  <c r="J106" i="3"/>
  <c r="G106" i="3"/>
  <c r="H106" i="3"/>
  <c r="G132" i="3"/>
  <c r="H132" i="3"/>
  <c r="G114" i="3"/>
  <c r="H114" i="3"/>
  <c r="H94" i="3"/>
  <c r="G94" i="3"/>
  <c r="G104" i="3"/>
  <c r="J104" i="3"/>
  <c r="G103" i="3"/>
  <c r="H103" i="3"/>
  <c r="H104" i="3"/>
  <c r="G113" i="3"/>
  <c r="G96" i="3"/>
  <c r="H113" i="3"/>
  <c r="G70" i="3"/>
  <c r="H96" i="3"/>
  <c r="H70" i="3"/>
  <c r="G41" i="3"/>
  <c r="H41" i="3"/>
  <c r="J62" i="3"/>
  <c r="G80" i="3"/>
  <c r="H80" i="3"/>
  <c r="G62" i="3"/>
  <c r="H73" i="3"/>
  <c r="J73" i="3"/>
  <c r="G73" i="3"/>
  <c r="H62" i="3"/>
  <c r="H53" i="3"/>
  <c r="G53" i="3"/>
  <c r="G18" i="3"/>
  <c r="H18" i="3"/>
  <c r="I85" i="19"/>
  <c r="J85" i="19" s="1"/>
  <c r="I102" i="10" s="1"/>
  <c r="I94" i="19"/>
  <c r="J94" i="19" s="1"/>
  <c r="I148" i="10" s="1"/>
  <c r="J4" i="9"/>
  <c r="I120" i="18"/>
  <c r="I18" i="18"/>
  <c r="I49" i="18"/>
  <c r="J49" i="18" s="1"/>
  <c r="I60" i="18"/>
  <c r="J60" i="18" s="1"/>
  <c r="I44" i="18"/>
  <c r="J44" i="18" s="1"/>
  <c r="I33" i="18"/>
  <c r="I51" i="18"/>
  <c r="I121" i="18"/>
  <c r="I20" i="18"/>
  <c r="I112" i="18"/>
  <c r="I110" i="18"/>
  <c r="I114" i="18"/>
  <c r="J114" i="18" s="1"/>
  <c r="I103" i="18"/>
  <c r="J103" i="18" s="1"/>
  <c r="I101" i="18"/>
  <c r="I86" i="18"/>
  <c r="I70" i="18"/>
  <c r="I69" i="18"/>
  <c r="I66" i="18"/>
  <c r="I57" i="18"/>
  <c r="I39" i="18"/>
  <c r="I12" i="18"/>
  <c r="I190" i="3"/>
  <c r="G38" i="10"/>
  <c r="G16" i="10"/>
  <c r="I124" i="10"/>
  <c r="I147" i="3"/>
  <c r="I10" i="18"/>
  <c r="I48" i="18"/>
  <c r="I125" i="18"/>
  <c r="I81" i="18"/>
  <c r="I133" i="18"/>
  <c r="I97" i="3"/>
  <c r="J144" i="3"/>
  <c r="I2" i="18"/>
  <c r="J2" i="18" s="1"/>
  <c r="G39" i="3" s="1"/>
  <c r="I25" i="18"/>
  <c r="I105" i="18"/>
  <c r="I108" i="18"/>
  <c r="J108" i="18" s="1"/>
  <c r="I96" i="18"/>
  <c r="J96" i="18" s="1"/>
  <c r="I24" i="18"/>
  <c r="I93" i="18"/>
  <c r="I42" i="18"/>
  <c r="I62" i="18"/>
  <c r="I61" i="18"/>
  <c r="I37" i="18"/>
  <c r="I117" i="18"/>
  <c r="J117" i="18" s="1"/>
  <c r="G102" i="3"/>
  <c r="I99" i="3"/>
  <c r="I124" i="18"/>
  <c r="I36" i="18"/>
  <c r="I100" i="18"/>
  <c r="I64" i="18"/>
  <c r="J64" i="18" s="1"/>
  <c r="I52" i="18"/>
  <c r="J52" i="18" s="1"/>
  <c r="I4" i="18"/>
  <c r="I46" i="18"/>
  <c r="I6" i="18"/>
  <c r="J6" i="18" s="1"/>
  <c r="I97" i="18"/>
  <c r="J97" i="18" s="1"/>
  <c r="I17" i="18"/>
  <c r="I8" i="18"/>
  <c r="I104" i="18"/>
  <c r="I78" i="18"/>
  <c r="I76" i="18"/>
  <c r="I73" i="18"/>
  <c r="I136" i="18"/>
  <c r="I54" i="18"/>
  <c r="J54" i="18" s="1"/>
  <c r="I105" i="3"/>
  <c r="I118" i="18"/>
  <c r="I90" i="18"/>
  <c r="I128" i="18"/>
  <c r="I56" i="18"/>
  <c r="I128" i="3"/>
  <c r="I90" i="10"/>
  <c r="G104" i="10"/>
  <c r="I29" i="18"/>
  <c r="I122" i="18"/>
  <c r="I113" i="18"/>
  <c r="I106" i="18"/>
  <c r="I14" i="18"/>
  <c r="I16" i="18"/>
  <c r="J16" i="18" s="1"/>
  <c r="I80" i="18"/>
  <c r="J80" i="18" s="1"/>
  <c r="G2" i="16" s="1"/>
  <c r="I115" i="18"/>
  <c r="I21" i="18"/>
  <c r="I82" i="18"/>
  <c r="I84" i="18"/>
  <c r="I74" i="18"/>
  <c r="I58" i="18"/>
  <c r="I68" i="18"/>
  <c r="I38" i="18"/>
  <c r="J38" i="18" s="1"/>
  <c r="I132" i="18"/>
  <c r="I41" i="18"/>
  <c r="G50" i="3"/>
  <c r="G76" i="3"/>
  <c r="I85" i="18"/>
  <c r="I50" i="18"/>
  <c r="G23" i="3"/>
  <c r="G138" i="3"/>
  <c r="G145" i="10"/>
  <c r="I53" i="18"/>
  <c r="I22" i="18"/>
  <c r="J22" i="18" s="1"/>
  <c r="I13" i="18"/>
  <c r="J13" i="18" s="1"/>
  <c r="I116" i="18"/>
  <c r="I92" i="18"/>
  <c r="I98" i="18"/>
  <c r="I94" i="18"/>
  <c r="I89" i="18"/>
  <c r="I3" i="18"/>
  <c r="I134" i="18"/>
  <c r="I72" i="18"/>
  <c r="J72" i="18" s="1"/>
  <c r="I129" i="18"/>
  <c r="I65" i="18"/>
  <c r="I28" i="18"/>
  <c r="I43" i="3"/>
  <c r="J118" i="3"/>
  <c r="G7" i="10"/>
  <c r="I93" i="10"/>
  <c r="G134" i="3"/>
  <c r="G142" i="10"/>
  <c r="I102" i="18"/>
  <c r="I40" i="18"/>
  <c r="I31" i="10"/>
  <c r="I32" i="18"/>
  <c r="I30" i="18"/>
  <c r="I34" i="18"/>
  <c r="I126" i="18"/>
  <c r="I26" i="18"/>
  <c r="I5" i="18"/>
  <c r="I109" i="18"/>
  <c r="I88" i="18"/>
  <c r="I138" i="18"/>
  <c r="J138" i="18" s="1"/>
  <c r="I137" i="18"/>
  <c r="J137" i="18" s="1"/>
  <c r="I138" i="10"/>
  <c r="I91" i="3"/>
  <c r="G109" i="3"/>
  <c r="I96" i="10"/>
  <c r="I142" i="10"/>
  <c r="I145" i="10"/>
  <c r="J142" i="10"/>
  <c r="J145" i="10"/>
  <c r="J75" i="10"/>
  <c r="J56" i="10"/>
  <c r="J147" i="3"/>
  <c r="G147" i="3"/>
  <c r="J74" i="3"/>
  <c r="J120" i="3"/>
  <c r="I134" i="3"/>
  <c r="J134" i="3"/>
  <c r="I138" i="3"/>
  <c r="I120" i="3"/>
  <c r="J138" i="3"/>
  <c r="G55" i="3"/>
  <c r="G128" i="3"/>
  <c r="J21" i="3"/>
  <c r="I78" i="3"/>
  <c r="J128" i="3"/>
  <c r="J55" i="3"/>
  <c r="I90" i="20"/>
  <c r="J90" i="20" s="1"/>
  <c r="I76" i="20"/>
  <c r="J76" i="20" s="1"/>
  <c r="I41" i="20"/>
  <c r="J41" i="20" s="1"/>
  <c r="I37" i="20"/>
  <c r="J37" i="20" s="1"/>
  <c r="I38" i="20"/>
  <c r="J38" i="20" s="1"/>
  <c r="I28" i="20"/>
  <c r="J28" i="20" s="1"/>
  <c r="I30" i="20"/>
  <c r="J30" i="20" s="1"/>
  <c r="I24" i="20"/>
  <c r="J24" i="20" s="1"/>
  <c r="I14" i="20"/>
  <c r="J14" i="20" s="1"/>
  <c r="I12" i="20"/>
  <c r="J12" i="20" s="1"/>
  <c r="I51" i="20"/>
  <c r="J51" i="20" s="1"/>
  <c r="H45" i="10" s="1"/>
  <c r="I46" i="20"/>
  <c r="J46" i="20" s="1"/>
  <c r="I55" i="20"/>
  <c r="J55" i="20" s="1"/>
  <c r="H31" i="10" s="1"/>
  <c r="I67" i="20"/>
  <c r="J67" i="20" s="1"/>
  <c r="H20" i="10" s="1"/>
  <c r="I42" i="20"/>
  <c r="J42" i="20" s="1"/>
  <c r="I25" i="20"/>
  <c r="J25" i="20" s="1"/>
  <c r="I20" i="20"/>
  <c r="J20" i="20" s="1"/>
  <c r="I16" i="20"/>
  <c r="J16" i="20" s="1"/>
  <c r="I10" i="20"/>
  <c r="J10" i="20" s="1"/>
  <c r="I6" i="20"/>
  <c r="J6" i="20" s="1"/>
  <c r="H12" i="3" s="1"/>
  <c r="I4" i="20"/>
  <c r="J4" i="20" s="1"/>
  <c r="I64" i="20"/>
  <c r="J64" i="20" s="1"/>
  <c r="I72" i="20"/>
  <c r="J72" i="20" s="1"/>
  <c r="H90" i="10" s="1"/>
  <c r="I77" i="20"/>
  <c r="J77" i="20" s="1"/>
  <c r="I45" i="20"/>
  <c r="J45" i="20" s="1"/>
  <c r="I34" i="20"/>
  <c r="J34" i="20" s="1"/>
  <c r="I29" i="20"/>
  <c r="J29" i="20" s="1"/>
  <c r="I19" i="20"/>
  <c r="J19" i="20" s="1"/>
  <c r="I15" i="20"/>
  <c r="J15" i="20" s="1"/>
  <c r="I9" i="20"/>
  <c r="J9" i="20" s="1"/>
  <c r="H7" i="3" s="1"/>
  <c r="I5" i="20"/>
  <c r="J5" i="20" s="1"/>
  <c r="H2" i="9" s="1"/>
  <c r="I59" i="20"/>
  <c r="J59" i="20" s="1"/>
  <c r="H59" i="10" s="1"/>
  <c r="I71" i="20"/>
  <c r="J71" i="20" s="1"/>
  <c r="I80" i="20"/>
  <c r="J80" i="20" s="1"/>
  <c r="I88" i="20"/>
  <c r="J88" i="20" s="1"/>
  <c r="I35" i="20"/>
  <c r="J35" i="20" s="1"/>
  <c r="I53" i="20"/>
  <c r="J53" i="20" s="1"/>
  <c r="H15" i="10" s="1"/>
  <c r="I57" i="20"/>
  <c r="J57" i="20" s="1"/>
  <c r="H6" i="10" s="1"/>
  <c r="I61" i="20"/>
  <c r="J61" i="20" s="1"/>
  <c r="H16" i="10" s="1"/>
  <c r="I69" i="20"/>
  <c r="J69" i="20" s="1"/>
  <c r="H81" i="10" s="1"/>
  <c r="I82" i="20"/>
  <c r="J82" i="20" s="1"/>
  <c r="I86" i="20"/>
  <c r="J86" i="20" s="1"/>
  <c r="I91" i="20"/>
  <c r="J91" i="20" s="1"/>
  <c r="I95" i="20"/>
  <c r="J95" i="20" s="1"/>
  <c r="H145" i="10" s="1"/>
  <c r="I39" i="20"/>
  <c r="J39" i="20" s="1"/>
  <c r="I22" i="20"/>
  <c r="J22" i="20" s="1"/>
  <c r="I50" i="20"/>
  <c r="J50" i="20" s="1"/>
  <c r="I63" i="20"/>
  <c r="J63" i="20" s="1"/>
  <c r="H11" i="10" s="1"/>
  <c r="I75" i="20"/>
  <c r="J75" i="20" s="1"/>
  <c r="H28" i="10" s="1"/>
  <c r="I84" i="20"/>
  <c r="J84" i="20" s="1"/>
  <c r="I93" i="20"/>
  <c r="J93" i="20" s="1"/>
  <c r="H138" i="10" s="1"/>
  <c r="I31" i="20"/>
  <c r="J31" i="20" s="1"/>
  <c r="I49" i="20"/>
  <c r="J49" i="20" s="1"/>
  <c r="H2" i="10" s="1"/>
  <c r="I54" i="20"/>
  <c r="J54" i="20" s="1"/>
  <c r="H8" i="10" s="1"/>
  <c r="I58" i="20"/>
  <c r="J58" i="20" s="1"/>
  <c r="H12" i="10" s="1"/>
  <c r="I62" i="20"/>
  <c r="J62" i="20" s="1"/>
  <c r="H13" i="10" s="1"/>
  <c r="I66" i="20"/>
  <c r="J66" i="20" s="1"/>
  <c r="H69" i="10" s="1"/>
  <c r="I70" i="20"/>
  <c r="J70" i="20" s="1"/>
  <c r="H64" i="10" s="1"/>
  <c r="I74" i="20"/>
  <c r="J74" i="20" s="1"/>
  <c r="H96" i="10" s="1"/>
  <c r="I79" i="20"/>
  <c r="J79" i="20" s="1"/>
  <c r="H104" i="10" s="1"/>
  <c r="I83" i="20"/>
  <c r="J83" i="20" s="1"/>
  <c r="H32" i="10" s="1"/>
  <c r="I87" i="20"/>
  <c r="J87" i="20" s="1"/>
  <c r="I92" i="20"/>
  <c r="J92" i="20" s="1"/>
  <c r="I47" i="20"/>
  <c r="J47" i="20" s="1"/>
  <c r="I43" i="20"/>
  <c r="J43" i="20" s="1"/>
  <c r="I36" i="20"/>
  <c r="J36" i="20" s="1"/>
  <c r="H71" i="3" s="1"/>
  <c r="I32" i="20"/>
  <c r="J32" i="20" s="1"/>
  <c r="I26" i="20"/>
  <c r="J26" i="20" s="1"/>
  <c r="I21" i="20"/>
  <c r="J21" i="20" s="1"/>
  <c r="I17" i="20"/>
  <c r="J17" i="20" s="1"/>
  <c r="I11" i="20"/>
  <c r="J11" i="20" s="1"/>
  <c r="H9" i="3" s="1"/>
  <c r="I7" i="20"/>
  <c r="J7" i="20" s="1"/>
  <c r="I3" i="20"/>
  <c r="J3" i="20" s="1"/>
  <c r="I94" i="20"/>
  <c r="J94" i="20" s="1"/>
  <c r="I85" i="20"/>
  <c r="J85" i="20" s="1"/>
  <c r="H120" i="10" s="1"/>
  <c r="I78" i="20"/>
  <c r="J78" i="20" s="1"/>
  <c r="I68" i="20"/>
  <c r="J68" i="20" s="1"/>
  <c r="I65" i="20"/>
  <c r="J65" i="20" s="1"/>
  <c r="I60" i="20"/>
  <c r="J60" i="20" s="1"/>
  <c r="H4" i="10" s="1"/>
  <c r="I52" i="20"/>
  <c r="J52" i="20" s="1"/>
  <c r="H46" i="10" s="1"/>
  <c r="I48" i="20"/>
  <c r="J48" i="20" s="1"/>
  <c r="I44" i="20"/>
  <c r="J44" i="20" s="1"/>
  <c r="I40" i="20"/>
  <c r="J40" i="20" s="1"/>
  <c r="I33" i="20"/>
  <c r="J33" i="20" s="1"/>
  <c r="H105" i="3" s="1"/>
  <c r="I27" i="20"/>
  <c r="J27" i="20" s="1"/>
  <c r="I23" i="20"/>
  <c r="J23" i="20" s="1"/>
  <c r="I18" i="20"/>
  <c r="J18" i="20" s="1"/>
  <c r="I13" i="20"/>
  <c r="J13" i="20" s="1"/>
  <c r="I8" i="20"/>
  <c r="J8" i="20" s="1"/>
  <c r="I89" i="20"/>
  <c r="J89" i="20" s="1"/>
  <c r="H108" i="10" s="1"/>
  <c r="I81" i="20"/>
  <c r="J81" i="20" s="1"/>
  <c r="I73" i="20"/>
  <c r="J73" i="20" s="1"/>
  <c r="H93" i="10" s="1"/>
  <c r="I56" i="20"/>
  <c r="J56" i="20" s="1"/>
  <c r="H7" i="10" s="1"/>
  <c r="I81" i="10"/>
  <c r="G124" i="10"/>
  <c r="J99" i="3"/>
  <c r="J100" i="3"/>
  <c r="G78" i="3"/>
  <c r="J124" i="10"/>
  <c r="H144" i="3"/>
  <c r="J78" i="3"/>
  <c r="H190" i="3"/>
  <c r="I120" i="10"/>
  <c r="J190" i="3"/>
  <c r="I76" i="3"/>
  <c r="I4" i="9"/>
  <c r="J55" i="10"/>
  <c r="J64" i="10"/>
  <c r="J120" i="10"/>
  <c r="G120" i="10"/>
  <c r="G64" i="10"/>
  <c r="I59" i="10"/>
  <c r="I104" i="10"/>
  <c r="J90" i="10"/>
  <c r="G90" i="10"/>
  <c r="I78" i="10"/>
  <c r="J104" i="10"/>
  <c r="I69" i="10"/>
  <c r="J96" i="10"/>
  <c r="G96" i="10"/>
  <c r="G15" i="10"/>
  <c r="J81" i="10"/>
  <c r="G81" i="10"/>
  <c r="J59" i="10"/>
  <c r="G59" i="10"/>
  <c r="J93" i="10"/>
  <c r="G93" i="10"/>
  <c r="J78" i="10"/>
  <c r="G78" i="10"/>
  <c r="I46" i="10"/>
  <c r="I64" i="10"/>
  <c r="J69" i="10"/>
  <c r="G69" i="10"/>
  <c r="G46" i="10"/>
  <c r="J31" i="10"/>
  <c r="G31" i="10"/>
  <c r="J46" i="10"/>
  <c r="I45" i="10"/>
  <c r="G45" i="10"/>
  <c r="J45" i="10"/>
  <c r="I38" i="10"/>
  <c r="J38" i="10"/>
  <c r="H3" i="9"/>
  <c r="I3" i="9"/>
  <c r="J3" i="9"/>
  <c r="H4" i="9"/>
  <c r="I24" i="3"/>
  <c r="I144" i="3"/>
  <c r="J91" i="3"/>
  <c r="J105" i="3"/>
  <c r="G105" i="3"/>
  <c r="G91" i="3"/>
  <c r="I109" i="3"/>
  <c r="I118" i="3"/>
  <c r="G118" i="3"/>
  <c r="I102" i="3"/>
  <c r="J43" i="3"/>
  <c r="J102" i="3"/>
  <c r="J66" i="3"/>
  <c r="J97" i="3"/>
  <c r="G97" i="3"/>
  <c r="I34" i="3"/>
  <c r="G66" i="3"/>
  <c r="I66" i="3"/>
  <c r="J76" i="3"/>
  <c r="G34" i="3"/>
  <c r="G9" i="3"/>
  <c r="I32" i="3"/>
  <c r="G56" i="3"/>
  <c r="I56" i="3"/>
  <c r="J56" i="3"/>
  <c r="I23" i="3"/>
  <c r="J23" i="3"/>
  <c r="I50" i="3"/>
  <c r="J50" i="3"/>
  <c r="I2" i="20"/>
  <c r="J2" i="20" s="1"/>
  <c r="H179" i="3"/>
  <c r="J179" i="3"/>
  <c r="I39" i="3"/>
  <c r="H39" i="3"/>
  <c r="J39" i="3"/>
  <c r="I135" i="18"/>
  <c r="J135" i="18" s="1"/>
  <c r="I123" i="18"/>
  <c r="I99" i="18"/>
  <c r="I91" i="18"/>
  <c r="I79" i="18"/>
  <c r="I71" i="18"/>
  <c r="I67" i="18"/>
  <c r="I63" i="18"/>
  <c r="J63" i="18" s="1"/>
  <c r="I55" i="18"/>
  <c r="J55" i="18" s="1"/>
  <c r="I47" i="18"/>
  <c r="I43" i="18"/>
  <c r="J43" i="18" s="1"/>
  <c r="I35" i="18"/>
  <c r="I31" i="18"/>
  <c r="I27" i="18"/>
  <c r="I23" i="18"/>
  <c r="I19" i="18"/>
  <c r="J19" i="18" s="1"/>
  <c r="I15" i="18"/>
  <c r="J15" i="18" s="1"/>
  <c r="I11" i="18"/>
  <c r="I7" i="18"/>
  <c r="I139" i="18"/>
  <c r="I127" i="18"/>
  <c r="I111" i="18"/>
  <c r="I87" i="18"/>
  <c r="J87" i="18" s="1"/>
  <c r="I59" i="18"/>
  <c r="J59" i="18" s="1"/>
  <c r="I77" i="18"/>
  <c r="J77" i="18" s="1"/>
  <c r="I9" i="18"/>
  <c r="I131" i="18"/>
  <c r="J131" i="18" s="1"/>
  <c r="I119" i="18"/>
  <c r="I107" i="18"/>
  <c r="I95" i="18"/>
  <c r="I83" i="18"/>
  <c r="J83" i="18" s="1"/>
  <c r="I75" i="18"/>
  <c r="J75" i="18" s="1"/>
  <c r="J138" i="10"/>
  <c r="I155" i="10"/>
  <c r="H155" i="10"/>
  <c r="I179" i="3"/>
  <c r="I83" i="3"/>
  <c r="J102" i="18"/>
  <c r="J105" i="18"/>
  <c r="J98" i="18"/>
  <c r="J61" i="18"/>
  <c r="J91" i="18"/>
  <c r="J30" i="18"/>
  <c r="J109" i="18"/>
  <c r="J73" i="18"/>
  <c r="J51" i="18"/>
  <c r="J27" i="18"/>
  <c r="G15" i="3" s="1"/>
  <c r="J134" i="18"/>
  <c r="G3" i="16" s="1"/>
  <c r="J9" i="18"/>
  <c r="J20" i="18"/>
  <c r="J112" i="18"/>
  <c r="J84" i="18"/>
  <c r="J132" i="18"/>
  <c r="J136" i="18"/>
  <c r="G33" i="10" s="1"/>
  <c r="J76" i="18"/>
  <c r="J58" i="18"/>
  <c r="J46" i="18"/>
  <c r="G144" i="3" s="1"/>
  <c r="J29" i="18"/>
  <c r="J115" i="18"/>
  <c r="J113" i="18"/>
  <c r="J56" i="18"/>
  <c r="J124" i="18"/>
  <c r="J35" i="18"/>
  <c r="J99" i="18"/>
  <c r="J69" i="18"/>
  <c r="J50" i="18"/>
  <c r="J26" i="18"/>
  <c r="J121" i="18"/>
  <c r="J86" i="18"/>
  <c r="J120" i="18"/>
  <c r="J36" i="18"/>
  <c r="J67" i="18"/>
  <c r="J10" i="18"/>
  <c r="J186" i="3"/>
  <c r="J22" i="3"/>
  <c r="J112" i="10"/>
  <c r="J74" i="10"/>
  <c r="J139" i="10"/>
  <c r="J79" i="10"/>
  <c r="J94" i="10"/>
  <c r="J166" i="10"/>
  <c r="J122" i="10"/>
  <c r="J87" i="10"/>
  <c r="J52" i="10"/>
  <c r="J107" i="10"/>
  <c r="J108" i="10"/>
  <c r="J66" i="10"/>
  <c r="J141" i="10"/>
  <c r="J26" i="10"/>
  <c r="J76" i="10"/>
  <c r="J105" i="10"/>
  <c r="J132" i="10"/>
  <c r="J163" i="10"/>
  <c r="J137" i="10"/>
  <c r="J57" i="10"/>
  <c r="J25" i="10"/>
  <c r="J103" i="10"/>
  <c r="J101" i="10"/>
  <c r="J110" i="10"/>
  <c r="J61" i="10"/>
  <c r="J152" i="10"/>
  <c r="J41" i="10"/>
  <c r="J72" i="10"/>
  <c r="J160" i="10"/>
  <c r="J37" i="10"/>
  <c r="J154" i="10"/>
  <c r="J4" i="3"/>
  <c r="J20" i="3"/>
  <c r="J36" i="3"/>
  <c r="J45" i="3"/>
  <c r="J31" i="3"/>
  <c r="J123" i="3"/>
  <c r="J98" i="3"/>
  <c r="J159" i="3"/>
  <c r="J142" i="3"/>
  <c r="J118" i="10"/>
  <c r="J11" i="3"/>
  <c r="J7" i="3"/>
  <c r="J111" i="3"/>
  <c r="J119" i="3"/>
  <c r="J37" i="3"/>
  <c r="J133" i="3"/>
  <c r="J146" i="3"/>
  <c r="J65" i="3"/>
  <c r="J160" i="3"/>
  <c r="J172" i="3"/>
  <c r="J52" i="3"/>
  <c r="J64" i="3"/>
  <c r="J12" i="3"/>
  <c r="J85" i="3"/>
  <c r="J33" i="3"/>
  <c r="J38" i="3"/>
  <c r="J81" i="3"/>
  <c r="J61" i="3"/>
  <c r="J150" i="3"/>
  <c r="J155" i="3"/>
  <c r="J162" i="3"/>
  <c r="J71" i="3"/>
  <c r="J17" i="3"/>
  <c r="J57" i="3"/>
  <c r="J25" i="3"/>
  <c r="J86" i="3"/>
  <c r="J87" i="3"/>
  <c r="J117" i="3"/>
  <c r="J29" i="3"/>
  <c r="J112" i="3"/>
  <c r="J176" i="3"/>
  <c r="J58" i="3"/>
  <c r="J192" i="3"/>
  <c r="J177" i="3"/>
  <c r="I5" i="10"/>
  <c r="I135" i="10"/>
  <c r="I105" i="10"/>
  <c r="I125" i="10"/>
  <c r="I47" i="10"/>
  <c r="I132" i="10"/>
  <c r="I163" i="10"/>
  <c r="I137" i="10"/>
  <c r="I87" i="10"/>
  <c r="I52" i="10"/>
  <c r="I8" i="10"/>
  <c r="I9" i="10"/>
  <c r="I108" i="10"/>
  <c r="I66" i="10"/>
  <c r="I141" i="10"/>
  <c r="I76" i="10"/>
  <c r="I74" i="10"/>
  <c r="I139" i="10"/>
  <c r="I80" i="10"/>
  <c r="I36" i="10"/>
  <c r="I94" i="10"/>
  <c r="I122" i="10"/>
  <c r="I103" i="10"/>
  <c r="I110" i="10"/>
  <c r="I72" i="10"/>
  <c r="I154" i="10"/>
  <c r="I112" i="10"/>
  <c r="I111" i="10"/>
  <c r="I27" i="10"/>
  <c r="I62" i="10"/>
  <c r="I79" i="10"/>
  <c r="I166" i="10"/>
  <c r="I101" i="10"/>
  <c r="I160" i="10"/>
  <c r="I20" i="3"/>
  <c r="I36" i="3"/>
  <c r="I45" i="3"/>
  <c r="I111" i="3"/>
  <c r="I119" i="3"/>
  <c r="I133" i="3"/>
  <c r="I146" i="3"/>
  <c r="I160" i="3"/>
  <c r="I165" i="3"/>
  <c r="I171" i="3"/>
  <c r="I61" i="10"/>
  <c r="I37" i="10"/>
  <c r="I118" i="10"/>
  <c r="I17" i="3"/>
  <c r="I57" i="3"/>
  <c r="I25" i="3"/>
  <c r="I27" i="3"/>
  <c r="I86" i="3"/>
  <c r="I31" i="3"/>
  <c r="I123" i="3"/>
  <c r="I98" i="3"/>
  <c r="I125" i="3"/>
  <c r="I159" i="3"/>
  <c r="I142" i="3"/>
  <c r="I172" i="3"/>
  <c r="I152" i="10"/>
  <c r="I52" i="3"/>
  <c r="I64" i="3"/>
  <c r="I12" i="3"/>
  <c r="I35" i="3"/>
  <c r="I85" i="3"/>
  <c r="I75" i="3"/>
  <c r="I48" i="3"/>
  <c r="I72" i="3"/>
  <c r="I87" i="3"/>
  <c r="I117" i="3"/>
  <c r="I112" i="3"/>
  <c r="I124" i="3"/>
  <c r="I177" i="3"/>
  <c r="I186" i="3"/>
  <c r="I192" i="3"/>
  <c r="I22" i="3"/>
  <c r="I162" i="3"/>
  <c r="I81" i="3"/>
  <c r="I26" i="3"/>
  <c r="I41" i="10"/>
  <c r="I61" i="3"/>
  <c r="I155" i="3"/>
  <c r="I11" i="3"/>
  <c r="I176" i="3"/>
  <c r="I150" i="3"/>
  <c r="H79" i="10"/>
  <c r="H160" i="3"/>
  <c r="H155" i="3"/>
  <c r="H65" i="3"/>
  <c r="H35" i="3"/>
  <c r="H25" i="3"/>
  <c r="H98" i="3"/>
  <c r="H52" i="10"/>
  <c r="H36" i="10"/>
  <c r="H141" i="10"/>
  <c r="H67" i="10"/>
  <c r="H166" i="10"/>
  <c r="H107" i="10"/>
  <c r="H105" i="10"/>
  <c r="H47" i="10"/>
  <c r="H152" i="10"/>
  <c r="H62" i="10"/>
  <c r="H132" i="10"/>
  <c r="H72" i="10"/>
  <c r="H94" i="10"/>
  <c r="H163" i="10"/>
  <c r="H25" i="10"/>
  <c r="H139" i="10"/>
  <c r="H9" i="10"/>
  <c r="H61" i="10"/>
  <c r="H27" i="10"/>
  <c r="H122" i="10"/>
  <c r="H80" i="10"/>
  <c r="H137" i="10"/>
  <c r="H154" i="10"/>
  <c r="H119" i="3"/>
  <c r="H150" i="3"/>
  <c r="H117" i="3"/>
  <c r="H186" i="3"/>
  <c r="H171" i="3"/>
  <c r="H159" i="3"/>
  <c r="H172" i="3"/>
  <c r="H124" i="3"/>
  <c r="H142" i="3"/>
  <c r="H75" i="3"/>
  <c r="H14" i="3"/>
  <c r="H45" i="3"/>
  <c r="H133" i="3"/>
  <c r="H165" i="3"/>
  <c r="H95" i="3"/>
  <c r="H177" i="3"/>
  <c r="H176" i="3"/>
  <c r="H123" i="3"/>
  <c r="H72" i="3"/>
  <c r="H111" i="3"/>
  <c r="H17" i="3"/>
  <c r="J14" i="18"/>
  <c r="J119" i="18"/>
  <c r="J23" i="18"/>
  <c r="J70" i="18"/>
  <c r="G99" i="3" s="1"/>
  <c r="J31" i="18"/>
  <c r="J79" i="18"/>
  <c r="J123" i="18"/>
  <c r="J34" i="18"/>
  <c r="G21" i="3" s="1"/>
  <c r="J12" i="18"/>
  <c r="G2" i="9" s="1"/>
  <c r="J130" i="18"/>
  <c r="J41" i="18"/>
  <c r="J92" i="18"/>
  <c r="G24" i="10" s="1"/>
  <c r="J101" i="18"/>
  <c r="J21" i="18"/>
  <c r="J48" i="18"/>
  <c r="B10" i="1" s="1"/>
  <c r="J62" i="18"/>
  <c r="J71" i="18"/>
  <c r="J139" i="18"/>
  <c r="G155" i="10" s="1"/>
  <c r="J90" i="18"/>
  <c r="J7" i="18"/>
  <c r="G4" i="3" s="1"/>
  <c r="J89" i="18"/>
  <c r="J122" i="18"/>
  <c r="J74" i="18"/>
  <c r="G74" i="3" s="1"/>
  <c r="J65" i="18"/>
  <c r="J3" i="18"/>
  <c r="G22" i="3" s="1"/>
  <c r="J104" i="18"/>
  <c r="J47" i="18"/>
  <c r="J5" i="18"/>
  <c r="J107" i="18"/>
  <c r="G28" i="10" s="1"/>
  <c r="J88" i="18"/>
  <c r="G52" i="10" s="1"/>
  <c r="J11" i="18"/>
  <c r="J110" i="18"/>
  <c r="J57" i="18"/>
  <c r="J17" i="18"/>
  <c r="J81" i="18"/>
  <c r="G5" i="10" s="1"/>
  <c r="J133" i="18"/>
  <c r="G114" i="10" s="1"/>
  <c r="J118" i="18"/>
  <c r="J66" i="18"/>
  <c r="J116" i="18"/>
  <c r="J42" i="18"/>
  <c r="G4" i="9" s="1"/>
  <c r="J129" i="18"/>
  <c r="G5" i="16" s="1"/>
  <c r="J126" i="18"/>
  <c r="J94" i="18"/>
  <c r="J125" i="18"/>
  <c r="J8" i="18"/>
  <c r="J32" i="18"/>
  <c r="J106" i="18"/>
  <c r="J78" i="18"/>
  <c r="J33" i="18"/>
  <c r="G111" i="3" s="1"/>
  <c r="J93" i="18"/>
  <c r="J24" i="18"/>
  <c r="J40" i="18"/>
  <c r="G43" i="3" s="1"/>
  <c r="J28" i="18"/>
  <c r="J25" i="18"/>
  <c r="J127" i="18"/>
  <c r="G160" i="10" s="1"/>
  <c r="J45" i="18"/>
  <c r="G32" i="3" s="1"/>
  <c r="J128" i="18"/>
  <c r="G7" i="16" s="1"/>
  <c r="J85" i="18"/>
  <c r="J111" i="18"/>
  <c r="J68" i="18"/>
  <c r="J4" i="18"/>
  <c r="G11" i="3" s="1"/>
  <c r="B12" i="1"/>
  <c r="H86" i="3"/>
  <c r="G76" i="10"/>
  <c r="G3" i="3"/>
  <c r="G71" i="3"/>
  <c r="G33" i="3"/>
  <c r="I77" i="19"/>
  <c r="J77" i="19" s="1"/>
  <c r="I24" i="10" s="1"/>
  <c r="J39" i="18"/>
  <c r="I26" i="19"/>
  <c r="J26" i="19" s="1"/>
  <c r="I70" i="3" s="1"/>
  <c r="I37" i="19"/>
  <c r="J37" i="19" s="1"/>
  <c r="I94" i="3" s="1"/>
  <c r="I64" i="19"/>
  <c r="J64" i="19" s="1"/>
  <c r="I2" i="19"/>
  <c r="J2" i="19" s="1"/>
  <c r="I9" i="19"/>
  <c r="J9" i="19" s="1"/>
  <c r="I53" i="3" s="1"/>
  <c r="I23" i="19"/>
  <c r="J23" i="19" s="1"/>
  <c r="I21" i="3" s="1"/>
  <c r="I16" i="19"/>
  <c r="J16" i="19" s="1"/>
  <c r="J48" i="21"/>
  <c r="J148" i="3" s="1"/>
  <c r="J100" i="18"/>
  <c r="G6" i="10" s="1"/>
  <c r="I52" i="19"/>
  <c r="J52" i="19" s="1"/>
  <c r="I15" i="10" s="1"/>
  <c r="I54" i="19"/>
  <c r="J54" i="19" s="1"/>
  <c r="I60" i="19"/>
  <c r="J60" i="19" s="1"/>
  <c r="I11" i="10" s="1"/>
  <c r="I72" i="19"/>
  <c r="J72" i="19" s="1"/>
  <c r="I21" i="10" s="1"/>
  <c r="I6" i="19"/>
  <c r="J6" i="19" s="1"/>
  <c r="I6" i="3" s="1"/>
  <c r="J45" i="21"/>
  <c r="J140" i="3" s="1"/>
  <c r="J111" i="21"/>
  <c r="J113" i="21"/>
  <c r="J227" i="3" s="1"/>
  <c r="J53" i="18"/>
  <c r="B11" i="1" s="1"/>
  <c r="J95" i="18"/>
  <c r="G4" i="16" s="1"/>
  <c r="I39" i="19"/>
  <c r="J39" i="19" s="1"/>
  <c r="I58" i="3" s="1"/>
  <c r="I27" i="19"/>
  <c r="J27" i="19" s="1"/>
  <c r="I96" i="3" s="1"/>
  <c r="I42" i="19"/>
  <c r="J42" i="19" s="1"/>
  <c r="I132" i="3" s="1"/>
  <c r="I50" i="19"/>
  <c r="J50" i="19" s="1"/>
  <c r="I7" i="10" s="1"/>
  <c r="I66" i="19"/>
  <c r="J66" i="19" s="1"/>
  <c r="I77" i="10" s="1"/>
  <c r="I3" i="19"/>
  <c r="J3" i="19" s="1"/>
  <c r="I5" i="3" s="1"/>
  <c r="I67" i="19"/>
  <c r="J67" i="19" s="1"/>
  <c r="I84" i="10" s="1"/>
  <c r="I69" i="19"/>
  <c r="J69" i="19" s="1"/>
  <c r="I4" i="19"/>
  <c r="J4" i="19" s="1"/>
  <c r="I79" i="19"/>
  <c r="J79" i="19" s="1"/>
  <c r="I29" i="10" s="1"/>
  <c r="I88" i="19"/>
  <c r="J88" i="19" s="1"/>
  <c r="I133" i="10" s="1"/>
  <c r="I86" i="19"/>
  <c r="J86" i="19" s="1"/>
  <c r="I129" i="10" s="1"/>
  <c r="I35" i="19"/>
  <c r="J35" i="19" s="1"/>
  <c r="I44" i="19"/>
  <c r="J44" i="19" s="1"/>
  <c r="I137" i="3" s="1"/>
  <c r="I45" i="19"/>
  <c r="J45" i="19" s="1"/>
  <c r="J82" i="18"/>
  <c r="J18" i="18"/>
  <c r="I40" i="19"/>
  <c r="J40" i="19" s="1"/>
  <c r="I114" i="3" s="1"/>
  <c r="I41" i="19"/>
  <c r="J41" i="19" s="1"/>
  <c r="I100" i="3"/>
  <c r="I43" i="19"/>
  <c r="J43" i="19" s="1"/>
  <c r="I106" i="3" s="1"/>
  <c r="I48" i="19"/>
  <c r="J48" i="19" s="1"/>
  <c r="I2" i="10" s="1"/>
  <c r="I58" i="19"/>
  <c r="J58" i="19" s="1"/>
  <c r="I62" i="19"/>
  <c r="J62" i="19" s="1"/>
  <c r="I65" i="10" s="1"/>
  <c r="I65" i="19"/>
  <c r="J65" i="19" s="1"/>
  <c r="I70" i="19"/>
  <c r="J70" i="19" s="1"/>
  <c r="I92" i="10" s="1"/>
  <c r="I73" i="19"/>
  <c r="J73" i="19" s="1"/>
  <c r="I49" i="10" s="1"/>
  <c r="I78" i="19"/>
  <c r="J78" i="19" s="1"/>
  <c r="I17" i="19"/>
  <c r="J17" i="19" s="1"/>
  <c r="I73" i="3" s="1"/>
  <c r="I7" i="19"/>
  <c r="J7" i="19" s="1"/>
  <c r="I90" i="19"/>
  <c r="J90" i="19" s="1"/>
  <c r="I15" i="19"/>
  <c r="J15" i="19" s="1"/>
  <c r="I89" i="19"/>
  <c r="J89" i="19" s="1"/>
  <c r="I55" i="10" s="1"/>
  <c r="I82" i="19"/>
  <c r="J82" i="19" s="1"/>
  <c r="I121" i="10" s="1"/>
  <c r="I31" i="19"/>
  <c r="J31" i="19" s="1"/>
  <c r="I113" i="3" s="1"/>
  <c r="I22" i="19"/>
  <c r="J22" i="19" s="1"/>
  <c r="I29" i="3" s="1"/>
  <c r="I18" i="19"/>
  <c r="J18" i="19" s="1"/>
  <c r="I28" i="19"/>
  <c r="J28" i="19" s="1"/>
  <c r="I65" i="3" s="1"/>
  <c r="J24" i="21"/>
  <c r="J12" i="8" s="1"/>
  <c r="J37" i="18"/>
  <c r="I30" i="19"/>
  <c r="J30" i="19" s="1"/>
  <c r="I55" i="3" s="1"/>
  <c r="I97" i="19"/>
  <c r="J97" i="19" s="1"/>
  <c r="I75" i="10" s="1"/>
  <c r="I25" i="10"/>
  <c r="I51" i="19"/>
  <c r="J51" i="19" s="1"/>
  <c r="I48" i="10" s="1"/>
  <c r="I47" i="19"/>
  <c r="J47" i="19" s="1"/>
  <c r="I42" i="10" s="1"/>
  <c r="I49" i="19"/>
  <c r="J49" i="19" s="1"/>
  <c r="I10" i="10" s="1"/>
  <c r="I61" i="19"/>
  <c r="J61" i="19" s="1"/>
  <c r="I12" i="19"/>
  <c r="J12" i="19" s="1"/>
  <c r="J67" i="21"/>
  <c r="J180" i="3" s="1"/>
  <c r="I36" i="19"/>
  <c r="J36" i="19" s="1"/>
  <c r="I96" i="19"/>
  <c r="J96" i="19" s="1"/>
  <c r="I114" i="10" s="1"/>
  <c r="I32" i="19"/>
  <c r="J32" i="19" s="1"/>
  <c r="I91" i="19"/>
  <c r="J91" i="19" s="1"/>
  <c r="I3" i="16" s="1"/>
  <c r="I34" i="19"/>
  <c r="J34" i="19" s="1"/>
  <c r="I103" i="3" s="1"/>
  <c r="I46" i="19"/>
  <c r="J46" i="19" s="1"/>
  <c r="I18" i="10" s="1"/>
  <c r="I53" i="19"/>
  <c r="J53" i="19" s="1"/>
  <c r="I68" i="19"/>
  <c r="J68" i="19" s="1"/>
  <c r="I85" i="10" s="1"/>
  <c r="I59" i="19"/>
  <c r="J59" i="19" s="1"/>
  <c r="I39" i="10" s="1"/>
  <c r="I75" i="19"/>
  <c r="J75" i="19" s="1"/>
  <c r="I55" i="19"/>
  <c r="J55" i="19" s="1"/>
  <c r="I3" i="10" s="1"/>
  <c r="I11" i="19"/>
  <c r="J11" i="19" s="1"/>
  <c r="I57" i="19"/>
  <c r="J57" i="19" s="1"/>
  <c r="I17" i="10" s="1"/>
  <c r="I56" i="19"/>
  <c r="J56" i="19" s="1"/>
  <c r="I63" i="19"/>
  <c r="J63" i="19" s="1"/>
  <c r="I51" i="10" s="1"/>
  <c r="I81" i="19"/>
  <c r="J81" i="19" s="1"/>
  <c r="I10" i="19"/>
  <c r="J10" i="19" s="1"/>
  <c r="I87" i="19"/>
  <c r="J87" i="19" s="1"/>
  <c r="I98" i="10" s="1"/>
  <c r="I80" i="19"/>
  <c r="J80" i="19" s="1"/>
  <c r="I14" i="19"/>
  <c r="J14" i="19" s="1"/>
  <c r="I15" i="3" s="1"/>
  <c r="I13" i="19"/>
  <c r="J13" i="19" s="1"/>
  <c r="I9" i="3" s="1"/>
  <c r="I29" i="19"/>
  <c r="J29" i="19" s="1"/>
  <c r="I104" i="3" s="1"/>
  <c r="I95" i="19"/>
  <c r="J95" i="19" s="1"/>
  <c r="I33" i="19"/>
  <c r="J33" i="19" s="1"/>
  <c r="I38" i="19"/>
  <c r="J38" i="19" s="1"/>
  <c r="I71" i="19"/>
  <c r="J71" i="19" s="1"/>
  <c r="I26" i="10" s="1"/>
  <c r="I84" i="19"/>
  <c r="J84" i="19" s="1"/>
  <c r="I74" i="19"/>
  <c r="J74" i="19" s="1"/>
  <c r="I8" i="19"/>
  <c r="J8" i="19" s="1"/>
  <c r="I83" i="19"/>
  <c r="J83" i="19" s="1"/>
  <c r="I24" i="19"/>
  <c r="J24" i="19" s="1"/>
  <c r="I76" i="19"/>
  <c r="J76" i="19" s="1"/>
  <c r="I106" i="10" s="1"/>
  <c r="I21" i="19"/>
  <c r="J21" i="19" s="1"/>
  <c r="I41" i="3" s="1"/>
  <c r="I19" i="19"/>
  <c r="J19" i="19" s="1"/>
  <c r="I80" i="3" s="1"/>
  <c r="I92" i="19"/>
  <c r="J92" i="19" s="1"/>
  <c r="I5" i="19"/>
  <c r="J5" i="19" s="1"/>
  <c r="I3" i="3" s="1"/>
  <c r="I93" i="19"/>
  <c r="J93" i="19" s="1"/>
  <c r="I20" i="19"/>
  <c r="J20" i="19" s="1"/>
  <c r="J7" i="21"/>
  <c r="J49" i="3" s="1"/>
  <c r="J52" i="21"/>
  <c r="J154" i="3" s="1"/>
  <c r="J27" i="21"/>
  <c r="J11" i="7" s="1"/>
  <c r="J31" i="21"/>
  <c r="J19" i="6" s="1"/>
  <c r="J42" i="21"/>
  <c r="J131" i="3" s="1"/>
  <c r="J51" i="21"/>
  <c r="J34" i="6" s="1"/>
  <c r="J64" i="21"/>
  <c r="J36" i="5" s="1"/>
  <c r="J68" i="21"/>
  <c r="J47" i="6" s="1"/>
  <c r="J77" i="21"/>
  <c r="J194" i="3" s="1"/>
  <c r="J85" i="21"/>
  <c r="J169" i="3" s="1"/>
  <c r="J88" i="21"/>
  <c r="J205" i="3" s="1"/>
  <c r="J91" i="21"/>
  <c r="J45" i="5" s="1"/>
  <c r="J95" i="21"/>
  <c r="J24" i="4" s="1"/>
  <c r="J110" i="21"/>
  <c r="J26" i="4" s="1"/>
  <c r="J112" i="21"/>
  <c r="J60" i="6" s="1"/>
  <c r="L44" i="14" l="1"/>
  <c r="L27" i="14"/>
  <c r="L22" i="14"/>
  <c r="L27" i="13"/>
  <c r="L34" i="12"/>
  <c r="L40" i="7"/>
  <c r="L37" i="5"/>
  <c r="L29" i="12"/>
  <c r="L46" i="7"/>
  <c r="L9" i="8"/>
  <c r="L5" i="11"/>
  <c r="L17" i="5"/>
  <c r="L12" i="6"/>
  <c r="L28" i="12"/>
  <c r="L36" i="13"/>
  <c r="J27" i="3"/>
  <c r="J6" i="6"/>
  <c r="L6" i="6" s="1"/>
  <c r="J13" i="15"/>
  <c r="L13" i="15" s="1"/>
  <c r="J71" i="10"/>
  <c r="L71" i="10" s="1"/>
  <c r="J223" i="3"/>
  <c r="L223" i="3" s="1"/>
  <c r="J58" i="6"/>
  <c r="L58" i="6" s="1"/>
  <c r="L13" i="11"/>
  <c r="L36" i="14"/>
  <c r="J40" i="5"/>
  <c r="L30" i="13"/>
  <c r="L22" i="5"/>
  <c r="L51" i="14"/>
  <c r="J32" i="12"/>
  <c r="J19" i="8"/>
  <c r="J32" i="6"/>
  <c r="J23" i="5"/>
  <c r="L23" i="5" s="1"/>
  <c r="L21" i="6"/>
  <c r="L60" i="6"/>
  <c r="L17" i="12"/>
  <c r="L25" i="15"/>
  <c r="L32" i="12"/>
  <c r="L46" i="14"/>
  <c r="L20" i="12"/>
  <c r="L25" i="14"/>
  <c r="J167" i="10"/>
  <c r="J33" i="12"/>
  <c r="L33" i="12" s="1"/>
  <c r="J107" i="3"/>
  <c r="L107" i="3" s="1"/>
  <c r="J38" i="7"/>
  <c r="L38" i="7" s="1"/>
  <c r="J47" i="10"/>
  <c r="J11" i="13"/>
  <c r="J7" i="10"/>
  <c r="L7" i="10" s="1"/>
  <c r="J3" i="12"/>
  <c r="J115" i="3"/>
  <c r="L115" i="3" s="1"/>
  <c r="J22" i="6"/>
  <c r="L22" i="6" s="1"/>
  <c r="J193" i="3"/>
  <c r="L193" i="3" s="1"/>
  <c r="J50" i="6"/>
  <c r="L50" i="6" s="1"/>
  <c r="J91" i="10"/>
  <c r="L91" i="10" s="1"/>
  <c r="J24" i="13"/>
  <c r="L24" i="13" s="1"/>
  <c r="J13" i="3"/>
  <c r="L13" i="3" s="1"/>
  <c r="J2" i="6"/>
  <c r="J34" i="10"/>
  <c r="J8" i="12"/>
  <c r="J191" i="10"/>
  <c r="J52" i="13"/>
  <c r="J19" i="4"/>
  <c r="J41" i="5"/>
  <c r="L41" i="5" s="1"/>
  <c r="J16" i="11"/>
  <c r="L16" i="11" s="1"/>
  <c r="J44" i="13"/>
  <c r="L29" i="14"/>
  <c r="L26" i="15"/>
  <c r="L22" i="15"/>
  <c r="L5" i="8"/>
  <c r="L38" i="13"/>
  <c r="J48" i="7"/>
  <c r="J18" i="12"/>
  <c r="L18" i="12" s="1"/>
  <c r="J3" i="14"/>
  <c r="J20" i="7"/>
  <c r="L20" i="7" s="1"/>
  <c r="L23" i="4"/>
  <c r="J26" i="5"/>
  <c r="L26" i="5" s="1"/>
  <c r="J33" i="5"/>
  <c r="J38" i="5"/>
  <c r="L38" i="5" s="1"/>
  <c r="J32" i="7"/>
  <c r="L32" i="7" s="1"/>
  <c r="J35" i="12"/>
  <c r="J31" i="12"/>
  <c r="L16" i="13"/>
  <c r="J38" i="6"/>
  <c r="L38" i="6" s="1"/>
  <c r="J25" i="13"/>
  <c r="L25" i="13" s="1"/>
  <c r="J32" i="5"/>
  <c r="L32" i="5" s="1"/>
  <c r="J3" i="13"/>
  <c r="J47" i="5"/>
  <c r="L47" i="5" s="1"/>
  <c r="J42" i="6"/>
  <c r="L42" i="6" s="1"/>
  <c r="J61" i="6"/>
  <c r="L61" i="6" s="1"/>
  <c r="J22" i="8"/>
  <c r="J35" i="13"/>
  <c r="J7" i="13"/>
  <c r="J52" i="14"/>
  <c r="L52" i="14" s="1"/>
  <c r="L22" i="12"/>
  <c r="J14" i="13"/>
  <c r="J56" i="6"/>
  <c r="L56" i="6" s="1"/>
  <c r="J2" i="7"/>
  <c r="J28" i="5"/>
  <c r="L28" i="5" s="1"/>
  <c r="J6" i="12"/>
  <c r="L6" i="12" s="1"/>
  <c r="L31" i="12"/>
  <c r="J10" i="13"/>
  <c r="L35" i="14"/>
  <c r="L11" i="13"/>
  <c r="J21" i="4"/>
  <c r="L21" i="4" s="1"/>
  <c r="J46" i="5"/>
  <c r="L46" i="5" s="1"/>
  <c r="J36" i="12"/>
  <c r="L36" i="12" s="1"/>
  <c r="J27" i="6"/>
  <c r="L27" i="6" s="1"/>
  <c r="J12" i="15"/>
  <c r="L12" i="15" s="1"/>
  <c r="J11" i="11"/>
  <c r="J54" i="6"/>
  <c r="L54" i="6" s="1"/>
  <c r="L4" i="16"/>
  <c r="J15" i="4"/>
  <c r="L15" i="4" s="1"/>
  <c r="L14" i="8"/>
  <c r="J9" i="12"/>
  <c r="L9" i="12" s="1"/>
  <c r="J5" i="12"/>
  <c r="J49" i="13"/>
  <c r="L31" i="14"/>
  <c r="L38" i="14"/>
  <c r="J2" i="15"/>
  <c r="J18" i="11"/>
  <c r="L18" i="11" s="1"/>
  <c r="J40" i="14"/>
  <c r="L40" i="14" s="1"/>
  <c r="L24" i="4"/>
  <c r="J24" i="7"/>
  <c r="L24" i="7" s="1"/>
  <c r="J13" i="8"/>
  <c r="L6" i="11"/>
  <c r="J4" i="11"/>
  <c r="J45" i="14"/>
  <c r="L45" i="14" s="1"/>
  <c r="L28" i="15"/>
  <c r="J37" i="12"/>
  <c r="L37" i="12" s="1"/>
  <c r="J35" i="6"/>
  <c r="L35" i="6" s="1"/>
  <c r="J55" i="7"/>
  <c r="L55" i="7" s="1"/>
  <c r="J58" i="7"/>
  <c r="L58" i="7" s="1"/>
  <c r="L27" i="8"/>
  <c r="J23" i="15"/>
  <c r="J4" i="14"/>
  <c r="J31" i="6"/>
  <c r="L31" i="6" s="1"/>
  <c r="J18" i="15"/>
  <c r="L18" i="15" s="1"/>
  <c r="J36" i="6"/>
  <c r="L36" i="6" s="1"/>
  <c r="J18" i="13"/>
  <c r="J33" i="8"/>
  <c r="L33" i="8" s="1"/>
  <c r="J51" i="13"/>
  <c r="L51" i="13" s="1"/>
  <c r="J5" i="6"/>
  <c r="J8" i="8"/>
  <c r="J5" i="14"/>
  <c r="L69" i="3"/>
  <c r="L34" i="14"/>
  <c r="L40" i="5"/>
  <c r="L33" i="6"/>
  <c r="L36" i="5"/>
  <c r="L11" i="12"/>
  <c r="L24" i="5"/>
  <c r="L15" i="6"/>
  <c r="L25" i="7"/>
  <c r="L44" i="7"/>
  <c r="L30" i="6"/>
  <c r="L31" i="8"/>
  <c r="L34" i="13"/>
  <c r="L31" i="7"/>
  <c r="L20" i="6"/>
  <c r="L8" i="15"/>
  <c r="K30" i="10"/>
  <c r="L15" i="7"/>
  <c r="L53" i="6"/>
  <c r="L5" i="4"/>
  <c r="K27" i="10"/>
  <c r="L19" i="14"/>
  <c r="K23" i="3"/>
  <c r="L21" i="8"/>
  <c r="L11" i="6"/>
  <c r="L18" i="7"/>
  <c r="K26" i="3"/>
  <c r="L24" i="8"/>
  <c r="L15" i="12"/>
  <c r="L53" i="7"/>
  <c r="L21" i="7"/>
  <c r="K48" i="3"/>
  <c r="K16" i="7"/>
  <c r="K36" i="10"/>
  <c r="K4" i="11"/>
  <c r="L4" i="11" s="1"/>
  <c r="L4" i="5"/>
  <c r="K5" i="7"/>
  <c r="K37" i="7"/>
  <c r="L37" i="7" s="1"/>
  <c r="K47" i="7"/>
  <c r="K12" i="12"/>
  <c r="L12" i="12" s="1"/>
  <c r="L41" i="14"/>
  <c r="K8" i="14"/>
  <c r="L8" i="14" s="1"/>
  <c r="L20" i="15"/>
  <c r="K3" i="15"/>
  <c r="L24" i="15"/>
  <c r="K7" i="15"/>
  <c r="L7" i="15" s="1"/>
  <c r="K26" i="7"/>
  <c r="L26" i="7" s="1"/>
  <c r="K16" i="4"/>
  <c r="K33" i="5"/>
  <c r="K32" i="13"/>
  <c r="L32" i="13" s="1"/>
  <c r="K6" i="5"/>
  <c r="K2" i="4"/>
  <c r="L2" i="4" s="1"/>
  <c r="K142" i="3"/>
  <c r="K50" i="7"/>
  <c r="L50" i="7" s="1"/>
  <c r="K49" i="10"/>
  <c r="K17" i="14"/>
  <c r="L17" i="14" s="1"/>
  <c r="K20" i="10"/>
  <c r="K4" i="15"/>
  <c r="L4" i="15" s="1"/>
  <c r="K6" i="3"/>
  <c r="K2" i="5"/>
  <c r="K146" i="10"/>
  <c r="L146" i="10" s="1"/>
  <c r="K39" i="13"/>
  <c r="L39" i="13" s="1"/>
  <c r="K149" i="3"/>
  <c r="K14" i="4"/>
  <c r="L14" i="4" s="1"/>
  <c r="K77" i="3"/>
  <c r="K28" i="7"/>
  <c r="L28" i="7" s="1"/>
  <c r="K89" i="3"/>
  <c r="L89" i="3" s="1"/>
  <c r="L29" i="7"/>
  <c r="K17" i="7"/>
  <c r="L17" i="7" s="1"/>
  <c r="K45" i="7"/>
  <c r="L45" i="7" s="1"/>
  <c r="K30" i="8"/>
  <c r="L30" i="8" s="1"/>
  <c r="K2" i="11"/>
  <c r="L2" i="11" s="1"/>
  <c r="L3" i="11"/>
  <c r="K12" i="11"/>
  <c r="L12" i="11" s="1"/>
  <c r="K23" i="12"/>
  <c r="L23" i="12" s="1"/>
  <c r="K50" i="14"/>
  <c r="L50" i="14" s="1"/>
  <c r="L33" i="14"/>
  <c r="K60" i="7"/>
  <c r="L60" i="7" s="1"/>
  <c r="K6" i="13"/>
  <c r="L6" i="13" s="1"/>
  <c r="K2" i="14"/>
  <c r="L2" i="14" s="1"/>
  <c r="K9" i="5"/>
  <c r="K67" i="10"/>
  <c r="K18" i="13"/>
  <c r="L18" i="13" s="1"/>
  <c r="K8" i="10"/>
  <c r="K3" i="14"/>
  <c r="L3" i="14" s="1"/>
  <c r="K24" i="3"/>
  <c r="K5" i="6"/>
  <c r="K25" i="6"/>
  <c r="L25" i="6" s="1"/>
  <c r="K7" i="6"/>
  <c r="L7" i="6" s="1"/>
  <c r="K13" i="6"/>
  <c r="K56" i="7"/>
  <c r="K4" i="7"/>
  <c r="L4" i="7" s="1"/>
  <c r="K10" i="8"/>
  <c r="L10" i="8" s="1"/>
  <c r="K15" i="13"/>
  <c r="L15" i="13" s="1"/>
  <c r="L21" i="13"/>
  <c r="K7" i="14"/>
  <c r="L7" i="14" s="1"/>
  <c r="K13" i="7"/>
  <c r="L13" i="7" s="1"/>
  <c r="K21" i="12"/>
  <c r="L21" i="12" s="1"/>
  <c r="K37" i="13"/>
  <c r="L37" i="13" s="1"/>
  <c r="K5" i="12"/>
  <c r="K27" i="12"/>
  <c r="L27" i="12" s="1"/>
  <c r="K2" i="3"/>
  <c r="K2" i="7"/>
  <c r="K24" i="10"/>
  <c r="K6" i="15"/>
  <c r="L6" i="15" s="1"/>
  <c r="K122" i="3"/>
  <c r="L122" i="3" s="1"/>
  <c r="K43" i="7"/>
  <c r="L43" i="7" s="1"/>
  <c r="K25" i="3"/>
  <c r="K7" i="8"/>
  <c r="L7" i="8" s="1"/>
  <c r="K130" i="10"/>
  <c r="K37" i="14"/>
  <c r="L37" i="14" s="1"/>
  <c r="K46" i="3"/>
  <c r="K8" i="6"/>
  <c r="K12" i="4"/>
  <c r="K44" i="5"/>
  <c r="L44" i="5" s="1"/>
  <c r="K46" i="6"/>
  <c r="L46" i="6" s="1"/>
  <c r="K35" i="7"/>
  <c r="L35" i="7" s="1"/>
  <c r="L7" i="7"/>
  <c r="K2" i="12"/>
  <c r="L2" i="12" s="1"/>
  <c r="K25" i="12"/>
  <c r="L25" i="12" s="1"/>
  <c r="K3" i="13"/>
  <c r="K26" i="13"/>
  <c r="L26" i="13" s="1"/>
  <c r="K48" i="14"/>
  <c r="L48" i="14" s="1"/>
  <c r="K32" i="14"/>
  <c r="L32" i="14" s="1"/>
  <c r="K7" i="13"/>
  <c r="K10" i="6"/>
  <c r="L10" i="6" s="1"/>
  <c r="K59" i="7"/>
  <c r="K35" i="13"/>
  <c r="K51" i="7"/>
  <c r="L51" i="7" s="1"/>
  <c r="K9" i="10"/>
  <c r="K4" i="14"/>
  <c r="L4" i="14" s="1"/>
  <c r="L19" i="6"/>
  <c r="K2" i="6"/>
  <c r="L48" i="6"/>
  <c r="L29" i="8"/>
  <c r="L18" i="8"/>
  <c r="K3" i="12"/>
  <c r="K14" i="13"/>
  <c r="L14" i="13" s="1"/>
  <c r="K10" i="14"/>
  <c r="K13" i="13"/>
  <c r="K20" i="5"/>
  <c r="L20" i="5" s="1"/>
  <c r="K12" i="7"/>
  <c r="K45" i="6"/>
  <c r="L45" i="6" s="1"/>
  <c r="K3" i="5"/>
  <c r="K52" i="6"/>
  <c r="L52" i="6" s="1"/>
  <c r="K36" i="7"/>
  <c r="L36" i="7" s="1"/>
  <c r="K33" i="10"/>
  <c r="K12" i="14"/>
  <c r="K198" i="3"/>
  <c r="K57" i="7"/>
  <c r="L57" i="7" s="1"/>
  <c r="K139" i="3"/>
  <c r="L139" i="3" s="1"/>
  <c r="K48" i="7"/>
  <c r="L48" i="7" s="1"/>
  <c r="K70" i="3"/>
  <c r="L70" i="3" s="1"/>
  <c r="K19" i="8"/>
  <c r="K79" i="3"/>
  <c r="K13" i="5"/>
  <c r="L13" i="5" s="1"/>
  <c r="K117" i="3"/>
  <c r="K23" i="8"/>
  <c r="L23" i="8" s="1"/>
  <c r="K31" i="10"/>
  <c r="L31" i="10" s="1"/>
  <c r="K7" i="12"/>
  <c r="L7" i="12" s="1"/>
  <c r="K5" i="5"/>
  <c r="L5" i="5" s="1"/>
  <c r="K42" i="5"/>
  <c r="L42" i="5" s="1"/>
  <c r="K11" i="7"/>
  <c r="L11" i="7" s="1"/>
  <c r="K54" i="7"/>
  <c r="L54" i="7" s="1"/>
  <c r="L28" i="8"/>
  <c r="K2" i="8"/>
  <c r="L2" i="8" s="1"/>
  <c r="K12" i="8"/>
  <c r="L12" i="8" s="1"/>
  <c r="K8" i="8"/>
  <c r="L8" i="8" s="1"/>
  <c r="L8" i="11"/>
  <c r="K4" i="12"/>
  <c r="L4" i="12" s="1"/>
  <c r="L20" i="13"/>
  <c r="K19" i="13"/>
  <c r="L19" i="13" s="1"/>
  <c r="L18" i="14"/>
  <c r="L15" i="14"/>
  <c r="K19" i="12"/>
  <c r="L19" i="12" s="1"/>
  <c r="K10" i="15"/>
  <c r="L10" i="15" s="1"/>
  <c r="K30" i="7"/>
  <c r="L30" i="7" s="1"/>
  <c r="K15" i="5"/>
  <c r="L15" i="5" s="1"/>
  <c r="K11" i="15"/>
  <c r="K34" i="5"/>
  <c r="L34" i="5" s="1"/>
  <c r="K25" i="4"/>
  <c r="L25" i="4" s="1"/>
  <c r="K19" i="10"/>
  <c r="K9" i="14"/>
  <c r="L9" i="14" s="1"/>
  <c r="K16" i="10"/>
  <c r="K5" i="13"/>
  <c r="L5" i="13" s="1"/>
  <c r="K214" i="3"/>
  <c r="L214" i="3" s="1"/>
  <c r="K55" i="6"/>
  <c r="L55" i="6" s="1"/>
  <c r="K158" i="3"/>
  <c r="L158" i="3" s="1"/>
  <c r="K52" i="7"/>
  <c r="L52" i="7" s="1"/>
  <c r="K20" i="4"/>
  <c r="L20" i="4" s="1"/>
  <c r="L3" i="4"/>
  <c r="K13" i="4"/>
  <c r="L13" i="4" s="1"/>
  <c r="K7" i="5"/>
  <c r="L7" i="5" s="1"/>
  <c r="K6" i="7"/>
  <c r="L6" i="7" s="1"/>
  <c r="K42" i="7"/>
  <c r="L42" i="7" s="1"/>
  <c r="K19" i="7"/>
  <c r="L19" i="7" s="1"/>
  <c r="L20" i="11"/>
  <c r="L10" i="12"/>
  <c r="L40" i="13"/>
  <c r="K4" i="8"/>
  <c r="L4" i="8" s="1"/>
  <c r="K5" i="15"/>
  <c r="K14" i="7"/>
  <c r="L14" i="7" s="1"/>
  <c r="K17" i="4"/>
  <c r="L17" i="4" s="1"/>
  <c r="K10" i="13"/>
  <c r="K18" i="4"/>
  <c r="L18" i="4" s="1"/>
  <c r="K204" i="3"/>
  <c r="L204" i="3" s="1"/>
  <c r="K43" i="5"/>
  <c r="L43" i="5" s="1"/>
  <c r="K194" i="10"/>
  <c r="L194" i="10" s="1"/>
  <c r="K53" i="13"/>
  <c r="L53" i="13" s="1"/>
  <c r="K22" i="3"/>
  <c r="K4" i="6"/>
  <c r="L4" i="6" s="1"/>
  <c r="K95" i="3"/>
  <c r="K16" i="6"/>
  <c r="K10" i="10"/>
  <c r="L10" i="10" s="1"/>
  <c r="K5" i="14"/>
  <c r="K151" i="10"/>
  <c r="K42" i="14"/>
  <c r="L42" i="14" s="1"/>
  <c r="K86" i="10"/>
  <c r="L86" i="10" s="1"/>
  <c r="K22" i="13"/>
  <c r="L22" i="13" s="1"/>
  <c r="K109" i="10"/>
  <c r="L109" i="10" s="1"/>
  <c r="K30" i="14"/>
  <c r="L30" i="14" s="1"/>
  <c r="K8" i="4"/>
  <c r="L8" i="4" s="1"/>
  <c r="L6" i="5"/>
  <c r="K23" i="7"/>
  <c r="L23" i="7" s="1"/>
  <c r="K33" i="7"/>
  <c r="L33" i="7" s="1"/>
  <c r="K3" i="8"/>
  <c r="L3" i="8" s="1"/>
  <c r="K11" i="8"/>
  <c r="L11" i="8" s="1"/>
  <c r="L19" i="11"/>
  <c r="L21" i="11"/>
  <c r="K7" i="11"/>
  <c r="L7" i="11" s="1"/>
  <c r="K11" i="11"/>
  <c r="K8" i="12"/>
  <c r="K2" i="13"/>
  <c r="L2" i="13" s="1"/>
  <c r="K11" i="14"/>
  <c r="L11" i="14" s="1"/>
  <c r="K20" i="14"/>
  <c r="L20" i="14" s="1"/>
  <c r="K21" i="14"/>
  <c r="L21" i="14" s="1"/>
  <c r="K49" i="7"/>
  <c r="L49" i="7" s="1"/>
  <c r="K49" i="14"/>
  <c r="L49" i="14" s="1"/>
  <c r="K14" i="5"/>
  <c r="K3" i="6"/>
  <c r="L3" i="6" s="1"/>
  <c r="K41" i="13"/>
  <c r="L41" i="13" s="1"/>
  <c r="K21" i="5"/>
  <c r="L21" i="5" s="1"/>
  <c r="L27" i="15"/>
  <c r="L23" i="15"/>
  <c r="L16" i="15"/>
  <c r="L15" i="15"/>
  <c r="L17" i="15"/>
  <c r="L11" i="15"/>
  <c r="L5" i="15"/>
  <c r="L3" i="15"/>
  <c r="L21" i="15"/>
  <c r="L2" i="15"/>
  <c r="L26" i="14"/>
  <c r="L24" i="14"/>
  <c r="L10" i="14"/>
  <c r="L43" i="14"/>
  <c r="L28" i="14"/>
  <c r="L16" i="14"/>
  <c r="L23" i="14"/>
  <c r="L39" i="14"/>
  <c r="L6" i="14"/>
  <c r="L14" i="14"/>
  <c r="L13" i="14"/>
  <c r="L12" i="14"/>
  <c r="L47" i="14"/>
  <c r="L13" i="13"/>
  <c r="L3" i="13"/>
  <c r="L28" i="13"/>
  <c r="L4" i="13"/>
  <c r="L48" i="13"/>
  <c r="L44" i="13"/>
  <c r="L33" i="13"/>
  <c r="L29" i="13"/>
  <c r="L46" i="13"/>
  <c r="L49" i="13"/>
  <c r="L17" i="13"/>
  <c r="L52" i="13"/>
  <c r="L45" i="13"/>
  <c r="L55" i="13"/>
  <c r="L43" i="13"/>
  <c r="L31" i="13"/>
  <c r="L9" i="13"/>
  <c r="L50" i="13"/>
  <c r="L54" i="13"/>
  <c r="L23" i="13"/>
  <c r="L12" i="13"/>
  <c r="L14" i="12"/>
  <c r="L38" i="12"/>
  <c r="L35" i="12"/>
  <c r="L26" i="12"/>
  <c r="L30" i="12"/>
  <c r="L13" i="12"/>
  <c r="L16" i="12"/>
  <c r="L15" i="11"/>
  <c r="L9" i="11"/>
  <c r="L17" i="11"/>
  <c r="L22" i="11"/>
  <c r="L14" i="11"/>
  <c r="L17" i="8"/>
  <c r="L26" i="8"/>
  <c r="L32" i="8"/>
  <c r="L13" i="8"/>
  <c r="L6" i="8"/>
  <c r="L16" i="8"/>
  <c r="L22" i="8"/>
  <c r="L47" i="7"/>
  <c r="L10" i="7"/>
  <c r="L41" i="7"/>
  <c r="L3" i="7"/>
  <c r="L56" i="7"/>
  <c r="L12" i="7"/>
  <c r="L59" i="7"/>
  <c r="L61" i="7"/>
  <c r="L9" i="7"/>
  <c r="L22" i="7"/>
  <c r="L34" i="7"/>
  <c r="L29" i="6"/>
  <c r="L44" i="6"/>
  <c r="L13" i="6"/>
  <c r="L18" i="6"/>
  <c r="L43" i="6"/>
  <c r="L62" i="6"/>
  <c r="L17" i="6"/>
  <c r="L26" i="6"/>
  <c r="L47" i="6"/>
  <c r="L37" i="6"/>
  <c r="L14" i="6"/>
  <c r="L28" i="6"/>
  <c r="L23" i="6"/>
  <c r="L32" i="6"/>
  <c r="L40" i="6"/>
  <c r="L49" i="6"/>
  <c r="L34" i="6"/>
  <c r="L9" i="6"/>
  <c r="L51" i="6"/>
  <c r="L35" i="5"/>
  <c r="L25" i="5"/>
  <c r="L10" i="5"/>
  <c r="L12" i="5"/>
  <c r="L27" i="5"/>
  <c r="L31" i="5"/>
  <c r="L11" i="5"/>
  <c r="L45" i="5"/>
  <c r="L18" i="5"/>
  <c r="L19" i="5"/>
  <c r="L16" i="5"/>
  <c r="L39" i="5"/>
  <c r="L26" i="4"/>
  <c r="L10" i="4"/>
  <c r="L7" i="4"/>
  <c r="L11" i="4"/>
  <c r="L6" i="4"/>
  <c r="L4" i="4"/>
  <c r="L16" i="4"/>
  <c r="L19" i="4"/>
  <c r="L22" i="4"/>
  <c r="K2" i="9"/>
  <c r="K4" i="9"/>
  <c r="L4" i="9" s="1"/>
  <c r="L222" i="3"/>
  <c r="L88" i="3"/>
  <c r="J20" i="10"/>
  <c r="J39" i="10"/>
  <c r="L39" i="10" s="1"/>
  <c r="J28" i="10"/>
  <c r="J3" i="10"/>
  <c r="E8" i="1"/>
  <c r="J24" i="10"/>
  <c r="E9" i="1"/>
  <c r="G9" i="1" s="1"/>
  <c r="J32" i="3"/>
  <c r="J14" i="3"/>
  <c r="J16" i="3"/>
  <c r="J101" i="3"/>
  <c r="L101" i="3" s="1"/>
  <c r="J116" i="3"/>
  <c r="L116" i="3" s="1"/>
  <c r="J157" i="3"/>
  <c r="L157" i="3" s="1"/>
  <c r="J126" i="3"/>
  <c r="L126" i="3" s="1"/>
  <c r="J174" i="3"/>
  <c r="L174" i="3" s="1"/>
  <c r="J209" i="3"/>
  <c r="L209" i="3" s="1"/>
  <c r="J210" i="3"/>
  <c r="L210" i="3" s="1"/>
  <c r="J198" i="3"/>
  <c r="J226" i="3"/>
  <c r="L226" i="3" s="1"/>
  <c r="J63" i="10"/>
  <c r="L63" i="10" s="1"/>
  <c r="J110" i="3"/>
  <c r="L110" i="3" s="1"/>
  <c r="J197" i="3"/>
  <c r="L197" i="3" s="1"/>
  <c r="J60" i="10"/>
  <c r="L60" i="10" s="1"/>
  <c r="J143" i="10"/>
  <c r="L143" i="10" s="1"/>
  <c r="J149" i="10"/>
  <c r="L149" i="10" s="1"/>
  <c r="J170" i="10"/>
  <c r="L170" i="10" s="1"/>
  <c r="J228" i="3"/>
  <c r="L228" i="3" s="1"/>
  <c r="J42" i="3"/>
  <c r="L42" i="3" s="1"/>
  <c r="J28" i="3"/>
  <c r="L28" i="3" s="1"/>
  <c r="J63" i="3"/>
  <c r="L63" i="3" s="1"/>
  <c r="J47" i="3"/>
  <c r="L47" i="3" s="1"/>
  <c r="J77" i="3"/>
  <c r="J135" i="3"/>
  <c r="L135" i="3" s="1"/>
  <c r="J175" i="3"/>
  <c r="L175" i="3" s="1"/>
  <c r="J203" i="3"/>
  <c r="L203" i="3" s="1"/>
  <c r="J213" i="3"/>
  <c r="L213" i="3" s="1"/>
  <c r="J202" i="3"/>
  <c r="L202" i="3" s="1"/>
  <c r="J99" i="10"/>
  <c r="L99" i="10" s="1"/>
  <c r="J115" i="10"/>
  <c r="L115" i="10" s="1"/>
  <c r="J60" i="3"/>
  <c r="L60" i="3" s="1"/>
  <c r="J164" i="3"/>
  <c r="L164" i="3" s="1"/>
  <c r="J151" i="10"/>
  <c r="J130" i="10"/>
  <c r="J190" i="10"/>
  <c r="L190" i="10" s="1"/>
  <c r="J164" i="10"/>
  <c r="L164" i="10" s="1"/>
  <c r="J44" i="3"/>
  <c r="L44" i="3" s="1"/>
  <c r="J173" i="3"/>
  <c r="L173" i="3" s="1"/>
  <c r="J199" i="3"/>
  <c r="L199" i="3" s="1"/>
  <c r="J215" i="3"/>
  <c r="L215" i="3" s="1"/>
  <c r="J23" i="10"/>
  <c r="L23" i="10" s="1"/>
  <c r="J130" i="3"/>
  <c r="L130" i="3" s="1"/>
  <c r="J40" i="10"/>
  <c r="L40" i="10" s="1"/>
  <c r="J162" i="10"/>
  <c r="L162" i="10" s="1"/>
  <c r="J176" i="10"/>
  <c r="L176" i="10" s="1"/>
  <c r="J168" i="10"/>
  <c r="L168" i="10" s="1"/>
  <c r="J183" i="10"/>
  <c r="L183" i="10" s="1"/>
  <c r="J84" i="3"/>
  <c r="L84" i="3" s="1"/>
  <c r="J178" i="3"/>
  <c r="L178" i="3" s="1"/>
  <c r="J167" i="3"/>
  <c r="L167" i="3" s="1"/>
  <c r="J19" i="10"/>
  <c r="J50" i="10"/>
  <c r="L50" i="10" s="1"/>
  <c r="J221" i="3"/>
  <c r="L221" i="3" s="1"/>
  <c r="J126" i="10"/>
  <c r="L126" i="10" s="1"/>
  <c r="J181" i="10"/>
  <c r="L181" i="10" s="1"/>
  <c r="J108" i="3"/>
  <c r="L108" i="3" s="1"/>
  <c r="J224" i="3"/>
  <c r="L224" i="3" s="1"/>
  <c r="J89" i="10"/>
  <c r="L89" i="10" s="1"/>
  <c r="J3" i="16"/>
  <c r="J182" i="3"/>
  <c r="L182" i="3" s="1"/>
  <c r="J216" i="3"/>
  <c r="L216" i="3" s="1"/>
  <c r="J225" i="3"/>
  <c r="L225" i="3" s="1"/>
  <c r="J189" i="3"/>
  <c r="L189" i="3" s="1"/>
  <c r="J153" i="3"/>
  <c r="L153" i="3" s="1"/>
  <c r="J22" i="10"/>
  <c r="L22" i="10" s="1"/>
  <c r="J182" i="10"/>
  <c r="L182" i="10" s="1"/>
  <c r="J43" i="10"/>
  <c r="L43" i="10" s="1"/>
  <c r="K157" i="10"/>
  <c r="L157" i="10" s="1"/>
  <c r="K172" i="10"/>
  <c r="L172" i="10" s="1"/>
  <c r="K187" i="10"/>
  <c r="L187" i="10" s="1"/>
  <c r="K2" i="16"/>
  <c r="L2" i="16" s="1"/>
  <c r="K3" i="16"/>
  <c r="K73" i="10"/>
  <c r="L73" i="10" s="1"/>
  <c r="K123" i="10"/>
  <c r="L123" i="10" s="1"/>
  <c r="K128" i="10"/>
  <c r="L128" i="10" s="1"/>
  <c r="K150" i="10"/>
  <c r="L150" i="10" s="1"/>
  <c r="K169" i="10"/>
  <c r="L169" i="10" s="1"/>
  <c r="K167" i="10"/>
  <c r="K188" i="10"/>
  <c r="L188" i="10" s="1"/>
  <c r="K197" i="10"/>
  <c r="L197" i="10" s="1"/>
  <c r="K100" i="10"/>
  <c r="L100" i="10" s="1"/>
  <c r="K12" i="3"/>
  <c r="K38" i="3"/>
  <c r="K174" i="10"/>
  <c r="L174" i="10" s="1"/>
  <c r="K177" i="10"/>
  <c r="L177" i="10" s="1"/>
  <c r="K180" i="10"/>
  <c r="L180" i="10" s="1"/>
  <c r="K196" i="10"/>
  <c r="L196" i="10" s="1"/>
  <c r="K195" i="10"/>
  <c r="L195" i="10" s="1"/>
  <c r="K67" i="3"/>
  <c r="L67" i="3" s="1"/>
  <c r="K53" i="10"/>
  <c r="L53" i="10" s="1"/>
  <c r="K136" i="10"/>
  <c r="L136" i="10" s="1"/>
  <c r="K144" i="10"/>
  <c r="L144" i="10" s="1"/>
  <c r="K173" i="10"/>
  <c r="L173" i="10" s="1"/>
  <c r="K192" i="10"/>
  <c r="L192" i="10" s="1"/>
  <c r="K131" i="10"/>
  <c r="L131" i="10" s="1"/>
  <c r="K15" i="3"/>
  <c r="K83" i="10"/>
  <c r="L83" i="10" s="1"/>
  <c r="K119" i="10"/>
  <c r="L119" i="10" s="1"/>
  <c r="K211" i="3"/>
  <c r="L211" i="3" s="1"/>
  <c r="K187" i="3"/>
  <c r="L187" i="3" s="1"/>
  <c r="K159" i="10"/>
  <c r="L159" i="10" s="1"/>
  <c r="G186" i="3"/>
  <c r="L186" i="3" s="1"/>
  <c r="G7" i="3"/>
  <c r="G75" i="3"/>
  <c r="G124" i="3"/>
  <c r="L5" i="16"/>
  <c r="L6" i="16"/>
  <c r="L7" i="16"/>
  <c r="L185" i="10"/>
  <c r="L184" i="10"/>
  <c r="L175" i="10"/>
  <c r="L97" i="10"/>
  <c r="L113" i="10"/>
  <c r="L117" i="10"/>
  <c r="L70" i="10"/>
  <c r="L220" i="3"/>
  <c r="L217" i="3"/>
  <c r="L196" i="3"/>
  <c r="L206" i="3"/>
  <c r="L208" i="3"/>
  <c r="L207" i="3"/>
  <c r="L185" i="3"/>
  <c r="L181" i="3"/>
  <c r="L166" i="3"/>
  <c r="L183" i="3"/>
  <c r="L188" i="3"/>
  <c r="L161" i="3"/>
  <c r="L152" i="3"/>
  <c r="L149" i="3"/>
  <c r="L136" i="3"/>
  <c r="L121" i="3"/>
  <c r="L141" i="3"/>
  <c r="L127" i="3"/>
  <c r="L92" i="3"/>
  <c r="L90" i="3"/>
  <c r="L82" i="3"/>
  <c r="L51" i="3"/>
  <c r="F5" i="1"/>
  <c r="F2" i="1"/>
  <c r="F4" i="1"/>
  <c r="K11" i="3"/>
  <c r="L193" i="10"/>
  <c r="K16" i="3"/>
  <c r="K5" i="3"/>
  <c r="F3" i="1"/>
  <c r="L191" i="10"/>
  <c r="L189" i="10"/>
  <c r="L186" i="10"/>
  <c r="L134" i="10"/>
  <c r="L179" i="10"/>
  <c r="L178" i="10"/>
  <c r="L165" i="10"/>
  <c r="L116" i="10"/>
  <c r="L171" i="10"/>
  <c r="L156" i="10"/>
  <c r="L158" i="10"/>
  <c r="L161" i="10"/>
  <c r="L153" i="10"/>
  <c r="L147" i="10"/>
  <c r="L140" i="10"/>
  <c r="L58" i="10"/>
  <c r="L227" i="3"/>
  <c r="L95" i="10"/>
  <c r="L82" i="10"/>
  <c r="L68" i="10"/>
  <c r="L30" i="10"/>
  <c r="L219" i="3"/>
  <c r="L218" i="3"/>
  <c r="L212" i="3"/>
  <c r="L205" i="3"/>
  <c r="L131" i="3"/>
  <c r="L195" i="3"/>
  <c r="L169" i="3"/>
  <c r="L201" i="3"/>
  <c r="L184" i="3"/>
  <c r="L200" i="3"/>
  <c r="L194" i="3"/>
  <c r="L156" i="3"/>
  <c r="L168" i="3"/>
  <c r="L154" i="3"/>
  <c r="L140" i="3"/>
  <c r="L180" i="3"/>
  <c r="L148" i="3"/>
  <c r="L163" i="3"/>
  <c r="L191" i="3"/>
  <c r="L170" i="3"/>
  <c r="L143" i="3"/>
  <c r="L129" i="3"/>
  <c r="L151" i="3"/>
  <c r="L145" i="3"/>
  <c r="L68" i="3"/>
  <c r="L30" i="3"/>
  <c r="L59" i="3"/>
  <c r="L49" i="3"/>
  <c r="E7" i="1"/>
  <c r="J102" i="10"/>
  <c r="L102" i="10" s="1"/>
  <c r="E6" i="1"/>
  <c r="J34" i="3"/>
  <c r="J79" i="3"/>
  <c r="J54" i="3"/>
  <c r="J94" i="3"/>
  <c r="L94" i="3" s="1"/>
  <c r="J17" i="10"/>
  <c r="L17" i="10" s="1"/>
  <c r="J41" i="3"/>
  <c r="L41" i="3" s="1"/>
  <c r="J4" i="10"/>
  <c r="E4" i="1"/>
  <c r="J9" i="3"/>
  <c r="L9" i="3" s="1"/>
  <c r="J109" i="3"/>
  <c r="J5" i="3"/>
  <c r="J19" i="3"/>
  <c r="J26" i="3"/>
  <c r="J14" i="10"/>
  <c r="J27" i="10"/>
  <c r="E2" i="1"/>
  <c r="J33" i="10"/>
  <c r="J12" i="10"/>
  <c r="J135" i="10"/>
  <c r="J62" i="10"/>
  <c r="J15" i="10"/>
  <c r="L15" i="10" s="1"/>
  <c r="J125" i="10"/>
  <c r="J29" i="10"/>
  <c r="J155" i="10"/>
  <c r="L155" i="10" s="1"/>
  <c r="J80" i="10"/>
  <c r="J49" i="10"/>
  <c r="J13" i="10"/>
  <c r="J16" i="10"/>
  <c r="J2" i="10"/>
  <c r="J5" i="10"/>
  <c r="J10" i="21"/>
  <c r="J2" i="9" s="1"/>
  <c r="J103" i="21"/>
  <c r="J12" i="4" s="1"/>
  <c r="L12" i="4" s="1"/>
  <c r="J19" i="21"/>
  <c r="J5" i="7" s="1"/>
  <c r="J96" i="21"/>
  <c r="J39" i="6" s="1"/>
  <c r="L39" i="6" s="1"/>
  <c r="J17" i="21"/>
  <c r="J3" i="5" s="1"/>
  <c r="J50" i="21"/>
  <c r="J27" i="7" s="1"/>
  <c r="L27" i="7" s="1"/>
  <c r="J16" i="21"/>
  <c r="J8" i="5" s="1"/>
  <c r="L8" i="5" s="1"/>
  <c r="J78" i="21"/>
  <c r="J9" i="5" s="1"/>
  <c r="J90" i="21"/>
  <c r="J14" i="5" s="1"/>
  <c r="J56" i="21"/>
  <c r="J24" i="6" s="1"/>
  <c r="L24" i="6" s="1"/>
  <c r="J37" i="21"/>
  <c r="J20" i="8" s="1"/>
  <c r="L20" i="8" s="1"/>
  <c r="J40" i="21"/>
  <c r="J16" i="7" s="1"/>
  <c r="J89" i="21"/>
  <c r="J8" i="6" s="1"/>
  <c r="J70" i="21"/>
  <c r="J25" i="8" s="1"/>
  <c r="L25" i="8" s="1"/>
  <c r="J101" i="21"/>
  <c r="J16" i="6" s="1"/>
  <c r="J14" i="21"/>
  <c r="J2" i="5" s="1"/>
  <c r="L2" i="5" s="1"/>
  <c r="J29" i="21"/>
  <c r="J8" i="7" s="1"/>
  <c r="L8" i="7" s="1"/>
  <c r="J100" i="21"/>
  <c r="J41" i="6" s="1"/>
  <c r="L41" i="6" s="1"/>
  <c r="K3" i="9"/>
  <c r="L93" i="3"/>
  <c r="L98" i="10"/>
  <c r="I18" i="3"/>
  <c r="L18" i="3" s="1"/>
  <c r="I127" i="10"/>
  <c r="L127" i="10" s="1"/>
  <c r="I62" i="3"/>
  <c r="L62" i="3" s="1"/>
  <c r="L121" i="10"/>
  <c r="I54" i="10"/>
  <c r="L54" i="10" s="1"/>
  <c r="L148" i="10"/>
  <c r="L114" i="10"/>
  <c r="L133" i="10"/>
  <c r="L129" i="10"/>
  <c r="L106" i="10"/>
  <c r="L92" i="10"/>
  <c r="L84" i="10"/>
  <c r="L77" i="10"/>
  <c r="L65" i="10"/>
  <c r="L85" i="10"/>
  <c r="L51" i="10"/>
  <c r="L48" i="10"/>
  <c r="L18" i="10"/>
  <c r="L42" i="10"/>
  <c r="L137" i="3"/>
  <c r="L106" i="3"/>
  <c r="L132" i="3"/>
  <c r="L104" i="3"/>
  <c r="L103" i="3"/>
  <c r="L113" i="3"/>
  <c r="L96" i="3"/>
  <c r="L80" i="3"/>
  <c r="L73" i="3"/>
  <c r="L53" i="3"/>
  <c r="I95" i="3"/>
  <c r="I19" i="3"/>
  <c r="I12" i="10"/>
  <c r="I67" i="10"/>
  <c r="I34" i="10"/>
  <c r="I46" i="3"/>
  <c r="I35" i="10"/>
  <c r="I88" i="10"/>
  <c r="I38" i="3"/>
  <c r="I14" i="3"/>
  <c r="I2" i="3"/>
  <c r="I4" i="3"/>
  <c r="I37" i="3"/>
  <c r="I4" i="10"/>
  <c r="I56" i="10"/>
  <c r="I74" i="3"/>
  <c r="I8" i="3"/>
  <c r="I10" i="3"/>
  <c r="I28" i="10"/>
  <c r="I6" i="10"/>
  <c r="L6" i="10" s="1"/>
  <c r="I14" i="10"/>
  <c r="I2" i="9"/>
  <c r="I16" i="10"/>
  <c r="I40" i="3"/>
  <c r="I79" i="3"/>
  <c r="I71" i="3"/>
  <c r="L71" i="3" s="1"/>
  <c r="I44" i="10"/>
  <c r="I33" i="3"/>
  <c r="I54" i="3"/>
  <c r="I57" i="10"/>
  <c r="I32" i="10"/>
  <c r="I13" i="10"/>
  <c r="I33" i="10"/>
  <c r="I107" i="10"/>
  <c r="I20" i="10"/>
  <c r="I7" i="3"/>
  <c r="D4" i="1"/>
  <c r="D3" i="1"/>
  <c r="D2" i="1"/>
  <c r="D5" i="1"/>
  <c r="G88" i="10"/>
  <c r="G24" i="3"/>
  <c r="G83" i="3"/>
  <c r="G120" i="3"/>
  <c r="G8" i="3"/>
  <c r="G34" i="10"/>
  <c r="G44" i="10"/>
  <c r="G190" i="3"/>
  <c r="L190" i="3" s="1"/>
  <c r="G86" i="3"/>
  <c r="L86" i="3" s="1"/>
  <c r="G75" i="10"/>
  <c r="G172" i="3"/>
  <c r="L172" i="3" s="1"/>
  <c r="G17" i="3"/>
  <c r="G56" i="10"/>
  <c r="G55" i="10"/>
  <c r="G100" i="3"/>
  <c r="G146" i="3"/>
  <c r="G67" i="10"/>
  <c r="H100" i="3"/>
  <c r="G3" i="9"/>
  <c r="G132" i="10"/>
  <c r="L132" i="10" s="1"/>
  <c r="G40" i="3"/>
  <c r="G79" i="10"/>
  <c r="L79" i="10" s="1"/>
  <c r="H56" i="10"/>
  <c r="H99" i="3"/>
  <c r="H128" i="3"/>
  <c r="L128" i="3" s="1"/>
  <c r="H124" i="10"/>
  <c r="L124" i="10" s="1"/>
  <c r="H34" i="10"/>
  <c r="H97" i="3"/>
  <c r="L97" i="3" s="1"/>
  <c r="H75" i="10"/>
  <c r="H112" i="3"/>
  <c r="H76" i="3"/>
  <c r="L76" i="3" s="1"/>
  <c r="H33" i="10"/>
  <c r="H55" i="10"/>
  <c r="H74" i="3"/>
  <c r="H120" i="3"/>
  <c r="H55" i="3"/>
  <c r="L55" i="3" s="1"/>
  <c r="H24" i="10"/>
  <c r="H138" i="3"/>
  <c r="L138" i="3" s="1"/>
  <c r="H134" i="3"/>
  <c r="L134" i="3" s="1"/>
  <c r="H142" i="10"/>
  <c r="L142" i="10" s="1"/>
  <c r="H147" i="3"/>
  <c r="L147" i="3" s="1"/>
  <c r="L145" i="10"/>
  <c r="H29" i="3"/>
  <c r="L144" i="3"/>
  <c r="H5" i="10"/>
  <c r="H33" i="3"/>
  <c r="H38" i="10"/>
  <c r="L38" i="10" s="1"/>
  <c r="H78" i="10"/>
  <c r="L78" i="10" s="1"/>
  <c r="H46" i="3"/>
  <c r="H87" i="3"/>
  <c r="H31" i="3"/>
  <c r="H20" i="3"/>
  <c r="H102" i="3"/>
  <c r="L102" i="3" s="1"/>
  <c r="H83" i="3"/>
  <c r="H3" i="3"/>
  <c r="H81" i="3"/>
  <c r="H58" i="3"/>
  <c r="H21" i="3"/>
  <c r="L21" i="3" s="1"/>
  <c r="H78" i="3"/>
  <c r="L78" i="3" s="1"/>
  <c r="H40" i="3"/>
  <c r="H23" i="3"/>
  <c r="H32" i="3"/>
  <c r="H24" i="3"/>
  <c r="H34" i="3"/>
  <c r="H118" i="3"/>
  <c r="L118" i="3" s="1"/>
  <c r="H50" i="3"/>
  <c r="L50" i="3" s="1"/>
  <c r="H56" i="3"/>
  <c r="L56" i="3" s="1"/>
  <c r="H109" i="3"/>
  <c r="H91" i="3"/>
  <c r="L91" i="3" s="1"/>
  <c r="L105" i="3"/>
  <c r="H66" i="3"/>
  <c r="L66" i="3" s="1"/>
  <c r="H43" i="3"/>
  <c r="L43" i="3" s="1"/>
  <c r="L90" i="10"/>
  <c r="L120" i="10"/>
  <c r="L96" i="10"/>
  <c r="L104" i="10"/>
  <c r="L64" i="10"/>
  <c r="L81" i="10"/>
  <c r="L69" i="10"/>
  <c r="L59" i="10"/>
  <c r="L93" i="10"/>
  <c r="L46" i="10"/>
  <c r="L45" i="10"/>
  <c r="H4" i="3"/>
  <c r="H101" i="10"/>
  <c r="H29" i="10"/>
  <c r="L39" i="3"/>
  <c r="G57" i="10"/>
  <c r="G80" i="10"/>
  <c r="G103" i="10"/>
  <c r="G119" i="3"/>
  <c r="L119" i="3" s="1"/>
  <c r="G37" i="10"/>
  <c r="G2" i="10"/>
  <c r="G36" i="3"/>
  <c r="G29" i="3"/>
  <c r="G26" i="10"/>
  <c r="G101" i="10"/>
  <c r="G166" i="10"/>
  <c r="L166" i="10" s="1"/>
  <c r="G6" i="3"/>
  <c r="G74" i="10"/>
  <c r="G21" i="10"/>
  <c r="G26" i="3"/>
  <c r="G47" i="10"/>
  <c r="L47" i="10" s="1"/>
  <c r="G139" i="10"/>
  <c r="G14" i="10"/>
  <c r="G112" i="10"/>
  <c r="G135" i="10"/>
  <c r="G81" i="3"/>
  <c r="G54" i="3"/>
  <c r="G29" i="10"/>
  <c r="G37" i="3"/>
  <c r="G41" i="10"/>
  <c r="G94" i="10"/>
  <c r="L94" i="10" s="1"/>
  <c r="G58" i="3"/>
  <c r="G152" i="10"/>
  <c r="L152" i="10" s="1"/>
  <c r="G36" i="10"/>
  <c r="G32" i="10"/>
  <c r="G98" i="3"/>
  <c r="G4" i="10"/>
  <c r="G79" i="3"/>
  <c r="G177" i="3"/>
  <c r="L177" i="3" s="1"/>
  <c r="G165" i="3"/>
  <c r="G137" i="10"/>
  <c r="G160" i="3"/>
  <c r="L160" i="3" s="1"/>
  <c r="G72" i="10"/>
  <c r="L72" i="10" s="1"/>
  <c r="G141" i="10"/>
  <c r="L141" i="10" s="1"/>
  <c r="G61" i="10"/>
  <c r="L61" i="10" s="1"/>
  <c r="G110" i="10"/>
  <c r="G66" i="10"/>
  <c r="G11" i="10"/>
  <c r="L11" i="10" s="1"/>
  <c r="G122" i="10"/>
  <c r="L122" i="10" s="1"/>
  <c r="G87" i="10"/>
  <c r="G27" i="3"/>
  <c r="G171" i="3"/>
  <c r="G3" i="10"/>
  <c r="G192" i="3"/>
  <c r="G108" i="10"/>
  <c r="G179" i="3"/>
  <c r="L179" i="3" s="1"/>
  <c r="G138" i="10"/>
  <c r="L138" i="10" s="1"/>
  <c r="G38" i="3"/>
  <c r="G20" i="10"/>
  <c r="G35" i="3"/>
  <c r="G35" i="10"/>
  <c r="G25" i="3"/>
  <c r="G117" i="3"/>
  <c r="G107" i="10"/>
  <c r="G14" i="3"/>
  <c r="G46" i="3"/>
  <c r="G13" i="10"/>
  <c r="G48" i="3"/>
  <c r="B7" i="1"/>
  <c r="G62" i="10"/>
  <c r="G154" i="10"/>
  <c r="L154" i="10" s="1"/>
  <c r="G118" i="10"/>
  <c r="G155" i="3"/>
  <c r="L155" i="3" s="1"/>
  <c r="G163" i="10"/>
  <c r="L163" i="10" s="1"/>
  <c r="G27" i="10"/>
  <c r="G5" i="3"/>
  <c r="G9" i="10"/>
  <c r="G142" i="3"/>
  <c r="G150" i="3"/>
  <c r="L150" i="3" s="1"/>
  <c r="G25" i="10"/>
  <c r="G159" i="3"/>
  <c r="L159" i="3" s="1"/>
  <c r="G125" i="3"/>
  <c r="G111" i="10"/>
  <c r="G45" i="3"/>
  <c r="L45" i="3" s="1"/>
  <c r="G31" i="3"/>
  <c r="G125" i="10"/>
  <c r="G2" i="3"/>
  <c r="G162" i="3"/>
  <c r="G85" i="3"/>
  <c r="G123" i="3"/>
  <c r="L123" i="3" s="1"/>
  <c r="G12" i="10"/>
  <c r="G105" i="10"/>
  <c r="L105" i="10" s="1"/>
  <c r="G8" i="10"/>
  <c r="G95" i="3"/>
  <c r="G176" i="3"/>
  <c r="L176" i="3" s="1"/>
  <c r="G112" i="3"/>
  <c r="G52" i="3"/>
  <c r="G87" i="3"/>
  <c r="G19" i="3"/>
  <c r="G20" i="3"/>
  <c r="G12" i="3"/>
  <c r="G57" i="3"/>
  <c r="G61" i="3"/>
  <c r="G72" i="3"/>
  <c r="G10" i="3"/>
  <c r="G133" i="3"/>
  <c r="G64" i="3"/>
  <c r="G65" i="3"/>
  <c r="L65" i="3" s="1"/>
  <c r="H36" i="3"/>
  <c r="H76" i="10"/>
  <c r="H146" i="3"/>
  <c r="H44" i="10"/>
  <c r="H162" i="3"/>
  <c r="C3" i="1"/>
  <c r="H2" i="3"/>
  <c r="H35" i="10"/>
  <c r="H61" i="3"/>
  <c r="H8" i="3"/>
  <c r="H6" i="3"/>
  <c r="H112" i="10"/>
  <c r="H14" i="10"/>
  <c r="H5" i="3"/>
  <c r="H26" i="10"/>
  <c r="H74" i="10"/>
  <c r="H38" i="3"/>
  <c r="H160" i="10"/>
  <c r="L160" i="10" s="1"/>
  <c r="H37" i="3"/>
  <c r="H88" i="10"/>
  <c r="H11" i="3"/>
  <c r="H37" i="10"/>
  <c r="H19" i="3"/>
  <c r="H111" i="10"/>
  <c r="H192" i="3"/>
  <c r="H57" i="3"/>
  <c r="H125" i="10"/>
  <c r="H26" i="3"/>
  <c r="C2" i="1"/>
  <c r="H64" i="3"/>
  <c r="H15" i="3"/>
  <c r="H10" i="3"/>
  <c r="C5" i="1"/>
  <c r="H87" i="10"/>
  <c r="H85" i="3"/>
  <c r="C4" i="1"/>
  <c r="H135" i="10"/>
  <c r="H21" i="10"/>
  <c r="H41" i="10"/>
  <c r="H48" i="3"/>
  <c r="H66" i="10"/>
  <c r="H103" i="10"/>
  <c r="H54" i="3"/>
  <c r="H110" i="10"/>
  <c r="H79" i="3"/>
  <c r="H125" i="3"/>
  <c r="H3" i="10"/>
  <c r="H27" i="3"/>
  <c r="H52" i="3"/>
  <c r="H118" i="10"/>
  <c r="H57" i="10"/>
  <c r="B3" i="1"/>
  <c r="B5" i="1"/>
  <c r="B2" i="1"/>
  <c r="B6" i="1"/>
  <c r="B8" i="1"/>
  <c r="B4" i="1"/>
  <c r="H22" i="3"/>
  <c r="G14" i="1"/>
  <c r="G13" i="1"/>
  <c r="G11" i="1"/>
  <c r="G10" i="1"/>
  <c r="L111" i="3"/>
  <c r="L2" i="7" l="1"/>
  <c r="L23" i="3"/>
  <c r="L49" i="10"/>
  <c r="L167" i="10"/>
  <c r="L8" i="12"/>
  <c r="L11" i="11"/>
  <c r="L5" i="14"/>
  <c r="L35" i="13"/>
  <c r="L8" i="6"/>
  <c r="L33" i="5"/>
  <c r="L19" i="8"/>
  <c r="L7" i="13"/>
  <c r="L5" i="6"/>
  <c r="L142" i="3"/>
  <c r="L28" i="10"/>
  <c r="L9" i="5"/>
  <c r="L3" i="12"/>
  <c r="L16" i="7"/>
  <c r="L3" i="5"/>
  <c r="L14" i="5"/>
  <c r="L5" i="12"/>
  <c r="L10" i="13"/>
  <c r="L5" i="7"/>
  <c r="L16" i="6"/>
  <c r="L2" i="6"/>
  <c r="L151" i="10"/>
  <c r="L77" i="3"/>
  <c r="L36" i="10"/>
  <c r="L198" i="3"/>
  <c r="L130" i="10"/>
  <c r="L19" i="10"/>
  <c r="L24" i="10"/>
  <c r="L3" i="16"/>
  <c r="L32" i="3"/>
  <c r="L16" i="3"/>
  <c r="J8" i="3"/>
  <c r="L8" i="3" s="1"/>
  <c r="J15" i="3"/>
  <c r="L15" i="3" s="1"/>
  <c r="J83" i="3"/>
  <c r="L83" i="3" s="1"/>
  <c r="J75" i="3"/>
  <c r="L75" i="3" s="1"/>
  <c r="J124" i="3"/>
  <c r="L124" i="3" s="1"/>
  <c r="J114" i="3"/>
  <c r="L114" i="3" s="1"/>
  <c r="J35" i="3"/>
  <c r="L35" i="3" s="1"/>
  <c r="J10" i="3"/>
  <c r="L10" i="3" s="1"/>
  <c r="J48" i="3"/>
  <c r="L48" i="3" s="1"/>
  <c r="L11" i="3"/>
  <c r="L12" i="3"/>
  <c r="G6" i="1"/>
  <c r="L27" i="10"/>
  <c r="L62" i="10"/>
  <c r="L80" i="10"/>
  <c r="L16" i="10"/>
  <c r="L5" i="10"/>
  <c r="L2" i="10"/>
  <c r="J3" i="3"/>
  <c r="L3" i="3" s="1"/>
  <c r="J46" i="3"/>
  <c r="L46" i="3" s="1"/>
  <c r="J95" i="3"/>
  <c r="L95" i="3" s="1"/>
  <c r="J171" i="3"/>
  <c r="L171" i="3" s="1"/>
  <c r="E3" i="1"/>
  <c r="G3" i="1" s="1"/>
  <c r="J125" i="3"/>
  <c r="L125" i="3" s="1"/>
  <c r="J72" i="3"/>
  <c r="L72" i="3" s="1"/>
  <c r="E5" i="1"/>
  <c r="G5" i="1" s="1"/>
  <c r="J165" i="3"/>
  <c r="L165" i="3" s="1"/>
  <c r="L2" i="9"/>
  <c r="J6" i="3"/>
  <c r="L6" i="3" s="1"/>
  <c r="J40" i="3"/>
  <c r="L40" i="3" s="1"/>
  <c r="L98" i="3"/>
  <c r="L3" i="9"/>
  <c r="L109" i="3"/>
  <c r="L117" i="3"/>
  <c r="L76" i="10"/>
  <c r="L99" i="3"/>
  <c r="L25" i="10"/>
  <c r="L7" i="3"/>
  <c r="L34" i="3"/>
  <c r="L8" i="10"/>
  <c r="L9" i="10"/>
  <c r="L75" i="10"/>
  <c r="L56" i="10"/>
  <c r="L88" i="10"/>
  <c r="L55" i="10"/>
  <c r="L120" i="3"/>
  <c r="L24" i="3"/>
  <c r="L100" i="3"/>
  <c r="L67" i="10"/>
  <c r="L4" i="3"/>
  <c r="L13" i="10"/>
  <c r="L33" i="10"/>
  <c r="L44" i="10"/>
  <c r="L34" i="10"/>
  <c r="L14" i="3"/>
  <c r="L33" i="3"/>
  <c r="L74" i="3"/>
  <c r="L57" i="10"/>
  <c r="L107" i="10"/>
  <c r="L20" i="10"/>
  <c r="L112" i="3"/>
  <c r="L29" i="3"/>
  <c r="L20" i="3"/>
  <c r="L31" i="3"/>
  <c r="L81" i="3"/>
  <c r="L87" i="3"/>
  <c r="L58" i="3"/>
  <c r="L101" i="10"/>
  <c r="L103" i="10"/>
  <c r="L112" i="10"/>
  <c r="L3" i="10"/>
  <c r="L110" i="10"/>
  <c r="L37" i="10"/>
  <c r="L29" i="10"/>
  <c r="L192" i="3"/>
  <c r="L79" i="3"/>
  <c r="L66" i="10"/>
  <c r="L54" i="3"/>
  <c r="L27" i="3"/>
  <c r="L87" i="10"/>
  <c r="L41" i="10"/>
  <c r="L85" i="3"/>
  <c r="L35" i="10"/>
  <c r="L57" i="3"/>
  <c r="L111" i="10"/>
  <c r="L19" i="3"/>
  <c r="L64" i="3"/>
  <c r="L12" i="10"/>
  <c r="L74" i="10"/>
  <c r="L146" i="3"/>
  <c r="L38" i="3"/>
  <c r="G7" i="1"/>
  <c r="L36" i="3"/>
  <c r="L125" i="10"/>
  <c r="L21" i="10"/>
  <c r="G12" i="1"/>
  <c r="L108" i="10"/>
  <c r="L14" i="10"/>
  <c r="L133" i="3"/>
  <c r="L135" i="10"/>
  <c r="L137" i="10"/>
  <c r="L139" i="10"/>
  <c r="L162" i="3"/>
  <c r="G8" i="1"/>
  <c r="G4" i="1"/>
  <c r="L22" i="3"/>
  <c r="L26" i="10"/>
  <c r="L37" i="3"/>
  <c r="L25" i="3"/>
  <c r="L61" i="3"/>
  <c r="L2" i="3"/>
  <c r="L26" i="3"/>
  <c r="L4" i="10"/>
  <c r="L17" i="3"/>
  <c r="L32" i="10"/>
  <c r="G2" i="1"/>
  <c r="L52" i="10"/>
  <c r="L118" i="10"/>
  <c r="L5" i="3"/>
  <c r="L52" i="3"/>
</calcChain>
</file>

<file path=xl/sharedStrings.xml><?xml version="1.0" encoding="utf-8"?>
<sst xmlns="http://schemas.openxmlformats.org/spreadsheetml/2006/main" count="6689" uniqueCount="685">
  <si>
    <t>Track 5K</t>
  </si>
  <si>
    <t>Sandown</t>
  </si>
  <si>
    <t>Total</t>
  </si>
  <si>
    <t>MRM</t>
  </si>
  <si>
    <t>SIX03</t>
  </si>
  <si>
    <t>NORTH</t>
  </si>
  <si>
    <t>WMM</t>
  </si>
  <si>
    <t>First</t>
  </si>
  <si>
    <t>Last</t>
  </si>
  <si>
    <t>Gender</t>
  </si>
  <si>
    <t>Age</t>
  </si>
  <si>
    <t>Team</t>
  </si>
  <si>
    <t>Brian</t>
  </si>
  <si>
    <t>M</t>
  </si>
  <si>
    <t>Jacob</t>
  </si>
  <si>
    <t>Wormald</t>
  </si>
  <si>
    <t>Mark</t>
  </si>
  <si>
    <t>Pam</t>
  </si>
  <si>
    <t>Moore</t>
  </si>
  <si>
    <t>F</t>
  </si>
  <si>
    <t>Aline</t>
  </si>
  <si>
    <t>Kenney</t>
  </si>
  <si>
    <t>Melissa</t>
  </si>
  <si>
    <t>Wu</t>
  </si>
  <si>
    <t>Gabriela</t>
  </si>
  <si>
    <t>Webber</t>
  </si>
  <si>
    <t>Kristen</t>
  </si>
  <si>
    <t>Emmet</t>
  </si>
  <si>
    <t>Clifford</t>
  </si>
  <si>
    <t>Scott</t>
  </si>
  <si>
    <t>Reiff</t>
  </si>
  <si>
    <t>James</t>
  </si>
  <si>
    <t>Aiken</t>
  </si>
  <si>
    <t>Bruce</t>
  </si>
  <si>
    <t>Conti</t>
  </si>
  <si>
    <t>Emily</t>
  </si>
  <si>
    <t>Cunha</t>
  </si>
  <si>
    <t>Michael</t>
  </si>
  <si>
    <t>Elliott</t>
  </si>
  <si>
    <t>PointID</t>
  </si>
  <si>
    <t>Laurie</t>
  </si>
  <si>
    <t>Reed</t>
  </si>
  <si>
    <t>Jennifer</t>
  </si>
  <si>
    <t>Mortimer</t>
  </si>
  <si>
    <t>Elizabeth</t>
  </si>
  <si>
    <t>Gonnerman</t>
  </si>
  <si>
    <t>Peg</t>
  </si>
  <si>
    <t>Donovan</t>
  </si>
  <si>
    <t>Denise</t>
  </si>
  <si>
    <t>Connie</t>
  </si>
  <si>
    <t>Nolan</t>
  </si>
  <si>
    <t>Marggie</t>
  </si>
  <si>
    <t>Quinn</t>
  </si>
  <si>
    <t>Julie</t>
  </si>
  <si>
    <t>Karen</t>
  </si>
  <si>
    <t>Long</t>
  </si>
  <si>
    <t>Kirsten</t>
  </si>
  <si>
    <t>Kortz</t>
  </si>
  <si>
    <t>Lorraine</t>
  </si>
  <si>
    <t>McPhillips</t>
  </si>
  <si>
    <t>Cari</t>
  </si>
  <si>
    <t>Hoglund</t>
  </si>
  <si>
    <t>Triest-Hallahan</t>
  </si>
  <si>
    <t>Jill</t>
  </si>
  <si>
    <t>Tammy</t>
  </si>
  <si>
    <t>Gaffey</t>
  </si>
  <si>
    <t>Crothers</t>
  </si>
  <si>
    <t>Pat</t>
  </si>
  <si>
    <t>Bourgault</t>
  </si>
  <si>
    <t>Angela</t>
  </si>
  <si>
    <t>Danielle</t>
  </si>
  <si>
    <t>Nancy</t>
  </si>
  <si>
    <t>Dunbar</t>
  </si>
  <si>
    <t>Margarita</t>
  </si>
  <si>
    <t>Duncan</t>
  </si>
  <si>
    <t>Beth</t>
  </si>
  <si>
    <t>Whipple</t>
  </si>
  <si>
    <t>Sadie</t>
  </si>
  <si>
    <t>Farnsworth</t>
  </si>
  <si>
    <t>Jean</t>
  </si>
  <si>
    <t>Manning</t>
  </si>
  <si>
    <t>Kelly</t>
  </si>
  <si>
    <t>Aschbrenner</t>
  </si>
  <si>
    <t>Deborah</t>
  </si>
  <si>
    <t>Debra</t>
  </si>
  <si>
    <t>Fontaine</t>
  </si>
  <si>
    <t>Michele</t>
  </si>
  <si>
    <t>Michelle</t>
  </si>
  <si>
    <t>Sara</t>
  </si>
  <si>
    <t>Katie</t>
  </si>
  <si>
    <t>Christine</t>
  </si>
  <si>
    <t>Rosenwasser</t>
  </si>
  <si>
    <t>Jane</t>
  </si>
  <si>
    <t>Slayton</t>
  </si>
  <si>
    <t>Bonnie</t>
  </si>
  <si>
    <t>Roberts</t>
  </si>
  <si>
    <t>Joanne</t>
  </si>
  <si>
    <t>Kerri</t>
  </si>
  <si>
    <t>Tara</t>
  </si>
  <si>
    <t>Towle</t>
  </si>
  <si>
    <t>Sharon</t>
  </si>
  <si>
    <t>Peterson</t>
  </si>
  <si>
    <t>Susanne</t>
  </si>
  <si>
    <t>Yee</t>
  </si>
  <si>
    <t>Johnson</t>
  </si>
  <si>
    <t>Melanie</t>
  </si>
  <si>
    <t>Harding</t>
  </si>
  <si>
    <t>Holly</t>
  </si>
  <si>
    <t>Mandigo-Aly</t>
  </si>
  <si>
    <t>Mills</t>
  </si>
  <si>
    <t>Audrey</t>
  </si>
  <si>
    <t>Miriam</t>
  </si>
  <si>
    <t>Heather</t>
  </si>
  <si>
    <t>Christina</t>
  </si>
  <si>
    <t>Balch</t>
  </si>
  <si>
    <t>Keyes</t>
  </si>
  <si>
    <t>Jensen</t>
  </si>
  <si>
    <t>Boyle</t>
  </si>
  <si>
    <t>Boucher</t>
  </si>
  <si>
    <t>Jenn</t>
  </si>
  <si>
    <t>Herod</t>
  </si>
  <si>
    <t>Patty</t>
  </si>
  <si>
    <t>McGarry</t>
  </si>
  <si>
    <t>Christopher</t>
  </si>
  <si>
    <t>Simard</t>
  </si>
  <si>
    <t>Paul</t>
  </si>
  <si>
    <t>Peter</t>
  </si>
  <si>
    <t>Wasylak</t>
  </si>
  <si>
    <t>Abercrombie</t>
  </si>
  <si>
    <t>Nicholas</t>
  </si>
  <si>
    <t>Gregory</t>
  </si>
  <si>
    <t>Sean</t>
  </si>
  <si>
    <t>Jim</t>
  </si>
  <si>
    <t>Westrich</t>
  </si>
  <si>
    <t>John</t>
  </si>
  <si>
    <t>Andrew</t>
  </si>
  <si>
    <t>Bragg</t>
  </si>
  <si>
    <t>Geoff</t>
  </si>
  <si>
    <t>Cook</t>
  </si>
  <si>
    <t>Jeff</t>
  </si>
  <si>
    <t>Tom</t>
  </si>
  <si>
    <t>Rob</t>
  </si>
  <si>
    <t>Daniels</t>
  </si>
  <si>
    <t>Gavin</t>
  </si>
  <si>
    <t>Thomas</t>
  </si>
  <si>
    <t>Brandyn</t>
  </si>
  <si>
    <t>Naro</t>
  </si>
  <si>
    <t>Stephen</t>
  </si>
  <si>
    <t>Eric</t>
  </si>
  <si>
    <t>Martinez</t>
  </si>
  <si>
    <t>Logan</t>
  </si>
  <si>
    <t>Foster</t>
  </si>
  <si>
    <t>Adam</t>
  </si>
  <si>
    <t>Herron</t>
  </si>
  <si>
    <t>Ronald</t>
  </si>
  <si>
    <t>Gallant</t>
  </si>
  <si>
    <t>Lutter</t>
  </si>
  <si>
    <t>David</t>
  </si>
  <si>
    <t>Rouleau</t>
  </si>
  <si>
    <t>Raymond</t>
  </si>
  <si>
    <t>Boutotte</t>
  </si>
  <si>
    <t>Ryan</t>
  </si>
  <si>
    <t>Charles</t>
  </si>
  <si>
    <t>Schofield</t>
  </si>
  <si>
    <t>Matthew</t>
  </si>
  <si>
    <t>Shapiro</t>
  </si>
  <si>
    <t>Timothy</t>
  </si>
  <si>
    <t>Morgan</t>
  </si>
  <si>
    <t>Bob</t>
  </si>
  <si>
    <t>Severance</t>
  </si>
  <si>
    <t>Gill</t>
  </si>
  <si>
    <t>Perreault</t>
  </si>
  <si>
    <t>Richard</t>
  </si>
  <si>
    <t>Christian</t>
  </si>
  <si>
    <t>Alexander</t>
  </si>
  <si>
    <t>Mabon</t>
  </si>
  <si>
    <t>Levine</t>
  </si>
  <si>
    <t>Rosenthal</t>
  </si>
  <si>
    <t>First Name</t>
  </si>
  <si>
    <t>Last Name</t>
  </si>
  <si>
    <t>Club</t>
  </si>
  <si>
    <t>Time</t>
  </si>
  <si>
    <t>AG Result</t>
  </si>
  <si>
    <t>Rank</t>
  </si>
  <si>
    <t>Team Points</t>
  </si>
  <si>
    <t/>
  </si>
  <si>
    <t>NETTIME</t>
  </si>
  <si>
    <t>Points</t>
  </si>
  <si>
    <t>Nashua 10K</t>
  </si>
  <si>
    <t>Skip's Run 4M</t>
  </si>
  <si>
    <t>New England Half</t>
  </si>
  <si>
    <t>GATE CITY STRIDERS</t>
  </si>
  <si>
    <t>GREATER DERRY TRACK CLUB</t>
  </si>
  <si>
    <t>MILLENNIUM RUNNING</t>
  </si>
  <si>
    <t>Conrad</t>
  </si>
  <si>
    <t>Struckman</t>
  </si>
  <si>
    <t>UPPER VALLEY RUNNING CLUB</t>
  </si>
  <si>
    <t>O'Neill</t>
  </si>
  <si>
    <t>Josh</t>
  </si>
  <si>
    <t>Gaimaro</t>
  </si>
  <si>
    <t>Tivan</t>
  </si>
  <si>
    <t>Casavant</t>
  </si>
  <si>
    <t>Skip</t>
  </si>
  <si>
    <t>Russell</t>
  </si>
  <si>
    <t>Dave</t>
  </si>
  <si>
    <t>Beliveau</t>
  </si>
  <si>
    <t>Brent</t>
  </si>
  <si>
    <t>Richardson</t>
  </si>
  <si>
    <t>Caleb</t>
  </si>
  <si>
    <t>Hagner</t>
  </si>
  <si>
    <t>Steve</t>
  </si>
  <si>
    <t>Chelsea</t>
  </si>
  <si>
    <t>Terryl</t>
  </si>
  <si>
    <t>Fritz</t>
  </si>
  <si>
    <t>Breault</t>
  </si>
  <si>
    <t>Hein</t>
  </si>
  <si>
    <t>Van Den Heuvel</t>
  </si>
  <si>
    <t>Antony</t>
  </si>
  <si>
    <t>Walker</t>
  </si>
  <si>
    <t>Robert</t>
  </si>
  <si>
    <t>Jones</t>
  </si>
  <si>
    <t>Linda</t>
  </si>
  <si>
    <t>Knippers</t>
  </si>
  <si>
    <t>Dolan</t>
  </si>
  <si>
    <t>Nadia</t>
  </si>
  <si>
    <t>Lafreniere</t>
  </si>
  <si>
    <t>Bridget</t>
  </si>
  <si>
    <t>Combes</t>
  </si>
  <si>
    <t>Colum</t>
  </si>
  <si>
    <t>Creed</t>
  </si>
  <si>
    <t>Parent</t>
  </si>
  <si>
    <t>Carly</t>
  </si>
  <si>
    <t>Matthews</t>
  </si>
  <si>
    <t>Swain</t>
  </si>
  <si>
    <t>Bellomo</t>
  </si>
  <si>
    <t>Knight</t>
  </si>
  <si>
    <t>Whittemore</t>
  </si>
  <si>
    <t>Cathleen</t>
  </si>
  <si>
    <t>Thompson</t>
  </si>
  <si>
    <t>Helene</t>
  </si>
  <si>
    <t>Sisti</t>
  </si>
  <si>
    <t>Erin</t>
  </si>
  <si>
    <t>Alan</t>
  </si>
  <si>
    <t>Conley</t>
  </si>
  <si>
    <t>Shelley</t>
  </si>
  <si>
    <t>Dubos</t>
  </si>
  <si>
    <t>Laura</t>
  </si>
  <si>
    <t>Sheila</t>
  </si>
  <si>
    <t>Wilson</t>
  </si>
  <si>
    <t>Silvana</t>
  </si>
  <si>
    <t>Ferrucci</t>
  </si>
  <si>
    <t>Elena</t>
  </si>
  <si>
    <t>Courtney</t>
  </si>
  <si>
    <t>Tracy</t>
  </si>
  <si>
    <t>Murphy</t>
  </si>
  <si>
    <t>Ober</t>
  </si>
  <si>
    <t>Alison</t>
  </si>
  <si>
    <t>Lilienfeld</t>
  </si>
  <si>
    <t>Melaney</t>
  </si>
  <si>
    <t>Hodge</t>
  </si>
  <si>
    <t>Lazaris</t>
  </si>
  <si>
    <t>Dewolf-Walker</t>
  </si>
  <si>
    <t>Andresen</t>
  </si>
  <si>
    <t>Bryant</t>
  </si>
  <si>
    <t>Van Velzen</t>
  </si>
  <si>
    <t>George</t>
  </si>
  <si>
    <t>Sheldon</t>
  </si>
  <si>
    <t>Patten</t>
  </si>
  <si>
    <t>Yolanda</t>
  </si>
  <si>
    <t>Becker</t>
  </si>
  <si>
    <t>Liz</t>
  </si>
  <si>
    <t>Lyddy</t>
  </si>
  <si>
    <t>Kim</t>
  </si>
  <si>
    <t>Cushion</t>
  </si>
  <si>
    <t>Weaver</t>
  </si>
  <si>
    <t>Megan Elise</t>
  </si>
  <si>
    <t>Westbrook</t>
  </si>
  <si>
    <t>Cheryl Ann</t>
  </si>
  <si>
    <t>Mahaffey</t>
  </si>
  <si>
    <t>O'Neil</t>
  </si>
  <si>
    <t>GRANITE STATE RACING TEAM</t>
  </si>
  <si>
    <t>Charlie</t>
  </si>
  <si>
    <t>Buttrey</t>
  </si>
  <si>
    <t>Fraysse</t>
  </si>
  <si>
    <t>Gessner</t>
  </si>
  <si>
    <t>Corey</t>
  </si>
  <si>
    <t>Girard</t>
  </si>
  <si>
    <t>Alex</t>
  </si>
  <si>
    <t>Hall</t>
  </si>
  <si>
    <t>Patrick</t>
  </si>
  <si>
    <t>Luckow</t>
  </si>
  <si>
    <t>Kyle</t>
  </si>
  <si>
    <t>Dunn</t>
  </si>
  <si>
    <t>Brett</t>
  </si>
  <si>
    <t>Rickenbach</t>
  </si>
  <si>
    <t>Simon</t>
  </si>
  <si>
    <t>Edgar</t>
  </si>
  <si>
    <t>Costa</t>
  </si>
  <si>
    <t>Niels</t>
  </si>
  <si>
    <t>Poulsen</t>
  </si>
  <si>
    <t>Jotham</t>
  </si>
  <si>
    <t>Burnett</t>
  </si>
  <si>
    <t>Faris</t>
  </si>
  <si>
    <t>Brittain</t>
  </si>
  <si>
    <t>Clint</t>
  </si>
  <si>
    <t>Havens</t>
  </si>
  <si>
    <t>Rio</t>
  </si>
  <si>
    <t>Dylan</t>
  </si>
  <si>
    <t>Trichtinger</t>
  </si>
  <si>
    <t>Eran</t>
  </si>
  <si>
    <t>Assaf</t>
  </si>
  <si>
    <t>Morganson</t>
  </si>
  <si>
    <t>Palaniappan</t>
  </si>
  <si>
    <t>Nagappan</t>
  </si>
  <si>
    <t>Mike</t>
  </si>
  <si>
    <t>Musty</t>
  </si>
  <si>
    <t>Joseph</t>
  </si>
  <si>
    <t>Cheevers</t>
  </si>
  <si>
    <t>Robyn</t>
  </si>
  <si>
    <t>Mosher</t>
  </si>
  <si>
    <t>Marie</t>
  </si>
  <si>
    <t>Parizo</t>
  </si>
  <si>
    <t>Sarnie</t>
  </si>
  <si>
    <t>Keri</t>
  </si>
  <si>
    <t>Niles</t>
  </si>
  <si>
    <t>Ellen</t>
  </si>
  <si>
    <t>Chandler</t>
  </si>
  <si>
    <t>Yukiko</t>
  </si>
  <si>
    <t>Megan</t>
  </si>
  <si>
    <t>Mary</t>
  </si>
  <si>
    <t>Kelsey</t>
  </si>
  <si>
    <t>Lindsay</t>
  </si>
  <si>
    <t>Christiane</t>
  </si>
  <si>
    <t>Buessard</t>
  </si>
  <si>
    <t>Julia</t>
  </si>
  <si>
    <t>Neily</t>
  </si>
  <si>
    <t>Ruth</t>
  </si>
  <si>
    <t>Harbilas</t>
  </si>
  <si>
    <t>Sarah</t>
  </si>
  <si>
    <t>Swanson</t>
  </si>
  <si>
    <t>Hochuli</t>
  </si>
  <si>
    <t>Patricia</t>
  </si>
  <si>
    <t>Spellman</t>
  </si>
  <si>
    <t>Kristie</t>
  </si>
  <si>
    <t>Carroll</t>
  </si>
  <si>
    <t>Nicole</t>
  </si>
  <si>
    <t>Labrecque</t>
  </si>
  <si>
    <t>Janet</t>
  </si>
  <si>
    <t>Annmarie</t>
  </si>
  <si>
    <t>Stout</t>
  </si>
  <si>
    <t>Rita</t>
  </si>
  <si>
    <t>Coppola</t>
  </si>
  <si>
    <t>Hazen</t>
  </si>
  <si>
    <t>Barclay</t>
  </si>
  <si>
    <t>Shelby</t>
  </si>
  <si>
    <t>Wood</t>
  </si>
  <si>
    <t>Jimmy</t>
  </si>
  <si>
    <t>Carolyn</t>
  </si>
  <si>
    <t>Snyder</t>
  </si>
  <si>
    <t>Haskins</t>
  </si>
  <si>
    <t>Philip</t>
  </si>
  <si>
    <t>Petschek</t>
  </si>
  <si>
    <t>Bev</t>
  </si>
  <si>
    <t>Somogie</t>
  </si>
  <si>
    <t>Caples</t>
  </si>
  <si>
    <t>Louise</t>
  </si>
  <si>
    <t>Chevalier</t>
  </si>
  <si>
    <t>Johanna Lisle</t>
  </si>
  <si>
    <t>Newbold</t>
  </si>
  <si>
    <t>Holt</t>
  </si>
  <si>
    <t>Samuel</t>
  </si>
  <si>
    <t>Fazioli</t>
  </si>
  <si>
    <t>Luke</t>
  </si>
  <si>
    <t>Brennan</t>
  </si>
  <si>
    <t>Furler</t>
  </si>
  <si>
    <t>Ruhm</t>
  </si>
  <si>
    <t>Gunner</t>
  </si>
  <si>
    <t>Currier</t>
  </si>
  <si>
    <t>Dufour</t>
  </si>
  <si>
    <t>Kurt</t>
  </si>
  <si>
    <t>Mullen</t>
  </si>
  <si>
    <t>Jimmie</t>
  </si>
  <si>
    <t>Cochran</t>
  </si>
  <si>
    <t>Desmarais</t>
  </si>
  <si>
    <t>Mcgarry</t>
  </si>
  <si>
    <t>Hanover-Mullaney</t>
  </si>
  <si>
    <t>Ayla</t>
  </si>
  <si>
    <t>Weale</t>
  </si>
  <si>
    <t>Arsenault</t>
  </si>
  <si>
    <t>Lecain</t>
  </si>
  <si>
    <t>Len</t>
  </si>
  <si>
    <t>Earnshaw</t>
  </si>
  <si>
    <t>Jeremy</t>
  </si>
  <si>
    <t>Whitney</t>
  </si>
  <si>
    <t>Peters</t>
  </si>
  <si>
    <t>Katherine</t>
  </si>
  <si>
    <t>Meredith</t>
  </si>
  <si>
    <t>Rick</t>
  </si>
  <si>
    <t>Junior</t>
  </si>
  <si>
    <t>Jose</t>
  </si>
  <si>
    <t>Velho</t>
  </si>
  <si>
    <t>Calabrese</t>
  </si>
  <si>
    <t>Busteed</t>
  </si>
  <si>
    <t>Jonathan</t>
  </si>
  <si>
    <t>Hambrecht</t>
  </si>
  <si>
    <t>Silver</t>
  </si>
  <si>
    <t>Lori</t>
  </si>
  <si>
    <t>Hill</t>
  </si>
  <si>
    <t>Cremone</t>
  </si>
  <si>
    <t>Colleen</t>
  </si>
  <si>
    <t>Berube</t>
  </si>
  <si>
    <t>Gary</t>
  </si>
  <si>
    <t>Matt</t>
  </si>
  <si>
    <t>Meg</t>
  </si>
  <si>
    <t>Sullivan</t>
  </si>
  <si>
    <t>Streeter</t>
  </si>
  <si>
    <t>Jaclyn</t>
  </si>
  <si>
    <t>Solimine-Fazioli</t>
  </si>
  <si>
    <t>Eddie</t>
  </si>
  <si>
    <t>Clements</t>
  </si>
  <si>
    <t>Amy</t>
  </si>
  <si>
    <t>Bernard</t>
  </si>
  <si>
    <t>Randall</t>
  </si>
  <si>
    <t>Reynolds</t>
  </si>
  <si>
    <t>John David</t>
  </si>
  <si>
    <t>Toscano</t>
  </si>
  <si>
    <t>Ericson</t>
  </si>
  <si>
    <t>A Vannah</t>
  </si>
  <si>
    <t>Krystyna</t>
  </si>
  <si>
    <t>Oszkinis</t>
  </si>
  <si>
    <t>Meissner</t>
  </si>
  <si>
    <t>Justin</t>
  </si>
  <si>
    <t>Escaravage</t>
  </si>
  <si>
    <t>O'neill</t>
  </si>
  <si>
    <t>Hansen</t>
  </si>
  <si>
    <t>Fred</t>
  </si>
  <si>
    <t>Carter</t>
  </si>
  <si>
    <t>Craig</t>
  </si>
  <si>
    <t>Rose</t>
  </si>
  <si>
    <t>Shawn</t>
  </si>
  <si>
    <t>Bertrand</t>
  </si>
  <si>
    <t>Erik</t>
  </si>
  <si>
    <t>Ferguson</t>
  </si>
  <si>
    <t>Kali</t>
  </si>
  <si>
    <t>Smolen</t>
  </si>
  <si>
    <t>Edwin</t>
  </si>
  <si>
    <t>Emata</t>
  </si>
  <si>
    <t>Lisa</t>
  </si>
  <si>
    <t>Klasman</t>
  </si>
  <si>
    <t>Dana</t>
  </si>
  <si>
    <t>Dexter</t>
  </si>
  <si>
    <t>Chris</t>
  </si>
  <si>
    <t>Ritland</t>
  </si>
  <si>
    <t>Karis</t>
  </si>
  <si>
    <t>Morgenstern</t>
  </si>
  <si>
    <t>Aman</t>
  </si>
  <si>
    <t>Adriana</t>
  </si>
  <si>
    <t>Tyers</t>
  </si>
  <si>
    <t>Barbara</t>
  </si>
  <si>
    <t>Walsh</t>
  </si>
  <si>
    <t>Sumit</t>
  </si>
  <si>
    <t>Sharma</t>
  </si>
  <si>
    <t>Scelza</t>
  </si>
  <si>
    <t>Diane</t>
  </si>
  <si>
    <t>Druding</t>
  </si>
  <si>
    <t>Wheeler</t>
  </si>
  <si>
    <t>Jackson</t>
  </si>
  <si>
    <t>Jack</t>
  </si>
  <si>
    <t>MacWilliams</t>
  </si>
  <si>
    <t>Carolanne</t>
  </si>
  <si>
    <t>DiSalvo</t>
  </si>
  <si>
    <t>Al</t>
  </si>
  <si>
    <t>Villa</t>
  </si>
  <si>
    <t>Johanna</t>
  </si>
  <si>
    <t>Lisle Newbold</t>
  </si>
  <si>
    <t>Landry</t>
  </si>
  <si>
    <t>Many</t>
  </si>
  <si>
    <t>Sousa</t>
  </si>
  <si>
    <t>Robinson</t>
  </si>
  <si>
    <t>Noyovitz</t>
  </si>
  <si>
    <t>Edward</t>
  </si>
  <si>
    <t>Ferris, III</t>
  </si>
  <si>
    <t>Kimberly</t>
  </si>
  <si>
    <t>Bonenfant</t>
  </si>
  <si>
    <t>Jenna</t>
  </si>
  <si>
    <t>Grimaldi</t>
  </si>
  <si>
    <t>Mahon</t>
  </si>
  <si>
    <t>Janessa</t>
  </si>
  <si>
    <t>Yuki</t>
  </si>
  <si>
    <t>Chorney</t>
  </si>
  <si>
    <t>Klene</t>
  </si>
  <si>
    <t>Myles</t>
  </si>
  <si>
    <t>Matteson</t>
  </si>
  <si>
    <t>Coats</t>
  </si>
  <si>
    <t>Olson</t>
  </si>
  <si>
    <t>Kerrie-Ann</t>
  </si>
  <si>
    <t>Brigugl</t>
  </si>
  <si>
    <t>Phillips</t>
  </si>
  <si>
    <t>Charla</t>
  </si>
  <si>
    <t>Stevens</t>
  </si>
  <si>
    <t>Rivinius</t>
  </si>
  <si>
    <t>Obecny</t>
  </si>
  <si>
    <t>Lara</t>
  </si>
  <si>
    <t>Kondor</t>
  </si>
  <si>
    <t>Edwards</t>
  </si>
  <si>
    <t>Nadine</t>
  </si>
  <si>
    <t>Levin</t>
  </si>
  <si>
    <t>Abramson</t>
  </si>
  <si>
    <t>Jessica</t>
  </si>
  <si>
    <t>Caissie</t>
  </si>
  <si>
    <t>Naomi</t>
  </si>
  <si>
    <t>Girouard</t>
  </si>
  <si>
    <t>Watt</t>
  </si>
  <si>
    <t>Janna</t>
  </si>
  <si>
    <t>Hruby</t>
  </si>
  <si>
    <t>Heath</t>
  </si>
  <si>
    <t>Bergquist</t>
  </si>
  <si>
    <t>Veronica</t>
  </si>
  <si>
    <t>Hytner</t>
  </si>
  <si>
    <t>Savannah</t>
  </si>
  <si>
    <t>Ritter</t>
  </si>
  <si>
    <t>Lydia</t>
  </si>
  <si>
    <t>Tucker</t>
  </si>
  <si>
    <t>Ericka</t>
  </si>
  <si>
    <t>Swett</t>
  </si>
  <si>
    <t>Downing</t>
  </si>
  <si>
    <t>Normand</t>
  </si>
  <si>
    <t>Lafave</t>
  </si>
  <si>
    <t>Ashley</t>
  </si>
  <si>
    <t>Pevine</t>
  </si>
  <si>
    <t>Jun</t>
  </si>
  <si>
    <t>Chen</t>
  </si>
  <si>
    <t>Theresa</t>
  </si>
  <si>
    <t>Grella</t>
  </si>
  <si>
    <t>Tina</t>
  </si>
  <si>
    <t>Depaolo</t>
  </si>
  <si>
    <t>Pamela</t>
  </si>
  <si>
    <t>Bernier</t>
  </si>
  <si>
    <t>Rattigan</t>
  </si>
  <si>
    <t>Grzyb</t>
  </si>
  <si>
    <t>Kenna</t>
  </si>
  <si>
    <t>Burt</t>
  </si>
  <si>
    <t>Anding</t>
  </si>
  <si>
    <t>McKenney</t>
  </si>
  <si>
    <t>Nikki</t>
  </si>
  <si>
    <t>Tingley</t>
  </si>
  <si>
    <t>Casey</t>
  </si>
  <si>
    <t>Morrison</t>
  </si>
  <si>
    <t>Tasha</t>
  </si>
  <si>
    <t>Laro</t>
  </si>
  <si>
    <t>Beekman</t>
  </si>
  <si>
    <t>Hartshorn</t>
  </si>
  <si>
    <t>McAndrew</t>
  </si>
  <si>
    <t>Cleland</t>
  </si>
  <si>
    <t>Swenson</t>
  </si>
  <si>
    <t>Hallock</t>
  </si>
  <si>
    <t>Mack</t>
  </si>
  <si>
    <t>Lester</t>
  </si>
  <si>
    <t>Keirstin</t>
  </si>
  <si>
    <t>Labonte</t>
  </si>
  <si>
    <t>Cady</t>
  </si>
  <si>
    <t>Hickman</t>
  </si>
  <si>
    <t>Rutstein</t>
  </si>
  <si>
    <t>McDermott</t>
  </si>
  <si>
    <t>Ford</t>
  </si>
  <si>
    <t>Krista</t>
  </si>
  <si>
    <t>Tockey</t>
  </si>
  <si>
    <t>Tracey</t>
  </si>
  <si>
    <t>Lamb</t>
  </si>
  <si>
    <t>Brittany</t>
  </si>
  <si>
    <t>Lyon</t>
  </si>
  <si>
    <t>Terri</t>
  </si>
  <si>
    <t>Fournier</t>
  </si>
  <si>
    <t>Doyle</t>
  </si>
  <si>
    <t>Allison</t>
  </si>
  <si>
    <t>Belliveau</t>
  </si>
  <si>
    <t>Taylor</t>
  </si>
  <si>
    <t>Shannon</t>
  </si>
  <si>
    <t>Beaumont</t>
  </si>
  <si>
    <t>Oneil</t>
  </si>
  <si>
    <t>Brittney</t>
  </si>
  <si>
    <t>Schmeltz</t>
  </si>
  <si>
    <t>Valerie</t>
  </si>
  <si>
    <t>Loomis</t>
  </si>
  <si>
    <t>Sheppard</t>
  </si>
  <si>
    <t>Amber</t>
  </si>
  <si>
    <t>Nielson</t>
  </si>
  <si>
    <t>Macdonald-Conill</t>
  </si>
  <si>
    <t>Shea La Sala</t>
  </si>
  <si>
    <t>Bemis</t>
  </si>
  <si>
    <t>Olsen</t>
  </si>
  <si>
    <t>Vojta</t>
  </si>
  <si>
    <t>Ripa</t>
  </si>
  <si>
    <t>Saarinen</t>
  </si>
  <si>
    <t>Xufeng</t>
  </si>
  <si>
    <t>Pan</t>
  </si>
  <si>
    <t>Kevin</t>
  </si>
  <si>
    <t>Hartstein</t>
  </si>
  <si>
    <t>Brayton</t>
  </si>
  <si>
    <t>Sam</t>
  </si>
  <si>
    <t>Brad</t>
  </si>
  <si>
    <t>Fernandes</t>
  </si>
  <si>
    <t>Tyler</t>
  </si>
  <si>
    <t>Perrin</t>
  </si>
  <si>
    <t>Ed</t>
  </si>
  <si>
    <t>Ithier</t>
  </si>
  <si>
    <t>Horvath</t>
  </si>
  <si>
    <t>Novosad</t>
  </si>
  <si>
    <t>Bryan</t>
  </si>
  <si>
    <t>Nowell</t>
  </si>
  <si>
    <t>Caza</t>
  </si>
  <si>
    <t>Tim</t>
  </si>
  <si>
    <t>Snapp</t>
  </si>
  <si>
    <t>Jason</t>
  </si>
  <si>
    <t>Rokeach</t>
  </si>
  <si>
    <t>Henry</t>
  </si>
  <si>
    <t>Tanner</t>
  </si>
  <si>
    <t>Huffman</t>
  </si>
  <si>
    <t>Wayne</t>
  </si>
  <si>
    <t>Noah</t>
  </si>
  <si>
    <t>Ron</t>
  </si>
  <si>
    <t>Vaillancourt</t>
  </si>
  <si>
    <t>Ray</t>
  </si>
  <si>
    <t>Levesque</t>
  </si>
  <si>
    <t>Mitchell</t>
  </si>
  <si>
    <t>Weinberg</t>
  </si>
  <si>
    <t>Dan</t>
  </si>
  <si>
    <t>King</t>
  </si>
  <si>
    <t>Bissonnette</t>
  </si>
  <si>
    <t>Hofmann</t>
  </si>
  <si>
    <t>Eastman</t>
  </si>
  <si>
    <t>Trichtinge</t>
  </si>
  <si>
    <t>Davide</t>
  </si>
  <si>
    <t>McCurdy</t>
  </si>
  <si>
    <t>Jules</t>
  </si>
  <si>
    <t>Spill</t>
  </si>
  <si>
    <t>Dyckman</t>
  </si>
  <si>
    <t>Cody</t>
  </si>
  <si>
    <t>Annis</t>
  </si>
  <si>
    <t>Isaac</t>
  </si>
  <si>
    <t>Horn</t>
  </si>
  <si>
    <t>Bill</t>
  </si>
  <si>
    <t>Ducasse</t>
  </si>
  <si>
    <t>Burke</t>
  </si>
  <si>
    <t>Jeffrey</t>
  </si>
  <si>
    <t>Hafner</t>
  </si>
  <si>
    <t>Hoffman</t>
  </si>
  <si>
    <t>ACIDOTIC RACING</t>
  </si>
  <si>
    <t>GREATER MANCHESTER RUNNING CLUB</t>
  </si>
  <si>
    <t>RUNNERS ALLEY</t>
  </si>
  <si>
    <t>ROCHESTER RUNNERS</t>
  </si>
  <si>
    <t>Gendreau</t>
  </si>
  <si>
    <t>LaPrade</t>
  </si>
  <si>
    <t>Belanger</t>
  </si>
  <si>
    <t>Gillette</t>
  </si>
  <si>
    <t>Lincoln</t>
  </si>
  <si>
    <t>Liang</t>
  </si>
  <si>
    <t>Joyce</t>
  </si>
  <si>
    <t>Maher</t>
  </si>
  <si>
    <t>Bradley</t>
  </si>
  <si>
    <t>Routhier</t>
  </si>
  <si>
    <t>Yu</t>
  </si>
  <si>
    <t>Eherts</t>
  </si>
  <si>
    <t>Faith</t>
  </si>
  <si>
    <t>Blake</t>
  </si>
  <si>
    <t>Duquette</t>
  </si>
  <si>
    <t>Denis</t>
  </si>
  <si>
    <t>Lori Bliss</t>
  </si>
  <si>
    <t>Lembree</t>
  </si>
  <si>
    <t>Ashlyn</t>
  </si>
  <si>
    <t>hillary</t>
  </si>
  <si>
    <t>Pemberton</t>
  </si>
  <si>
    <t>Rioux</t>
  </si>
  <si>
    <t>Debbie</t>
  </si>
  <si>
    <t>Kendra</t>
  </si>
  <si>
    <t>Cottrell</t>
  </si>
  <si>
    <t>Abigail</t>
  </si>
  <si>
    <t>Hannah</t>
  </si>
  <si>
    <t>Raffio</t>
  </si>
  <si>
    <t>Everett</t>
  </si>
  <si>
    <t>McBride</t>
  </si>
  <si>
    <t>Toki</t>
  </si>
  <si>
    <t>Tahara</t>
  </si>
  <si>
    <t>Gina</t>
  </si>
  <si>
    <t>Joubert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</si>
</sst>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[h]:mm:ss;@"/>
  </numFmts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0"/>
      <color theme="5"/>
      <name val="Arial"/>
      <family val="2"/>
      <scheme val="minor"/>
    </font>
    <font>
      <sz val="10"/>
      <color rgb="FFFF0000"/>
      <name val="Arial"/>
      <family val="2"/>
      <scheme val="minor"/>
    </font>
    <font>
      <b/>
      <u/>
      <sz val="10"/>
      <color rgb="FF000000"/>
      <name val="Arial"/>
      <family val="2"/>
      <scheme val="minor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4" fontId="2" fillId="0" borderId="0" xfId="0" applyNumberFormat="1" applyFont="1"/>
    <xf numFmtId="4" fontId="3" fillId="2" borderId="0" xfId="0" applyNumberFormat="1" applyFont="1" applyFill="1"/>
    <xf numFmtId="0" fontId="4" fillId="0" borderId="0" xfId="0" applyFont="1" applyAlignment="1">
      <alignment horizontal="center"/>
    </xf>
    <xf numFmtId="2" fontId="2" fillId="0" borderId="0" xfId="0" applyNumberFormat="1" applyFont="1" applyAlignment="1"/>
    <xf numFmtId="2" fontId="2" fillId="0" borderId="0" xfId="0" applyNumberFormat="1" applyFont="1"/>
    <xf numFmtId="21" fontId="2" fillId="0" borderId="0" xfId="0" applyNumberFormat="1" applyFont="1" applyAlignment="1"/>
    <xf numFmtId="0" fontId="2" fillId="0" borderId="0" xfId="0" applyFont="1"/>
    <xf numFmtId="0" fontId="5" fillId="0" borderId="0" xfId="0" applyFont="1" applyAlignment="1"/>
    <xf numFmtId="21" fontId="2" fillId="0" borderId="0" xfId="0" applyNumberFormat="1" applyFont="1"/>
    <xf numFmtId="20" fontId="2" fillId="0" borderId="0" xfId="0" applyNumberFormat="1" applyFont="1" applyAlignment="1"/>
    <xf numFmtId="46" fontId="2" fillId="0" borderId="0" xfId="0" applyNumberFormat="1" applyFont="1" applyAlignment="1"/>
    <xf numFmtId="0" fontId="6" fillId="0" borderId="0" xfId="0" applyFont="1" applyAlignment="1"/>
    <xf numFmtId="164" fontId="2" fillId="0" borderId="0" xfId="0" applyNumberFormat="1" applyFont="1" applyAlignment="1"/>
    <xf numFmtId="0" fontId="7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65" fontId="2" fillId="0" borderId="0" xfId="0" applyNumberFormat="1" applyFont="1" applyAlignment="1"/>
    <xf numFmtId="0" fontId="0" fillId="0" borderId="0" xfId="0"/>
    <xf numFmtId="46" fontId="0" fillId="0" borderId="0" xfId="0" applyNumberFormat="1"/>
    <xf numFmtId="21" fontId="0" fillId="0" borderId="0" xfId="0" applyNumberFormat="1"/>
    <xf numFmtId="46" fontId="3" fillId="0" borderId="0" xfId="0" applyNumberFormat="1" applyFont="1"/>
    <xf numFmtId="21" fontId="3" fillId="0" borderId="0" xfId="0" applyNumberFormat="1" applyFont="1" applyAlignment="1"/>
    <xf numFmtId="0" fontId="3" fillId="0" borderId="0" xfId="0" applyFont="1"/>
    <xf numFmtId="0" fontId="0" fillId="0" borderId="0" xfId="0" applyFont="1"/>
    <xf numFmtId="4" fontId="2" fillId="0" borderId="0" xfId="0" applyNumberFormat="1" applyFont="1" applyFill="1"/>
    <xf numFmtId="4" fontId="3" fillId="0" borderId="0" xfId="0" applyNumberFormat="1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/>
    <xf numFmtId="0" fontId="2" fillId="3" borderId="0" xfId="0" applyFont="1" applyFill="1" applyAlignment="1"/>
    <xf numFmtId="0" fontId="0" fillId="0" borderId="0" xfId="0" applyAlignment="1">
      <alignment horizontal="left"/>
    </xf>
    <xf numFmtId="0" fontId="2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17/10/relationships/person" Target="persons/person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microsoft.com/office/2017/10/relationships/person" Target="persons/person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4"/>
  <sheetViews>
    <sheetView workbookViewId="0">
      <pane ySplit="1" topLeftCell="A2" activePane="bottomLeft" state="frozen"/>
      <selection activeCell="D9" sqref="D9"/>
      <selection pane="bottomLeft"/>
    </sheetView>
  </sheetViews>
  <sheetFormatPr defaultColWidth="12.5703125" defaultRowHeight="15.75" customHeight="1" x14ac:dyDescent="0.2"/>
  <cols>
    <col min="1" max="1" width="38.5703125" style="3" bestFit="1" customWidth="1"/>
    <col min="2" max="2" width="11.5703125" style="3" bestFit="1" customWidth="1"/>
    <col min="3" max="3" width="13.7109375" style="3" bestFit="1" customWidth="1"/>
    <col min="4" max="4" width="9.5703125" style="3" bestFit="1" customWidth="1"/>
    <col min="5" max="5" width="17.42578125" style="3" bestFit="1" customWidth="1"/>
    <col min="6" max="6" width="8.85546875" style="3" bestFit="1" customWidth="1"/>
    <col min="7" max="7" width="11.42578125" style="3" customWidth="1"/>
    <col min="8" max="16384" width="12.5703125" style="3"/>
  </cols>
  <sheetData>
    <row r="1" spans="1:9" s="17" customFormat="1" ht="15.75" customHeight="1" x14ac:dyDescent="0.2">
      <c r="A1" s="6" t="s">
        <v>11</v>
      </c>
      <c r="B1" s="6" t="s">
        <v>188</v>
      </c>
      <c r="C1" s="6" t="s">
        <v>189</v>
      </c>
      <c r="D1" s="6" t="s">
        <v>1</v>
      </c>
      <c r="E1" s="6" t="s">
        <v>190</v>
      </c>
      <c r="F1" s="6" t="s">
        <v>0</v>
      </c>
      <c r="G1" s="6" t="s">
        <v>2</v>
      </c>
    </row>
    <row r="2" spans="1:9" ht="15.75" customHeight="1" x14ac:dyDescent="0.2">
      <c r="A2" s="2" t="s">
        <v>192</v>
      </c>
      <c r="B2" s="5">
        <f>SUMIF('Nashua 10K'!$E$2:$E$273,A2,'Nashua 10K'!$J$2:$J$273)</f>
        <v>1439</v>
      </c>
      <c r="C2" s="5">
        <f>SUMIF('Skip''s 4M'!$E$2:$E$310,A2,'Skip''s 4M'!$J$2:$J$310)</f>
        <v>786</v>
      </c>
      <c r="D2" s="5">
        <f>SUMIF(Sandown!$E$2:$E$297,A2,Sandown!$J$2:$J$297)</f>
        <v>1947.75</v>
      </c>
      <c r="E2" s="5">
        <f>SUMIF('New England Half'!$E$2:$E$294,A2,'New England Half'!$J$2:$J$294)</f>
        <v>1317.1875</v>
      </c>
      <c r="F2" s="5">
        <f>SUMIF('Track 5K'!$E$2:$E$198,A2,'Track 5K'!$J$2:$J$198)</f>
        <v>1905.8125</v>
      </c>
      <c r="G2" s="4">
        <f t="shared" ref="G2:G14" si="0">SUM(B2:F2)</f>
        <v>7395.75</v>
      </c>
      <c r="H2" s="28"/>
      <c r="I2" s="28"/>
    </row>
    <row r="3" spans="1:9" ht="15.75" customHeight="1" x14ac:dyDescent="0.2">
      <c r="A3" s="2" t="s">
        <v>191</v>
      </c>
      <c r="B3" s="5">
        <f>SUMIF('Nashua 10K'!$E$2:$E$273,A3,'Nashua 10K'!$J$2:$J$273)</f>
        <v>1810.625</v>
      </c>
      <c r="C3" s="5">
        <f>SUMIF('Skip''s 4M'!$E$2:$E$310,A3,'Skip''s 4M'!$J$2:$J$310)</f>
        <v>1041.25</v>
      </c>
      <c r="D3" s="5">
        <f>SUMIF(Sandown!$E$2:$E$297,A3,Sandown!$J$2:$J$297)</f>
        <v>1591.75</v>
      </c>
      <c r="E3" s="5">
        <f>SUMIF('New England Half'!$E$2:$E$294,A3,'New England Half'!$J$2:$J$294)</f>
        <v>1076.5625</v>
      </c>
      <c r="F3" s="5">
        <f>SUMIF('Track 5K'!$E$2:$E$198,A3,'Track 5K'!$J$2:$J$198)</f>
        <v>1473.5</v>
      </c>
      <c r="G3" s="4">
        <f t="shared" si="0"/>
        <v>6993.6875</v>
      </c>
      <c r="H3" s="28"/>
    </row>
    <row r="4" spans="1:9" ht="15.75" customHeight="1" x14ac:dyDescent="0.2">
      <c r="A4" s="2" t="s">
        <v>196</v>
      </c>
      <c r="B4" s="5">
        <f>SUMIF('Nashua 10K'!$E$2:$E$273,A4,'Nashua 10K'!$J$2:$J$273)</f>
        <v>744.5</v>
      </c>
      <c r="C4" s="5">
        <f>SUMIF('Skip''s 4M'!$E$2:$E$310,A4,'Skip''s 4M'!$J$2:$J$310)</f>
        <v>2628.75</v>
      </c>
      <c r="D4" s="5">
        <f>SUMIF(Sandown!$E$2:$E$297,A4,Sandown!$J$2:$J$297)</f>
        <v>727.75</v>
      </c>
      <c r="E4" s="5">
        <f>SUMIF('New England Half'!$E$2:$E$294,A4,'New England Half'!$J$2:$J$294)</f>
        <v>885.9375</v>
      </c>
      <c r="F4" s="5">
        <f>SUMIF('Track 5K'!$E$2:$E$198,A4,'Track 5K'!$J$2:$J$198)</f>
        <v>1227.25</v>
      </c>
      <c r="G4" s="4">
        <f t="shared" si="0"/>
        <v>6214.1875</v>
      </c>
      <c r="H4" s="28"/>
    </row>
    <row r="5" spans="1:9" ht="15.75" customHeight="1" x14ac:dyDescent="0.2">
      <c r="A5" s="2" t="s">
        <v>193</v>
      </c>
      <c r="B5" s="5">
        <f>SUMIF('Nashua 10K'!$E$2:$E$273,A5,'Nashua 10K'!$J$2:$J$273)</f>
        <v>1278.125</v>
      </c>
      <c r="C5" s="5">
        <f>SUMIF('Skip''s 4M'!$E$2:$E$310,A5,'Skip''s 4M'!$J$2:$J$310)</f>
        <v>286.75</v>
      </c>
      <c r="D5" s="5">
        <f>SUMIF(Sandown!$E$2:$E$297,A5,Sandown!$J$2:$J$297)</f>
        <v>504</v>
      </c>
      <c r="E5" s="5">
        <f>SUMIF('New England Half'!$E$2:$E$294,A5,'New England Half'!$J$2:$J$294)</f>
        <v>1883.65625</v>
      </c>
      <c r="F5" s="5">
        <f>SUMIF('Track 5K'!$E$2:$E$198,A5,'Track 5K'!$J$2:$J$198)</f>
        <v>1086.8125</v>
      </c>
      <c r="G5" s="4">
        <f t="shared" si="0"/>
        <v>5039.34375</v>
      </c>
    </row>
    <row r="6" spans="1:9" ht="15.75" customHeight="1" x14ac:dyDescent="0.2">
      <c r="A6" s="2" t="s">
        <v>280</v>
      </c>
      <c r="B6" s="5">
        <f>SUMIF('Nashua 10K'!$E$2:$E$273,A6,'Nashua 10K'!$J$2:$J$273)</f>
        <v>76</v>
      </c>
      <c r="C6" s="5">
        <f>SUMIF('Skip''s 4M'!$E$2:$E$310,A6,'Skip''s 4M'!$J$2:$J$310)</f>
        <v>0</v>
      </c>
      <c r="D6" s="5">
        <f>SUMIF(Sandown!$E$2:$E$297,A6,Sandown!$J$2:$J$297)</f>
        <v>0</v>
      </c>
      <c r="E6" s="5">
        <f>SUMIF('New England Half'!$E$2:$E$294,A6,'New England Half'!$J$2:$J$294)</f>
        <v>241.75</v>
      </c>
      <c r="F6" s="5">
        <f>SUMIF('Track 5K'!$E$2:$E$198,A6,'Track 5K'!$J$2:$J$198)</f>
        <v>0</v>
      </c>
      <c r="G6" s="4">
        <f t="shared" si="0"/>
        <v>317.75</v>
      </c>
    </row>
    <row r="7" spans="1:9" ht="15.75" customHeight="1" x14ac:dyDescent="0.2">
      <c r="A7" s="2" t="s">
        <v>648</v>
      </c>
      <c r="B7" s="5">
        <f>SUMIF('Nashua 10K'!$E$2:$E$273,A7,'Nashua 10K'!$J$2:$J$273)</f>
        <v>0</v>
      </c>
      <c r="C7" s="5">
        <f>SUMIF('Skip''s 4M'!$E$2:$E$310,A7,'Skip''s 4M'!$J$2:$J$310)</f>
        <v>0</v>
      </c>
      <c r="D7" s="5">
        <f>SUMIF(Sandown!$E$2:$E$297,A7,Sandown!$J$2:$J$297)</f>
        <v>0</v>
      </c>
      <c r="E7" s="5">
        <f>SUMIF('New England Half'!$E$2:$E$294,A7,'New England Half'!$J$2:$J$294)</f>
        <v>156</v>
      </c>
      <c r="F7" s="5">
        <f>SUMIF('Track 5K'!$E$2:$E$198,A7,'Track 5K'!$J$2:$J$198)</f>
        <v>0</v>
      </c>
      <c r="G7" s="4">
        <f t="shared" si="0"/>
        <v>156</v>
      </c>
    </row>
    <row r="8" spans="1:9" ht="15.75" customHeight="1" x14ac:dyDescent="0.2">
      <c r="A8" s="2" t="s">
        <v>649</v>
      </c>
      <c r="B8" s="5">
        <f>SUMIF('Nashua 10K'!$E$2:$E$273,A8,'Nashua 10K'!$J$2:$J$273)</f>
        <v>0</v>
      </c>
      <c r="C8" s="5">
        <f>SUMIF('Skip''s 4M'!$E$2:$E$310,A8,'Skip''s 4M'!$J$2:$J$310)</f>
        <v>0</v>
      </c>
      <c r="D8" s="5">
        <f>SUMIF(Sandown!$E$2:$E$297,A8,Sandown!$J$2:$J$297)</f>
        <v>0</v>
      </c>
      <c r="E8" s="5">
        <f>SUMIF('New England Half'!$E$2:$E$294,A8,'New England Half'!$J$2:$J$294)</f>
        <v>100.75</v>
      </c>
      <c r="F8" s="5">
        <f>SUMIF('Track 5K'!$E$2:$E$198,A8,'Track 5K'!$J$2:$J$198)</f>
        <v>0</v>
      </c>
      <c r="G8" s="4">
        <f t="shared" si="0"/>
        <v>100.75</v>
      </c>
    </row>
    <row r="9" spans="1:9" ht="15.75" customHeight="1" x14ac:dyDescent="0.2">
      <c r="A9" s="2" t="s">
        <v>650</v>
      </c>
      <c r="B9" s="5">
        <f>SUMIF('Nashua 10K'!$E$2:$E$273,A9,'Nashua 10K'!$J$2:$J$273)</f>
        <v>0</v>
      </c>
      <c r="C9" s="5">
        <f>SUMIF('Skip''s 4M'!$E$2:$E$310,A9,'Skip''s 4M'!$J$2:$J$310)</f>
        <v>0</v>
      </c>
      <c r="D9" s="5">
        <f>SUMIF(Sandown!$E$2:$E$297,A9,Sandown!$J$2:$J$297)</f>
        <v>0</v>
      </c>
      <c r="E9" s="5">
        <f>SUMIF('New England Half'!$E$2:$E$294,A9,'New England Half'!$J$2:$J$294)</f>
        <v>39.5</v>
      </c>
      <c r="F9" s="5">
        <f>SUMIF('Track 5K'!$E$2:$E$198,A9,'Track 5K'!$J$2:$J$198)</f>
        <v>0</v>
      </c>
      <c r="G9" s="4">
        <f t="shared" si="0"/>
        <v>39.5</v>
      </c>
    </row>
    <row r="10" spans="1:9" ht="15.75" customHeight="1" x14ac:dyDescent="0.2">
      <c r="A10" s="25" t="s">
        <v>647</v>
      </c>
      <c r="B10" s="5">
        <f>SUMIF('Nashua 10K'!$E$2:$E$273,A10,'Nashua 10K'!$J$2:$J$273)</f>
        <v>0</v>
      </c>
      <c r="C10" s="5">
        <f>SUMIF('Skip''s 4M'!$E$2:$E$310,A10,'Skip''s 4M'!$J$2:$J$310)</f>
        <v>0</v>
      </c>
      <c r="D10" s="5">
        <f>SUMIF(Sandown!$E$2:$E$297,A10,Sandown!$J$2:$J$297)</f>
        <v>0</v>
      </c>
      <c r="E10" s="5">
        <f>SUMIF('New England Half'!$E$2:$E$294,A10,'New England Half'!$J$2:$J$294)</f>
        <v>7</v>
      </c>
      <c r="F10" s="5">
        <f>SUMIF('Track 5K'!$E$2:$E$198,A10,'Track 5K'!$J$2:$J$198)</f>
        <v>0</v>
      </c>
      <c r="G10" s="4">
        <f t="shared" si="0"/>
        <v>7</v>
      </c>
    </row>
    <row r="11" spans="1:9" ht="15.75" customHeight="1" x14ac:dyDescent="0.2">
      <c r="A11" s="2" t="s">
        <v>3</v>
      </c>
      <c r="B11" s="5">
        <f>SUMIF('Nashua 10K'!$E$2:$E$273,A11,'Nashua 10K'!$J$2:$J$273)</f>
        <v>0</v>
      </c>
      <c r="C11" s="5">
        <f>SUMIF('Skip''s 4M'!$E$2:$E$310,A11,'Skip''s 4M'!$J$2:$J$310)</f>
        <v>0</v>
      </c>
      <c r="D11" s="5">
        <f>SUMIF(Sandown!$E$2:$E$297,A11,Sandown!$J$2:$J$297)</f>
        <v>0</v>
      </c>
      <c r="E11" s="5">
        <f>SUMIF('New England Half'!$E$2:$E$294,A11,'New England Half'!$J$2:$J$294)</f>
        <v>0</v>
      </c>
      <c r="F11" s="5">
        <f>SUMIF('Track 5K'!$E$2:$E$198,A11,'Track 5K'!$J$2:$J$198)</f>
        <v>0</v>
      </c>
      <c r="G11" s="4">
        <f t="shared" si="0"/>
        <v>0</v>
      </c>
    </row>
    <row r="12" spans="1:9" ht="15.75" customHeight="1" x14ac:dyDescent="0.2">
      <c r="A12" s="2" t="s">
        <v>4</v>
      </c>
      <c r="B12" s="5">
        <f>SUMIF('Nashua 10K'!$E$2:$E$273,A12,'Nashua 10K'!$J$2:$J$273)</f>
        <v>0</v>
      </c>
      <c r="C12" s="5">
        <f>SUMIF('Skip''s 4M'!$E$2:$E$310,A12,'Skip''s 4M'!$J$2:$J$310)</f>
        <v>0</v>
      </c>
      <c r="D12" s="5">
        <f>SUMIF(Sandown!$E$2:$E$297,A12,Sandown!$J$2:$J$297)</f>
        <v>0</v>
      </c>
      <c r="E12" s="5">
        <f>SUMIF('New England Half'!$E$2:$E$294,A12,'New England Half'!$J$2:$J$294)</f>
        <v>0</v>
      </c>
      <c r="F12" s="5">
        <f>SUMIF('Track 5K'!$E$2:$E$198,A12,'Track 5K'!$J$2:$J$198)</f>
        <v>0</v>
      </c>
      <c r="G12" s="4">
        <f t="shared" si="0"/>
        <v>0</v>
      </c>
    </row>
    <row r="13" spans="1:9" ht="15.75" customHeight="1" x14ac:dyDescent="0.2">
      <c r="A13" s="2" t="s">
        <v>5</v>
      </c>
      <c r="B13" s="5">
        <f>SUMIF('Nashua 10K'!$E$2:$E$273,A13,'Nashua 10K'!$J$2:$J$273)</f>
        <v>0</v>
      </c>
      <c r="C13" s="5">
        <f>SUMIF('Skip''s 4M'!$E$2:$E$310,A13,'Skip''s 4M'!$J$2:$J$310)</f>
        <v>0</v>
      </c>
      <c r="D13" s="5">
        <f>SUMIF(Sandown!$E$2:$E$297,A13,Sandown!$J$2:$J$297)</f>
        <v>0</v>
      </c>
      <c r="E13" s="5">
        <f>SUMIF('New England Half'!$E$2:$E$294,A13,'New England Half'!$J$2:$J$294)</f>
        <v>0</v>
      </c>
      <c r="F13" s="5">
        <f>SUMIF('Track 5K'!$E$2:$E$198,A13,'Track 5K'!$J$2:$J$198)</f>
        <v>0</v>
      </c>
      <c r="G13" s="4">
        <f t="shared" si="0"/>
        <v>0</v>
      </c>
    </row>
    <row r="14" spans="1:9" ht="15.75" customHeight="1" x14ac:dyDescent="0.2">
      <c r="A14" s="2" t="s">
        <v>6</v>
      </c>
      <c r="B14" s="5">
        <f>SUMIF('Nashua 10K'!$E$2:$E$273,A14,'Nashua 10K'!$J$2:$J$273)</f>
        <v>0</v>
      </c>
      <c r="C14" s="5">
        <f>SUMIF('Skip''s 4M'!$E$2:$E$310,A14,'Skip''s 4M'!$J$2:$J$310)</f>
        <v>0</v>
      </c>
      <c r="D14" s="5">
        <f>SUMIF(Sandown!$E$2:$E$297,A14,Sandown!$J$2:$J$297)</f>
        <v>0</v>
      </c>
      <c r="E14" s="5">
        <f>SUMIF('New England Half'!$E$2:$E$294,A14,'New England Half'!$J$2:$J$294)</f>
        <v>0</v>
      </c>
      <c r="F14" s="5">
        <f>SUMIF('Track 5K'!$E$2:$E$198,A14,'Track 5K'!$J$2:$J$198)</f>
        <v>0</v>
      </c>
      <c r="G14" s="4">
        <f t="shared" si="0"/>
        <v>0</v>
      </c>
    </row>
  </sheetData>
  <sortState xmlns:xlrd2="http://schemas.microsoft.com/office/spreadsheetml/2017/richdata2" ref="A2:G14">
    <sortCondition descending="1" ref="G1:G1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L667"/>
  <sheetViews>
    <sheetView workbookViewId="0">
      <pane ySplit="1" topLeftCell="A2" activePane="bottomLeft" state="frozen"/>
      <selection activeCell="D9" sqref="D9"/>
      <selection pane="bottomLeft"/>
    </sheetView>
  </sheetViews>
  <sheetFormatPr defaultColWidth="12.5703125" defaultRowHeight="15.75" customHeight="1" x14ac:dyDescent="0.2"/>
  <cols>
    <col min="1" max="1" width="12.5703125" style="3"/>
    <col min="2" max="2" width="15.140625" style="3" bestFit="1" customWidth="1"/>
    <col min="3" max="4" width="12.5703125" style="3"/>
    <col min="5" max="5" width="28.42578125" style="3" customWidth="1"/>
    <col min="6" max="6" width="0.5703125" style="3" hidden="1" customWidth="1"/>
    <col min="7" max="9" width="7.42578125" style="3" customWidth="1"/>
    <col min="10" max="10" width="20.5703125" style="3" bestFit="1" customWidth="1"/>
    <col min="11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18" t="s">
        <v>2</v>
      </c>
    </row>
    <row r="2" spans="1:12" ht="12.75" x14ac:dyDescent="0.2">
      <c r="A2" s="2" t="s">
        <v>24</v>
      </c>
      <c r="B2" s="2" t="s">
        <v>25</v>
      </c>
      <c r="C2" s="2" t="s">
        <v>19</v>
      </c>
      <c r="D2" s="2">
        <v>34</v>
      </c>
      <c r="E2" s="2" t="s">
        <v>191</v>
      </c>
      <c r="F2" s="10" t="str">
        <f t="shared" ref="F2:F47" si="0">A2&amp;B2&amp;C2&amp;E2</f>
        <v>GabrielaWebberFGATE CITY STRIDERS</v>
      </c>
      <c r="G2" s="5">
        <f>SUMIF('Nashua 10K'!$F$2:$F$273,F2,'Nashua 10K'!$J$2:$J$273)</f>
        <v>64</v>
      </c>
      <c r="H2" s="5">
        <f>SUMIF('Skip''s 4M'!$F$2:$F$310,F2,'Skip''s 4M'!$J$2:$J$310)</f>
        <v>0</v>
      </c>
      <c r="I2" s="5">
        <f>SUMIF(Sandown!$F$2:$F$297,F2,Sandown!$J$2:$J$297)</f>
        <v>88</v>
      </c>
      <c r="J2" s="5">
        <f>SUMIF('New England Half'!$F$2:$F$294,F2,'New England Half'!$J$2:$J$294)</f>
        <v>66</v>
      </c>
      <c r="K2" s="5">
        <f>SUMIF('Track 5K'!$F$2:$F$198,F2,'Track 5K'!$J$2:$J$198)</f>
        <v>58</v>
      </c>
      <c r="L2" s="4">
        <f t="shared" ref="L2:L47" si="1">SUM(G2:K2)</f>
        <v>276</v>
      </c>
    </row>
    <row r="3" spans="1:12" ht="12.75" x14ac:dyDescent="0.2">
      <c r="A3" s="2" t="s">
        <v>211</v>
      </c>
      <c r="B3" s="2" t="s">
        <v>138</v>
      </c>
      <c r="C3" s="2" t="s">
        <v>19</v>
      </c>
      <c r="D3" s="2">
        <v>37</v>
      </c>
      <c r="E3" s="2" t="s">
        <v>193</v>
      </c>
      <c r="F3" s="10" t="str">
        <f t="shared" si="0"/>
        <v>ChelseaCookFMILLENNIUM RUNNING</v>
      </c>
      <c r="G3" s="5">
        <f>SUMIF('Nashua 10K'!$F$2:$F$273,F3,'Nashua 10K'!$J$2:$J$273)</f>
        <v>44</v>
      </c>
      <c r="H3" s="5">
        <f>SUMIF('Skip''s 4M'!$F$2:$F$310,F3,'Skip''s 4M'!$J$2:$J$310)</f>
        <v>0</v>
      </c>
      <c r="I3" s="5">
        <f>SUMIF(Sandown!$F$2:$F$297,F3,Sandown!$J$2:$J$297)</f>
        <v>73</v>
      </c>
      <c r="J3" s="5">
        <f>SUMIF('New England Half'!$F$2:$F$294,F3,'New England Half'!$J$2:$J$294)</f>
        <v>60</v>
      </c>
      <c r="K3" s="5">
        <f>SUMIF('Track 5K'!$F$2:$F$198,F3,'Track 5K'!$J$2:$J$198)</f>
        <v>31</v>
      </c>
      <c r="L3" s="4">
        <f t="shared" si="1"/>
        <v>208</v>
      </c>
    </row>
    <row r="4" spans="1:12" ht="12.75" x14ac:dyDescent="0.2">
      <c r="A4" s="2" t="s">
        <v>200</v>
      </c>
      <c r="B4" s="2" t="s">
        <v>201</v>
      </c>
      <c r="C4" s="2" t="s">
        <v>19</v>
      </c>
      <c r="D4" s="2">
        <v>34</v>
      </c>
      <c r="E4" s="2" t="s">
        <v>192</v>
      </c>
      <c r="F4" s="10" t="str">
        <f t="shared" si="0"/>
        <v>TivanCasavantFGREATER DERRY TRACK CLUB</v>
      </c>
      <c r="G4" s="5">
        <f>SUMIF('Nashua 10K'!$F$2:$F$273,F4,'Nashua 10K'!$J$2:$J$273)</f>
        <v>47</v>
      </c>
      <c r="H4" s="5">
        <f>SUMIF('Skip''s 4M'!$F$2:$F$310,F4,'Skip''s 4M'!$J$2:$J$310)</f>
        <v>0</v>
      </c>
      <c r="I4" s="5">
        <f>SUMIF(Sandown!$F$2:$F$297,F4,Sandown!$J$2:$J$297)</f>
        <v>0</v>
      </c>
      <c r="J4" s="5">
        <f>SUMIF('New England Half'!$F$2:$F$294,F4,'New England Half'!$J$2:$J$294)</f>
        <v>58</v>
      </c>
      <c r="K4" s="5">
        <f>SUMIF('Track 5K'!$F$2:$F$198,F4,'Track 5K'!$J$2:$J$198)</f>
        <v>35</v>
      </c>
      <c r="L4" s="4">
        <f t="shared" si="1"/>
        <v>140</v>
      </c>
    </row>
    <row r="5" spans="1:12" ht="12.75" x14ac:dyDescent="0.2">
      <c r="A5" s="2" t="s">
        <v>428</v>
      </c>
      <c r="B5" s="2" t="s">
        <v>429</v>
      </c>
      <c r="C5" s="2" t="s">
        <v>19</v>
      </c>
      <c r="D5" s="2">
        <v>30</v>
      </c>
      <c r="E5" s="2" t="s">
        <v>196</v>
      </c>
      <c r="F5" s="9" t="str">
        <f t="shared" si="0"/>
        <v>KrystynaOszkinisFUPPER VALLEY RUNNING CLUB</v>
      </c>
      <c r="G5" s="5">
        <f>SUMIF('Nashua 10K'!$F$2:$F$273,F5,'Nashua 10K'!$J$2:$J$273)</f>
        <v>0</v>
      </c>
      <c r="H5" s="5">
        <f>SUMIF('Skip''s 4M'!$F$2:$F$310,F5,'Skip''s 4M'!$J$2:$J$310)</f>
        <v>0</v>
      </c>
      <c r="I5" s="5">
        <f>SUMIF(Sandown!$F$2:$F$297,F5,Sandown!$J$2:$J$297)</f>
        <v>0</v>
      </c>
      <c r="J5" s="5">
        <f>SUMIF('New England Half'!$F$2:$F$294,F5,'New England Half'!$J$2:$J$294)</f>
        <v>79</v>
      </c>
      <c r="K5" s="5">
        <f>SUMIF('Track 5K'!$F$2:$F$198,F5,'Track 5K'!$J$2:$J$198)</f>
        <v>52</v>
      </c>
      <c r="L5" s="4">
        <f t="shared" si="1"/>
        <v>131</v>
      </c>
    </row>
    <row r="6" spans="1:12" ht="12.75" x14ac:dyDescent="0.2">
      <c r="A6" s="20" t="s">
        <v>224</v>
      </c>
      <c r="B6" s="20" t="s">
        <v>225</v>
      </c>
      <c r="C6" s="20" t="s">
        <v>19</v>
      </c>
      <c r="D6" s="20">
        <v>31</v>
      </c>
      <c r="E6" s="20" t="s">
        <v>196</v>
      </c>
      <c r="F6" s="9" t="str">
        <f t="shared" si="0"/>
        <v>NadiaLafreniereFUPPER VALLEY RUNNING CLUB</v>
      </c>
      <c r="G6" s="5">
        <f>SUMIF('Nashua 10K'!$F$2:$F$273,F6,'Nashua 10K'!$J$2:$J$273)</f>
        <v>22.75</v>
      </c>
      <c r="H6" s="5">
        <f>SUMIF('Skip''s 4M'!$F$2:$F$310,F6,'Skip''s 4M'!$J$2:$J$310)</f>
        <v>52</v>
      </c>
      <c r="I6" s="5">
        <f>SUMIF(Sandown!$F$2:$F$297,F6,Sandown!$J$2:$J$297)</f>
        <v>0</v>
      </c>
      <c r="J6" s="5">
        <f>SUMIF('New England Half'!$F$2:$F$294,F6,'New England Half'!$J$2:$J$294)</f>
        <v>28</v>
      </c>
      <c r="K6" s="5">
        <f>SUMIF('Track 5K'!$F$2:$F$198,F6,'Track 5K'!$J$2:$J$198)</f>
        <v>15</v>
      </c>
      <c r="L6" s="4">
        <f t="shared" si="1"/>
        <v>117.75</v>
      </c>
    </row>
    <row r="7" spans="1:12" ht="12.75" x14ac:dyDescent="0.2">
      <c r="A7" s="20" t="s">
        <v>323</v>
      </c>
      <c r="B7" s="20" t="s">
        <v>324</v>
      </c>
      <c r="C7" s="20" t="s">
        <v>19</v>
      </c>
      <c r="D7" s="20">
        <v>32</v>
      </c>
      <c r="E7" s="20" t="s">
        <v>196</v>
      </c>
      <c r="F7" s="9" t="str">
        <f t="shared" si="0"/>
        <v>KeriNilesFUPPER VALLEY RUNNING CLUB</v>
      </c>
      <c r="G7" s="5">
        <f>SUMIF('Nashua 10K'!$F$2:$F$273,F7,'Nashua 10K'!$J$2:$J$273)</f>
        <v>0</v>
      </c>
      <c r="H7" s="5">
        <f>SUMIF('Skip''s 4M'!$F$2:$F$310,F7,'Skip''s 4M'!$J$2:$J$310)</f>
        <v>64</v>
      </c>
      <c r="I7" s="5">
        <f>SUMIF(Sandown!$F$2:$F$297,F7,Sandown!$J$2:$J$297)</f>
        <v>0</v>
      </c>
      <c r="J7" s="5">
        <f>SUMIF('New England Half'!$F$2:$F$294,F7,'New England Half'!$J$2:$J$294)</f>
        <v>32</v>
      </c>
      <c r="K7" s="5">
        <f>SUMIF('Track 5K'!$F$2:$F$198,F7,'Track 5K'!$J$2:$J$198)</f>
        <v>19.75</v>
      </c>
      <c r="L7" s="4">
        <f t="shared" si="1"/>
        <v>115.75</v>
      </c>
    </row>
    <row r="8" spans="1:12" ht="12.75" x14ac:dyDescent="0.2">
      <c r="A8" s="2" t="s">
        <v>73</v>
      </c>
      <c r="B8" s="2" t="s">
        <v>74</v>
      </c>
      <c r="C8" s="2" t="s">
        <v>19</v>
      </c>
      <c r="D8" s="2">
        <v>34</v>
      </c>
      <c r="E8" s="2" t="s">
        <v>193</v>
      </c>
      <c r="F8" s="10" t="str">
        <f t="shared" si="0"/>
        <v>MargaritaDuncanFMILLENNIUM RUNNING</v>
      </c>
      <c r="G8" s="5">
        <f>SUMIF('Nashua 10K'!$F$2:$F$273,F8,'Nashua 10K'!$J$2:$J$273)</f>
        <v>52</v>
      </c>
      <c r="H8" s="5">
        <f>SUMIF('Skip''s 4M'!$F$2:$F$310,F8,'Skip''s 4M'!$J$2:$J$310)</f>
        <v>0</v>
      </c>
      <c r="I8" s="5">
        <f>SUMIF(Sandown!$F$2:$F$297,F8,Sandown!$J$2:$J$297)</f>
        <v>0</v>
      </c>
      <c r="J8" s="5">
        <f>SUMIF('New England Half'!$F$2:$F$294,F8,'New England Half'!$J$2:$J$294)</f>
        <v>62</v>
      </c>
      <c r="K8" s="5">
        <f>SUMIF('Track 5K'!$F$2:$F$198,F8,'Track 5K'!$J$2:$J$198)</f>
        <v>0</v>
      </c>
      <c r="L8" s="4">
        <f t="shared" si="1"/>
        <v>114</v>
      </c>
    </row>
    <row r="9" spans="1:12" ht="12.75" x14ac:dyDescent="0.2">
      <c r="A9" s="26" t="s">
        <v>231</v>
      </c>
      <c r="B9" s="26" t="s">
        <v>232</v>
      </c>
      <c r="C9" s="26" t="s">
        <v>19</v>
      </c>
      <c r="D9" s="20">
        <v>33</v>
      </c>
      <c r="E9" s="26" t="s">
        <v>191</v>
      </c>
      <c r="F9" s="9" t="str">
        <f t="shared" si="0"/>
        <v>CarlyMatthewsFGATE CITY STRIDERS</v>
      </c>
      <c r="G9" s="5">
        <f>SUMIF('Nashua 10K'!$F$2:$F$273,F9,'Nashua 10K'!$J$2:$J$273)</f>
        <v>17</v>
      </c>
      <c r="H9" s="5">
        <f>SUMIF('Skip''s 4M'!$F$2:$F$310,F9,'Skip''s 4M'!$J$2:$J$310)</f>
        <v>38</v>
      </c>
      <c r="I9" s="5">
        <f>SUMIF(Sandown!$F$2:$F$297,F9,Sandown!$J$2:$J$297)</f>
        <v>29</v>
      </c>
      <c r="J9" s="5">
        <f>SUMIF('New England Half'!$F$2:$F$294,F9,'New England Half'!$J$2:$J$294)</f>
        <v>7.25</v>
      </c>
      <c r="K9" s="5">
        <f>SUMIF('Track 5K'!$F$2:$F$198,F9,'Track 5K'!$J$2:$J$198)</f>
        <v>8</v>
      </c>
      <c r="L9" s="4">
        <f t="shared" si="1"/>
        <v>99.25</v>
      </c>
    </row>
    <row r="10" spans="1:12" ht="12.75" x14ac:dyDescent="0.2">
      <c r="A10" s="2" t="s">
        <v>329</v>
      </c>
      <c r="B10" s="2" t="s">
        <v>490</v>
      </c>
      <c r="C10" s="2" t="s">
        <v>19</v>
      </c>
      <c r="D10" s="2">
        <v>39</v>
      </c>
      <c r="E10" s="2" t="s">
        <v>193</v>
      </c>
      <c r="F10" s="9" t="str">
        <f t="shared" si="0"/>
        <v>MaryKleneFMILLENNIUM RUNNING</v>
      </c>
      <c r="G10" s="5">
        <f>SUMIF('Nashua 10K'!$F$2:$F$273,F10,'Nashua 10K'!$J$2:$J$273)</f>
        <v>0</v>
      </c>
      <c r="H10" s="5">
        <f>SUMIF('Skip''s 4M'!$F$2:$F$310,F10,'Skip''s 4M'!$J$2:$J$310)</f>
        <v>0</v>
      </c>
      <c r="I10" s="5">
        <f>SUMIF(Sandown!$F$2:$F$297,F10,Sandown!$J$2:$J$297)</f>
        <v>0</v>
      </c>
      <c r="J10" s="5">
        <f>SUMIF('New England Half'!$F$2:$F$294,F10,'New England Half'!$J$2:$J$294)</f>
        <v>94</v>
      </c>
      <c r="K10" s="5">
        <f>SUMIF('Track 5K'!$F$2:$F$198,F10,'Track 5K'!$J$2:$J$198)</f>
        <v>0</v>
      </c>
      <c r="L10" s="4">
        <f t="shared" si="1"/>
        <v>94</v>
      </c>
    </row>
    <row r="11" spans="1:12" ht="12.75" x14ac:dyDescent="0.2">
      <c r="A11" s="20" t="s">
        <v>26</v>
      </c>
      <c r="B11" s="20" t="s">
        <v>55</v>
      </c>
      <c r="C11" s="20" t="s">
        <v>19</v>
      </c>
      <c r="D11" s="20">
        <v>38</v>
      </c>
      <c r="E11" s="20" t="s">
        <v>196</v>
      </c>
      <c r="F11" s="9" t="str">
        <f t="shared" si="0"/>
        <v>KristenLongFUPPER VALLEY RUNNING CLUB</v>
      </c>
      <c r="G11" s="5">
        <f>SUMIF('Nashua 10K'!$F$2:$F$273,F11,'Nashua 10K'!$J$2:$J$273)</f>
        <v>0</v>
      </c>
      <c r="H11" s="5">
        <f>SUMIF('Skip''s 4M'!$F$2:$F$310,F11,'Skip''s 4M'!$J$2:$J$310)</f>
        <v>85</v>
      </c>
      <c r="I11" s="5">
        <f>SUMIF(Sandown!$F$2:$F$297,F11,Sandown!$J$2:$J$297)</f>
        <v>0</v>
      </c>
      <c r="J11" s="5">
        <f>SUMIF('New England Half'!$F$2:$F$294,F11,'New England Half'!$J$2:$J$294)</f>
        <v>0</v>
      </c>
      <c r="K11" s="5">
        <f>SUMIF('Track 5K'!$F$2:$F$198,F11,'Track 5K'!$J$2:$J$198)</f>
        <v>0</v>
      </c>
      <c r="L11" s="4">
        <f t="shared" si="1"/>
        <v>85</v>
      </c>
    </row>
    <row r="12" spans="1:12" ht="12.75" x14ac:dyDescent="0.2">
      <c r="A12" s="2" t="s">
        <v>338</v>
      </c>
      <c r="B12" s="2" t="s">
        <v>497</v>
      </c>
      <c r="C12" s="2" t="s">
        <v>19</v>
      </c>
      <c r="D12" s="2">
        <v>37</v>
      </c>
      <c r="E12" s="2" t="s">
        <v>191</v>
      </c>
      <c r="F12" s="9" t="str">
        <f t="shared" si="0"/>
        <v>SarahPhillipsFGATE CITY STRIDERS</v>
      </c>
      <c r="G12" s="5">
        <f>SUMIF('Nashua 10K'!$F$2:$F$273,F12,'Nashua 10K'!$J$2:$J$273)</f>
        <v>0</v>
      </c>
      <c r="H12" s="5">
        <f>SUMIF('Skip''s 4M'!$F$2:$F$310,F12,'Skip''s 4M'!$J$2:$J$310)</f>
        <v>0</v>
      </c>
      <c r="I12" s="5">
        <f>SUMIF(Sandown!$F$2:$F$297,F12,Sandown!$J$2:$J$297)</f>
        <v>0</v>
      </c>
      <c r="J12" s="5">
        <f>SUMIF('New England Half'!$F$2:$F$294,F12,'New England Half'!$J$2:$J$294)</f>
        <v>68</v>
      </c>
      <c r="K12" s="5">
        <f>SUMIF('Track 5K'!$F$2:$F$198,F12,'Track 5K'!$J$2:$J$198)</f>
        <v>0</v>
      </c>
      <c r="L12" s="4">
        <f t="shared" si="1"/>
        <v>68</v>
      </c>
    </row>
    <row r="13" spans="1:12" ht="12.75" x14ac:dyDescent="0.2">
      <c r="A13" s="3" t="s">
        <v>100</v>
      </c>
      <c r="B13" s="3" t="s">
        <v>101</v>
      </c>
      <c r="C13" s="3" t="s">
        <v>19</v>
      </c>
      <c r="D13" s="3">
        <v>39</v>
      </c>
      <c r="E13" s="3" t="s">
        <v>192</v>
      </c>
      <c r="F13" s="10" t="str">
        <f t="shared" si="0"/>
        <v>SharonPetersonFGREATER DERRY TRACK CLUB</v>
      </c>
      <c r="G13" s="5">
        <f>SUMIF('Nashua 10K'!$F$2:$F$273,F13,'Nashua 10K'!$J$2:$J$273)</f>
        <v>10.25</v>
      </c>
      <c r="H13" s="5">
        <f>SUMIF('Skip''s 4M'!$F$2:$F$310,F13,'Skip''s 4M'!$J$2:$J$310)</f>
        <v>0</v>
      </c>
      <c r="I13" s="5">
        <f>SUMIF(Sandown!$F$2:$F$297,F13,Sandown!$J$2:$J$297)</f>
        <v>34</v>
      </c>
      <c r="J13" s="5">
        <f>SUMIF('New England Half'!$F$2:$F$294,F13,'New England Half'!$J$2:$J$294)</f>
        <v>5.875</v>
      </c>
      <c r="K13" s="5">
        <f>SUMIF('Track 5K'!$F$2:$F$198,F13,'Track 5K'!$J$2:$J$198)</f>
        <v>6.25</v>
      </c>
      <c r="L13" s="4">
        <f t="shared" si="1"/>
        <v>56.375</v>
      </c>
    </row>
    <row r="14" spans="1:12" ht="12.75" x14ac:dyDescent="0.2">
      <c r="A14" s="20" t="s">
        <v>249</v>
      </c>
      <c r="B14" s="20" t="s">
        <v>167</v>
      </c>
      <c r="C14" s="20" t="s">
        <v>19</v>
      </c>
      <c r="D14" s="20">
        <v>38</v>
      </c>
      <c r="E14" s="20" t="s">
        <v>191</v>
      </c>
      <c r="F14" s="9" t="str">
        <f t="shared" si="0"/>
        <v>SilvanaMorganFGATE CITY STRIDERS</v>
      </c>
      <c r="G14" s="5">
        <f>SUMIF('Nashua 10K'!$F$2:$F$273,F14,'Nashua 10K'!$J$2:$J$273)</f>
        <v>14</v>
      </c>
      <c r="H14" s="5">
        <f>SUMIF('Skip''s 4M'!$F$2:$F$310,F14,'Skip''s 4M'!$J$2:$J$310)</f>
        <v>28</v>
      </c>
      <c r="I14" s="5">
        <f>SUMIF(Sandown!$F$2:$F$297,F14,Sandown!$J$2:$J$297)</f>
        <v>0</v>
      </c>
      <c r="J14" s="5">
        <f>SUMIF('New England Half'!$F$2:$F$294,F14,'New England Half'!$J$2:$J$294)</f>
        <v>4.75</v>
      </c>
      <c r="K14" s="5">
        <f>SUMIF('Track 5K'!$F$2:$F$198,F14,'Track 5K'!$J$2:$J$198)</f>
        <v>5.875</v>
      </c>
      <c r="L14" s="4">
        <f t="shared" si="1"/>
        <v>52.625</v>
      </c>
    </row>
    <row r="15" spans="1:12" ht="12.75" x14ac:dyDescent="0.2">
      <c r="A15" s="2" t="s">
        <v>270</v>
      </c>
      <c r="B15" s="2" t="s">
        <v>653</v>
      </c>
      <c r="C15" s="2" t="s">
        <v>19</v>
      </c>
      <c r="D15" s="2">
        <v>30</v>
      </c>
      <c r="E15" s="2" t="s">
        <v>193</v>
      </c>
      <c r="F15" s="9" t="str">
        <f t="shared" si="0"/>
        <v>LizBelangerFMILLENNIUM RUNNING</v>
      </c>
      <c r="G15" s="5">
        <f>SUMIF('Nashua 10K'!$F$2:$F$273,F15,'Nashua 10K'!$J$2:$J$273)</f>
        <v>0</v>
      </c>
      <c r="H15" s="5">
        <f>SUMIF('Skip''s 4M'!$F$2:$F$310,F15,'Skip''s 4M'!$J$2:$J$310)</f>
        <v>0</v>
      </c>
      <c r="I15" s="5">
        <f>SUMIF(Sandown!$F$2:$F$297,F15,Sandown!$J$2:$J$297)</f>
        <v>0</v>
      </c>
      <c r="J15" s="5">
        <f>SUMIF('New England Half'!$F$2:$F$294,F15,'New England Half'!$J$2:$J$294)</f>
        <v>0</v>
      </c>
      <c r="K15" s="5">
        <f>SUMIF('Track 5K'!$F$2:$F$198,F15,'Track 5K'!$J$2:$J$198)</f>
        <v>47</v>
      </c>
      <c r="L15" s="4">
        <f t="shared" si="1"/>
        <v>47</v>
      </c>
    </row>
    <row r="16" spans="1:12" ht="12.75" x14ac:dyDescent="0.2">
      <c r="A16" s="26" t="s">
        <v>70</v>
      </c>
      <c r="B16" s="26" t="s">
        <v>250</v>
      </c>
      <c r="C16" s="26" t="s">
        <v>19</v>
      </c>
      <c r="D16" s="20">
        <v>35</v>
      </c>
      <c r="E16" s="26" t="s">
        <v>191</v>
      </c>
      <c r="F16" s="9" t="str">
        <f t="shared" si="0"/>
        <v>DanielleFerrucciFGATE CITY STRIDERS</v>
      </c>
      <c r="G16" s="5">
        <f>SUMIF('Nashua 10K'!$F$2:$F$273,F16,'Nashua 10K'!$J$2:$J$273)</f>
        <v>12.125</v>
      </c>
      <c r="H16" s="5">
        <f>SUMIF('Skip''s 4M'!$F$2:$F$310,F16,'Skip''s 4M'!$J$2:$J$310)</f>
        <v>29</v>
      </c>
      <c r="I16" s="5">
        <f>SUMIF(Sandown!$F$2:$F$297,F16,Sandown!$J$2:$J$297)</f>
        <v>0</v>
      </c>
      <c r="J16" s="5">
        <f>SUMIF('New England Half'!$F$2:$F$294,F16,'New England Half'!$J$2:$J$294)</f>
        <v>0</v>
      </c>
      <c r="K16" s="5">
        <f>SUMIF('Track 5K'!$F$2:$F$198,F16,'Track 5K'!$J$2:$J$198)</f>
        <v>0</v>
      </c>
      <c r="L16" s="4">
        <f t="shared" si="1"/>
        <v>41.125</v>
      </c>
    </row>
    <row r="17" spans="1:12" ht="12.75" x14ac:dyDescent="0.2">
      <c r="A17" s="20" t="s">
        <v>89</v>
      </c>
      <c r="B17" s="26" t="s">
        <v>353</v>
      </c>
      <c r="C17" s="26" t="s">
        <v>19</v>
      </c>
      <c r="D17" s="20">
        <v>31</v>
      </c>
      <c r="E17" s="20" t="s">
        <v>196</v>
      </c>
      <c r="F17" s="9" t="str">
        <f t="shared" si="0"/>
        <v>KatieBarclayFUPPER VALLEY RUNNING CLUB</v>
      </c>
      <c r="G17" s="5">
        <f>SUMIF('Nashua 10K'!$F$2:$F$273,F17,'Nashua 10K'!$J$2:$J$273)</f>
        <v>0</v>
      </c>
      <c r="H17" s="5">
        <f>SUMIF('Skip''s 4M'!$F$2:$F$310,F17,'Skip''s 4M'!$J$2:$J$310)</f>
        <v>41</v>
      </c>
      <c r="I17" s="5">
        <f>SUMIF(Sandown!$F$2:$F$297,F17,Sandown!$J$2:$J$297)</f>
        <v>0</v>
      </c>
      <c r="J17" s="5">
        <f>SUMIF('New England Half'!$F$2:$F$294,F17,'New England Half'!$J$2:$J$294)</f>
        <v>0</v>
      </c>
      <c r="K17" s="5">
        <f>SUMIF('Track 5K'!$F$2:$F$198,F17,'Track 5K'!$J$2:$J$198)</f>
        <v>0</v>
      </c>
      <c r="L17" s="4">
        <f t="shared" si="1"/>
        <v>41</v>
      </c>
    </row>
    <row r="18" spans="1:12" ht="12.75" x14ac:dyDescent="0.2">
      <c r="A18" s="3" t="s">
        <v>87</v>
      </c>
      <c r="B18" s="3" t="s">
        <v>408</v>
      </c>
      <c r="C18" s="3" t="s">
        <v>19</v>
      </c>
      <c r="D18" s="3">
        <v>38</v>
      </c>
      <c r="E18" s="3" t="s">
        <v>193</v>
      </c>
      <c r="F18" s="9" t="str">
        <f t="shared" si="0"/>
        <v>MichelleCremoneFMILLENNIUM RUNNING</v>
      </c>
      <c r="G18" s="5">
        <f>SUMIF('Nashua 10K'!$F$2:$F$273,F18,'Nashua 10K'!$J$2:$J$273)</f>
        <v>0</v>
      </c>
      <c r="H18" s="5">
        <f>SUMIF('Skip''s 4M'!$F$2:$F$310,F18,'Skip''s 4M'!$J$2:$J$310)</f>
        <v>0</v>
      </c>
      <c r="I18" s="5">
        <f>SUMIF(Sandown!$F$2:$F$297,F18,Sandown!$J$2:$J$297)</f>
        <v>39.5</v>
      </c>
      <c r="J18" s="5">
        <f>SUMIF('New England Half'!$F$2:$F$294,F18,'New England Half'!$J$2:$J$294)</f>
        <v>0</v>
      </c>
      <c r="K18" s="5">
        <f>SUMIF('Track 5K'!$F$2:$F$198,F18,'Track 5K'!$J$2:$J$198)</f>
        <v>0</v>
      </c>
      <c r="L18" s="4">
        <f t="shared" si="1"/>
        <v>39.5</v>
      </c>
    </row>
    <row r="19" spans="1:12" ht="12.75" x14ac:dyDescent="0.2">
      <c r="A19" s="20" t="s">
        <v>331</v>
      </c>
      <c r="B19" s="20" t="s">
        <v>308</v>
      </c>
      <c r="C19" s="20" t="s">
        <v>19</v>
      </c>
      <c r="D19" s="20">
        <v>35</v>
      </c>
      <c r="E19" s="20" t="s">
        <v>196</v>
      </c>
      <c r="F19" s="9" t="str">
        <f t="shared" si="0"/>
        <v>LindsayTrichtingerFUPPER VALLEY RUNNING CLUB</v>
      </c>
      <c r="G19" s="5">
        <f>SUMIF('Nashua 10K'!$F$2:$F$273,F19,'Nashua 10K'!$J$2:$J$273)</f>
        <v>0</v>
      </c>
      <c r="H19" s="5">
        <f>SUMIF('Skip''s 4M'!$F$2:$F$310,F19,'Skip''s 4M'!$J$2:$J$310)</f>
        <v>39.5</v>
      </c>
      <c r="I19" s="5">
        <f>SUMIF(Sandown!$F$2:$F$297,F19,Sandown!$J$2:$J$297)</f>
        <v>0</v>
      </c>
      <c r="J19" s="5">
        <f>SUMIF('New England Half'!$F$2:$F$294,F19,'New England Half'!$J$2:$J$294)</f>
        <v>0</v>
      </c>
      <c r="K19" s="5">
        <f>SUMIF('Track 5K'!$F$2:$F$198,F19,'Track 5K'!$J$2:$J$198)</f>
        <v>0</v>
      </c>
      <c r="L19" s="4">
        <f t="shared" si="1"/>
        <v>39.5</v>
      </c>
    </row>
    <row r="20" spans="1:12" ht="12.75" x14ac:dyDescent="0.2">
      <c r="A20" s="2" t="s">
        <v>513</v>
      </c>
      <c r="B20" s="2" t="s">
        <v>514</v>
      </c>
      <c r="C20" s="2" t="s">
        <v>19</v>
      </c>
      <c r="D20" s="2">
        <v>35</v>
      </c>
      <c r="E20" s="2" t="s">
        <v>192</v>
      </c>
      <c r="F20" s="9" t="str">
        <f t="shared" si="0"/>
        <v>JannaHrubyFGREATER DERRY TRACK CLUB</v>
      </c>
      <c r="G20" s="5">
        <f>SUMIF('Nashua 10K'!$F$2:$F$273,F20,'Nashua 10K'!$J$2:$J$273)</f>
        <v>0</v>
      </c>
      <c r="H20" s="5">
        <f>SUMIF('Skip''s 4M'!$F$2:$F$310,F20,'Skip''s 4M'!$J$2:$J$310)</f>
        <v>0</v>
      </c>
      <c r="I20" s="5">
        <f>SUMIF(Sandown!$F$2:$F$297,F20,Sandown!$J$2:$J$297)</f>
        <v>0</v>
      </c>
      <c r="J20" s="5">
        <f>SUMIF('New England Half'!$F$2:$F$294,F20,'New England Half'!$J$2:$J$294)</f>
        <v>24.25</v>
      </c>
      <c r="K20" s="5">
        <f>SUMIF('Track 5K'!$F$2:$F$198,F20,'Track 5K'!$J$2:$J$198)</f>
        <v>13</v>
      </c>
      <c r="L20" s="4">
        <f t="shared" si="1"/>
        <v>37.25</v>
      </c>
    </row>
    <row r="21" spans="1:12" ht="12.75" x14ac:dyDescent="0.2">
      <c r="A21" s="26" t="s">
        <v>354</v>
      </c>
      <c r="B21" s="26" t="s">
        <v>355</v>
      </c>
      <c r="C21" s="26" t="s">
        <v>19</v>
      </c>
      <c r="D21" s="20">
        <v>34</v>
      </c>
      <c r="E21" s="26" t="s">
        <v>196</v>
      </c>
      <c r="F21" s="9" t="str">
        <f t="shared" si="0"/>
        <v>ShelbyWoodFUPPER VALLEY RUNNING CLUB</v>
      </c>
      <c r="G21" s="5">
        <f>SUMIF('Nashua 10K'!$F$2:$F$273,F21,'Nashua 10K'!$J$2:$J$273)</f>
        <v>0</v>
      </c>
      <c r="H21" s="5">
        <f>SUMIF('Skip''s 4M'!$F$2:$F$310,F21,'Skip''s 4M'!$J$2:$J$310)</f>
        <v>30</v>
      </c>
      <c r="I21" s="5">
        <f>SUMIF(Sandown!$F$2:$F$297,F21,Sandown!$J$2:$J$297)</f>
        <v>0</v>
      </c>
      <c r="J21" s="5">
        <f>SUMIF('New England Half'!$F$2:$F$294,F21,'New England Half'!$J$2:$J$294)</f>
        <v>3.5</v>
      </c>
      <c r="K21" s="5">
        <f>SUMIF('Track 5K'!$F$2:$F$198,F21,'Track 5K'!$J$2:$J$198)</f>
        <v>3.375</v>
      </c>
      <c r="L21" s="4">
        <f t="shared" si="1"/>
        <v>36.875</v>
      </c>
    </row>
    <row r="22" spans="1:12" ht="12.75" x14ac:dyDescent="0.2">
      <c r="A22" s="20" t="s">
        <v>338</v>
      </c>
      <c r="B22" s="20" t="s">
        <v>339</v>
      </c>
      <c r="C22" s="20" t="s">
        <v>19</v>
      </c>
      <c r="D22" s="20">
        <v>38</v>
      </c>
      <c r="E22" s="20" t="s">
        <v>196</v>
      </c>
      <c r="F22" s="9" t="str">
        <f t="shared" si="0"/>
        <v>SarahSwansonFUPPER VALLEY RUNNING CLUB</v>
      </c>
      <c r="G22" s="5">
        <f>SUMIF('Nashua 10K'!$F$2:$F$273,F22,'Nashua 10K'!$J$2:$J$273)</f>
        <v>0</v>
      </c>
      <c r="H22" s="5">
        <f>SUMIF('Skip''s 4M'!$F$2:$F$310,F22,'Skip''s 4M'!$J$2:$J$310)</f>
        <v>33</v>
      </c>
      <c r="I22" s="5">
        <f>SUMIF(Sandown!$F$2:$F$297,F22,Sandown!$J$2:$J$297)</f>
        <v>0</v>
      </c>
      <c r="J22" s="5">
        <f>SUMIF('New England Half'!$F$2:$F$294,F22,'New England Half'!$J$2:$J$294)</f>
        <v>0</v>
      </c>
      <c r="K22" s="5">
        <f>SUMIF('Track 5K'!$F$2:$F$198,F22,'Track 5K'!$J$2:$J$198)</f>
        <v>0</v>
      </c>
      <c r="L22" s="4">
        <f t="shared" si="1"/>
        <v>33</v>
      </c>
    </row>
    <row r="23" spans="1:12" ht="12.75" x14ac:dyDescent="0.2">
      <c r="A23" s="2" t="s">
        <v>98</v>
      </c>
      <c r="B23" s="2" t="s">
        <v>512</v>
      </c>
      <c r="C23" s="2" t="s">
        <v>19</v>
      </c>
      <c r="D23" s="2">
        <v>39</v>
      </c>
      <c r="E23" s="2" t="s">
        <v>193</v>
      </c>
      <c r="F23" s="9" t="str">
        <f t="shared" si="0"/>
        <v>TaraWattFMILLENNIUM RUNNING</v>
      </c>
      <c r="G23" s="5">
        <f>SUMIF('Nashua 10K'!$F$2:$F$273,F23,'Nashua 10K'!$J$2:$J$273)</f>
        <v>0</v>
      </c>
      <c r="H23" s="5">
        <f>SUMIF('Skip''s 4M'!$F$2:$F$310,F23,'Skip''s 4M'!$J$2:$J$310)</f>
        <v>0</v>
      </c>
      <c r="I23" s="5">
        <f>SUMIF(Sandown!$F$2:$F$297,F23,Sandown!$J$2:$J$297)</f>
        <v>0</v>
      </c>
      <c r="J23" s="5">
        <f>SUMIF('New England Half'!$F$2:$F$294,F23,'New England Half'!$J$2:$J$294)</f>
        <v>26</v>
      </c>
      <c r="K23" s="5">
        <f>SUMIF('Track 5K'!$F$2:$F$198,F23,'Track 5K'!$J$2:$J$198)</f>
        <v>0</v>
      </c>
      <c r="L23" s="4">
        <f t="shared" si="1"/>
        <v>26</v>
      </c>
    </row>
    <row r="24" spans="1:12" ht="12.75" x14ac:dyDescent="0.2">
      <c r="A24" s="20" t="s">
        <v>343</v>
      </c>
      <c r="B24" s="20" t="s">
        <v>344</v>
      </c>
      <c r="C24" s="20" t="s">
        <v>19</v>
      </c>
      <c r="D24" s="20">
        <v>34</v>
      </c>
      <c r="E24" s="20" t="s">
        <v>196</v>
      </c>
      <c r="F24" s="9" t="str">
        <f t="shared" si="0"/>
        <v>KristieCarrollFUPPER VALLEY RUNNING CLUB</v>
      </c>
      <c r="G24" s="5">
        <f>SUMIF('Nashua 10K'!$F$2:$F$273,F24,'Nashua 10K'!$J$2:$J$273)</f>
        <v>0</v>
      </c>
      <c r="H24" s="5">
        <f>SUMIF('Skip''s 4M'!$F$2:$F$310,F24,'Skip''s 4M'!$J$2:$J$310)</f>
        <v>24.25</v>
      </c>
      <c r="I24" s="5">
        <f>SUMIF(Sandown!$F$2:$F$297,F24,Sandown!$J$2:$J$297)</f>
        <v>0</v>
      </c>
      <c r="J24" s="5">
        <f>SUMIF('New England Half'!$F$2:$F$294,F24,'New England Half'!$J$2:$J$294)</f>
        <v>0</v>
      </c>
      <c r="K24" s="5">
        <f>SUMIF('Track 5K'!$F$2:$F$198,F24,'Track 5K'!$J$2:$J$198)</f>
        <v>0</v>
      </c>
      <c r="L24" s="4">
        <f t="shared" si="1"/>
        <v>24.25</v>
      </c>
    </row>
    <row r="25" spans="1:12" ht="12.75" x14ac:dyDescent="0.2">
      <c r="A25" s="20" t="s">
        <v>345</v>
      </c>
      <c r="B25" s="20" t="s">
        <v>346</v>
      </c>
      <c r="C25" s="20" t="s">
        <v>19</v>
      </c>
      <c r="D25" s="20">
        <v>35</v>
      </c>
      <c r="E25" s="20" t="s">
        <v>196</v>
      </c>
      <c r="F25" s="9" t="str">
        <f t="shared" si="0"/>
        <v>NicoleLabrecqueFUPPER VALLEY RUNNING CLUB</v>
      </c>
      <c r="G25" s="5">
        <f>SUMIF('Nashua 10K'!$F$2:$F$273,F25,'Nashua 10K'!$J$2:$J$273)</f>
        <v>0</v>
      </c>
      <c r="H25" s="5">
        <f>SUMIF('Skip''s 4M'!$F$2:$F$310,F25,'Skip''s 4M'!$J$2:$J$310)</f>
        <v>23.5</v>
      </c>
      <c r="I25" s="5">
        <f>SUMIF(Sandown!$F$2:$F$297,F25,Sandown!$J$2:$J$297)</f>
        <v>0</v>
      </c>
      <c r="J25" s="5">
        <f>SUMIF('New England Half'!$F$2:$F$294,F25,'New England Half'!$J$2:$J$294)</f>
        <v>0</v>
      </c>
      <c r="K25" s="5">
        <f>SUMIF('Track 5K'!$F$2:$F$198,F25,'Track 5K'!$J$2:$J$198)</f>
        <v>0</v>
      </c>
      <c r="L25" s="4">
        <f t="shared" si="1"/>
        <v>23.5</v>
      </c>
    </row>
    <row r="26" spans="1:12" ht="12.75" x14ac:dyDescent="0.2">
      <c r="A26" s="2" t="s">
        <v>517</v>
      </c>
      <c r="B26" s="2" t="s">
        <v>518</v>
      </c>
      <c r="C26" s="2" t="s">
        <v>19</v>
      </c>
      <c r="D26" s="2">
        <v>32</v>
      </c>
      <c r="E26" s="2" t="s">
        <v>280</v>
      </c>
      <c r="F26" s="9" t="str">
        <f t="shared" si="0"/>
        <v>VeronicaHytnerFGRANITE STATE RACING TEAM</v>
      </c>
      <c r="G26" s="5">
        <f>SUMIF('Nashua 10K'!$F$2:$F$273,F26,'Nashua 10K'!$J$2:$J$273)</f>
        <v>0</v>
      </c>
      <c r="H26" s="5">
        <f>SUMIF('Skip''s 4M'!$F$2:$F$310,F26,'Skip''s 4M'!$J$2:$J$310)</f>
        <v>0</v>
      </c>
      <c r="I26" s="5">
        <f>SUMIF(Sandown!$F$2:$F$297,F26,Sandown!$J$2:$J$297)</f>
        <v>0</v>
      </c>
      <c r="J26" s="5">
        <f>SUMIF('New England Half'!$F$2:$F$294,F26,'New England Half'!$J$2:$J$294)</f>
        <v>22.75</v>
      </c>
      <c r="K26" s="5">
        <f>SUMIF('Track 5K'!$F$2:$F$198,F26,'Track 5K'!$J$2:$J$198)</f>
        <v>0</v>
      </c>
      <c r="L26" s="4">
        <f t="shared" si="1"/>
        <v>22.75</v>
      </c>
    </row>
    <row r="27" spans="1:12" ht="12.75" x14ac:dyDescent="0.2">
      <c r="A27" s="2" t="s">
        <v>226</v>
      </c>
      <c r="B27" s="2" t="s">
        <v>227</v>
      </c>
      <c r="C27" s="2" t="s">
        <v>19</v>
      </c>
      <c r="D27" s="2">
        <v>32</v>
      </c>
      <c r="E27" s="2" t="s">
        <v>193</v>
      </c>
      <c r="F27" s="10" t="str">
        <f t="shared" si="0"/>
        <v>BridgetCombesFMILLENNIUM RUNNING</v>
      </c>
      <c r="G27" s="5">
        <f>SUMIF('Nashua 10K'!$F$2:$F$273,F27,'Nashua 10K'!$J$2:$J$273)</f>
        <v>22</v>
      </c>
      <c r="H27" s="5">
        <f>SUMIF('Skip''s 4M'!$F$2:$F$310,F27,'Skip''s 4M'!$J$2:$J$310)</f>
        <v>0</v>
      </c>
      <c r="I27" s="5">
        <f>SUMIF(Sandown!$F$2:$F$297,F27,Sandown!$J$2:$J$297)</f>
        <v>0</v>
      </c>
      <c r="J27" s="5">
        <f>SUMIF('New England Half'!$F$2:$F$294,F27,'New England Half'!$J$2:$J$294)</f>
        <v>0</v>
      </c>
      <c r="K27" s="5">
        <f>SUMIF('Track 5K'!$F$2:$F$198,F27,'Track 5K'!$J$2:$J$198)</f>
        <v>0</v>
      </c>
      <c r="L27" s="4">
        <f t="shared" si="1"/>
        <v>22</v>
      </c>
    </row>
    <row r="28" spans="1:12" ht="12.75" x14ac:dyDescent="0.2">
      <c r="A28" s="2" t="s">
        <v>519</v>
      </c>
      <c r="B28" s="2" t="s">
        <v>520</v>
      </c>
      <c r="C28" s="2" t="s">
        <v>19</v>
      </c>
      <c r="D28" s="2">
        <v>31</v>
      </c>
      <c r="E28" s="2" t="s">
        <v>193</v>
      </c>
      <c r="F28" s="9" t="str">
        <f t="shared" si="0"/>
        <v>SavannahRitterFMILLENNIUM RUNNING</v>
      </c>
      <c r="G28" s="5">
        <f>SUMIF('Nashua 10K'!$F$2:$F$273,F28,'Nashua 10K'!$J$2:$J$273)</f>
        <v>0</v>
      </c>
      <c r="H28" s="5">
        <f>SUMIF('Skip''s 4M'!$F$2:$F$310,F28,'Skip''s 4M'!$J$2:$J$310)</f>
        <v>0</v>
      </c>
      <c r="I28" s="5">
        <f>SUMIF(Sandown!$F$2:$F$297,F28,Sandown!$J$2:$J$297)</f>
        <v>0</v>
      </c>
      <c r="J28" s="5">
        <f>SUMIF('New England Half'!$F$2:$F$294,F28,'New England Half'!$J$2:$J$294)</f>
        <v>22</v>
      </c>
      <c r="K28" s="5">
        <f>SUMIF('Track 5K'!$F$2:$F$198,F28,'Track 5K'!$J$2:$J$198)</f>
        <v>0</v>
      </c>
      <c r="L28" s="4">
        <f t="shared" si="1"/>
        <v>22</v>
      </c>
    </row>
    <row r="29" spans="1:12" ht="12.75" x14ac:dyDescent="0.2">
      <c r="A29" s="2" t="s">
        <v>528</v>
      </c>
      <c r="B29" s="2" t="s">
        <v>529</v>
      </c>
      <c r="C29" s="2" t="s">
        <v>19</v>
      </c>
      <c r="D29" s="2">
        <v>33</v>
      </c>
      <c r="E29" s="2" t="s">
        <v>193</v>
      </c>
      <c r="F29" s="9" t="str">
        <f t="shared" si="0"/>
        <v>AshleyPevineFMILLENNIUM RUNNING</v>
      </c>
      <c r="G29" s="5">
        <f>SUMIF('Nashua 10K'!$F$2:$F$273,F29,'Nashua 10K'!$J$2:$J$273)</f>
        <v>0</v>
      </c>
      <c r="H29" s="5">
        <f>SUMIF('Skip''s 4M'!$F$2:$F$310,F29,'Skip''s 4M'!$J$2:$J$310)</f>
        <v>0</v>
      </c>
      <c r="I29" s="5">
        <f>SUMIF(Sandown!$F$2:$F$297,F29,Sandown!$J$2:$J$297)</f>
        <v>0</v>
      </c>
      <c r="J29" s="5">
        <f>SUMIF('New England Half'!$F$2:$F$294,F29,'New England Half'!$J$2:$J$294)</f>
        <v>16.5</v>
      </c>
      <c r="K29" s="5">
        <f>SUMIF('Track 5K'!$F$2:$F$198,F29,'Track 5K'!$J$2:$J$198)</f>
        <v>0</v>
      </c>
      <c r="L29" s="4">
        <f t="shared" si="1"/>
        <v>16.5</v>
      </c>
    </row>
    <row r="30" spans="1:12" ht="12.75" x14ac:dyDescent="0.2">
      <c r="A30" s="2" t="s">
        <v>244</v>
      </c>
      <c r="B30" s="2" t="s">
        <v>245</v>
      </c>
      <c r="C30" s="2" t="s">
        <v>19</v>
      </c>
      <c r="D30" s="2">
        <v>36</v>
      </c>
      <c r="E30" s="2" t="s">
        <v>192</v>
      </c>
      <c r="F30" s="10" t="str">
        <f t="shared" si="0"/>
        <v>ShelleyDubosFGREATER DERRY TRACK CLUB</v>
      </c>
      <c r="G30" s="5">
        <f>SUMIF('Nashua 10K'!$F$2:$F$273,F30,'Nashua 10K'!$J$2:$J$273)</f>
        <v>15.5</v>
      </c>
      <c r="H30" s="5">
        <f>SUMIF('Skip''s 4M'!$F$2:$F$310,F30,'Skip''s 4M'!$J$2:$J$310)</f>
        <v>0</v>
      </c>
      <c r="I30" s="5">
        <f>SUMIF(Sandown!$F$2:$F$297,F30,Sandown!$J$2:$J$297)</f>
        <v>0</v>
      </c>
      <c r="J30" s="5">
        <f>SUMIF('New England Half'!$F$2:$F$294,F30,'New England Half'!$J$2:$J$294)</f>
        <v>0</v>
      </c>
      <c r="K30" s="5">
        <f>SUMIF('Track 5K'!$F$2:$F$198,F30,'Track 5K'!$J$2:$J$198)</f>
        <v>0</v>
      </c>
      <c r="L30" s="4">
        <f t="shared" si="1"/>
        <v>15.5</v>
      </c>
    </row>
    <row r="31" spans="1:12" ht="12.75" x14ac:dyDescent="0.2">
      <c r="A31" s="2" t="s">
        <v>221</v>
      </c>
      <c r="B31" s="2" t="s">
        <v>538</v>
      </c>
      <c r="C31" s="2" t="s">
        <v>19</v>
      </c>
      <c r="D31" s="2">
        <v>37</v>
      </c>
      <c r="E31" s="2" t="s">
        <v>193</v>
      </c>
      <c r="F31" s="9" t="str">
        <f t="shared" si="0"/>
        <v>LindaRattiganFMILLENNIUM RUNNING</v>
      </c>
      <c r="G31" s="5">
        <f>SUMIF('Nashua 10K'!$F$2:$F$273,F31,'Nashua 10K'!$J$2:$J$273)</f>
        <v>0</v>
      </c>
      <c r="H31" s="5">
        <f>SUMIF('Skip''s 4M'!$F$2:$F$310,F31,'Skip''s 4M'!$J$2:$J$310)</f>
        <v>0</v>
      </c>
      <c r="I31" s="5">
        <f>SUMIF(Sandown!$F$2:$F$297,F31,Sandown!$J$2:$J$297)</f>
        <v>0</v>
      </c>
      <c r="J31" s="5">
        <f>SUMIF('New England Half'!$F$2:$F$294,F31,'New England Half'!$J$2:$J$294)</f>
        <v>14</v>
      </c>
      <c r="K31" s="5">
        <f>SUMIF('Track 5K'!$F$2:$F$198,F31,'Track 5K'!$J$2:$J$198)</f>
        <v>0</v>
      </c>
      <c r="L31" s="4">
        <f t="shared" si="1"/>
        <v>14</v>
      </c>
    </row>
    <row r="32" spans="1:12" ht="12.75" x14ac:dyDescent="0.2">
      <c r="A32" s="2" t="s">
        <v>395</v>
      </c>
      <c r="B32" s="2" t="s">
        <v>539</v>
      </c>
      <c r="C32" s="2" t="s">
        <v>19</v>
      </c>
      <c r="D32" s="2">
        <v>33</v>
      </c>
      <c r="E32" s="2" t="s">
        <v>193</v>
      </c>
      <c r="F32" s="9" t="str">
        <f t="shared" si="0"/>
        <v>KatherineGrzybFMILLENNIUM RUNNING</v>
      </c>
      <c r="G32" s="5">
        <f>SUMIF('Nashua 10K'!$F$2:$F$273,F32,'Nashua 10K'!$J$2:$J$273)</f>
        <v>0</v>
      </c>
      <c r="H32" s="5">
        <f>SUMIF('Skip''s 4M'!$F$2:$F$310,F32,'Skip''s 4M'!$J$2:$J$310)</f>
        <v>0</v>
      </c>
      <c r="I32" s="5">
        <f>SUMIF(Sandown!$F$2:$F$297,F32,Sandown!$J$2:$J$297)</f>
        <v>0</v>
      </c>
      <c r="J32" s="5">
        <f>SUMIF('New England Half'!$F$2:$F$294,F32,'New England Half'!$J$2:$J$294)</f>
        <v>13.5</v>
      </c>
      <c r="K32" s="5">
        <f>SUMIF('Track 5K'!$F$2:$F$198,F32,'Track 5K'!$J$2:$J$198)</f>
        <v>0</v>
      </c>
      <c r="L32" s="4">
        <f t="shared" si="1"/>
        <v>13.5</v>
      </c>
    </row>
    <row r="33" spans="1:12" ht="12.75" x14ac:dyDescent="0.2">
      <c r="A33" s="2" t="s">
        <v>560</v>
      </c>
      <c r="B33" s="2" t="s">
        <v>561</v>
      </c>
      <c r="C33" s="2" t="s">
        <v>19</v>
      </c>
      <c r="D33" s="2">
        <v>30</v>
      </c>
      <c r="E33" s="2" t="s">
        <v>193</v>
      </c>
      <c r="F33" s="9" t="str">
        <f t="shared" si="0"/>
        <v>CadyHickmanFMILLENNIUM RUNNING</v>
      </c>
      <c r="G33" s="5">
        <f>SUMIF('Nashua 10K'!$F$2:$F$273,F33,'Nashua 10K'!$J$2:$J$273)</f>
        <v>0</v>
      </c>
      <c r="H33" s="5">
        <f>SUMIF('Skip''s 4M'!$F$2:$F$310,F33,'Skip''s 4M'!$J$2:$J$310)</f>
        <v>0</v>
      </c>
      <c r="I33" s="5">
        <f>SUMIF(Sandown!$F$2:$F$297,F33,Sandown!$J$2:$J$297)</f>
        <v>0</v>
      </c>
      <c r="J33" s="5">
        <f>SUMIF('New England Half'!$F$2:$F$294,F33,'New England Half'!$J$2:$J$294)</f>
        <v>5.6875</v>
      </c>
      <c r="K33" s="5">
        <f>SUMIF('Track 5K'!$F$2:$F$198,F33,'Track 5K'!$J$2:$J$198)</f>
        <v>7.25</v>
      </c>
      <c r="L33" s="4">
        <f t="shared" si="1"/>
        <v>12.9375</v>
      </c>
    </row>
    <row r="34" spans="1:12" ht="12.75" x14ac:dyDescent="0.2">
      <c r="A34" s="2" t="s">
        <v>328</v>
      </c>
      <c r="B34" s="2" t="s">
        <v>563</v>
      </c>
      <c r="C34" s="2" t="s">
        <v>19</v>
      </c>
      <c r="D34" s="2">
        <v>34</v>
      </c>
      <c r="E34" s="2" t="s">
        <v>193</v>
      </c>
      <c r="F34" s="9" t="str">
        <f t="shared" si="0"/>
        <v>MeganMcDermottFMILLENNIUM RUNNING</v>
      </c>
      <c r="G34" s="5">
        <f>SUMIF('Nashua 10K'!$F$2:$F$273,F34,'Nashua 10K'!$J$2:$J$273)</f>
        <v>0</v>
      </c>
      <c r="H34" s="5">
        <f>SUMIF('Skip''s 4M'!$F$2:$F$310,F34,'Skip''s 4M'!$J$2:$J$310)</f>
        <v>0</v>
      </c>
      <c r="I34" s="5">
        <f>SUMIF(Sandown!$F$2:$F$297,F34,Sandown!$J$2:$J$297)</f>
        <v>0</v>
      </c>
      <c r="J34" s="5">
        <f>SUMIF('New England Half'!$F$2:$F$294,F34,'New England Half'!$J$2:$J$294)</f>
        <v>5.3125</v>
      </c>
      <c r="K34" s="5">
        <f>SUMIF('Track 5K'!$F$2:$F$198,F34,'Track 5K'!$J$2:$J$198)</f>
        <v>6.5</v>
      </c>
      <c r="L34" s="4">
        <f t="shared" si="1"/>
        <v>11.8125</v>
      </c>
    </row>
    <row r="35" spans="1:12" ht="12.75" x14ac:dyDescent="0.2">
      <c r="A35" s="2" t="s">
        <v>258</v>
      </c>
      <c r="B35" s="2" t="s">
        <v>259</v>
      </c>
      <c r="C35" s="2" t="s">
        <v>19</v>
      </c>
      <c r="D35" s="2">
        <v>35</v>
      </c>
      <c r="E35" s="2" t="s">
        <v>192</v>
      </c>
      <c r="F35" s="9" t="str">
        <f t="shared" si="0"/>
        <v>MelaneyHodgeFGREATER DERRY TRACK CLUB</v>
      </c>
      <c r="G35" s="5">
        <f>SUMIF('Nashua 10K'!$F$2:$F$273,F35,'Nashua 10K'!$J$2:$J$273)</f>
        <v>11.375</v>
      </c>
      <c r="H35" s="5">
        <f>SUMIF('Skip''s 4M'!$F$2:$F$310,F35,'Skip''s 4M'!$J$2:$J$310)</f>
        <v>0</v>
      </c>
      <c r="I35" s="5">
        <f>SUMIF(Sandown!$F$2:$F$297,F35,Sandown!$J$2:$J$297)</f>
        <v>0</v>
      </c>
      <c r="J35" s="5">
        <f>SUMIF('New England Half'!$F$2:$F$294,F35,'New England Half'!$J$2:$J$294)</f>
        <v>0</v>
      </c>
      <c r="K35" s="5">
        <f>SUMIF('Track 5K'!$F$2:$F$198,F35,'Track 5K'!$J$2:$J$198)</f>
        <v>0</v>
      </c>
      <c r="L35" s="4">
        <f t="shared" si="1"/>
        <v>11.375</v>
      </c>
    </row>
    <row r="36" spans="1:12" ht="12.75" x14ac:dyDescent="0.2">
      <c r="A36" s="2" t="s">
        <v>252</v>
      </c>
      <c r="B36" s="2" t="s">
        <v>542</v>
      </c>
      <c r="C36" s="2" t="s">
        <v>19</v>
      </c>
      <c r="D36" s="2">
        <v>31</v>
      </c>
      <c r="E36" s="2" t="s">
        <v>193</v>
      </c>
      <c r="F36" s="9" t="str">
        <f t="shared" si="0"/>
        <v>CourtneyAndingFMILLENNIUM RUNNING</v>
      </c>
      <c r="G36" s="5">
        <f>SUMIF('Nashua 10K'!$F$2:$F$273,F36,'Nashua 10K'!$J$2:$J$273)</f>
        <v>0</v>
      </c>
      <c r="H36" s="5">
        <f>SUMIF('Skip''s 4M'!$F$2:$F$310,F36,'Skip''s 4M'!$J$2:$J$310)</f>
        <v>0</v>
      </c>
      <c r="I36" s="5">
        <f>SUMIF(Sandown!$F$2:$F$297,F36,Sandown!$J$2:$J$297)</f>
        <v>0</v>
      </c>
      <c r="J36" s="5">
        <f>SUMIF('New England Half'!$F$2:$F$294,F36,'New England Half'!$J$2:$J$294)</f>
        <v>11.75</v>
      </c>
      <c r="K36" s="5">
        <f>SUMIF('Track 5K'!$F$2:$F$198,F36,'Track 5K'!$J$2:$J$198)</f>
        <v>0</v>
      </c>
      <c r="L36" s="4">
        <f t="shared" si="1"/>
        <v>11.75</v>
      </c>
    </row>
    <row r="37" spans="1:12" ht="12.75" x14ac:dyDescent="0.2">
      <c r="A37" s="2" t="s">
        <v>544</v>
      </c>
      <c r="B37" s="2" t="s">
        <v>545</v>
      </c>
      <c r="C37" s="2" t="s">
        <v>19</v>
      </c>
      <c r="D37" s="2">
        <v>35</v>
      </c>
      <c r="E37" s="2" t="s">
        <v>193</v>
      </c>
      <c r="F37" s="9" t="str">
        <f t="shared" si="0"/>
        <v>NikkiTingleyFMILLENNIUM RUNNING</v>
      </c>
      <c r="G37" s="5">
        <f>SUMIF('Nashua 10K'!$F$2:$F$273,F37,'Nashua 10K'!$J$2:$J$273)</f>
        <v>0</v>
      </c>
      <c r="H37" s="5">
        <f>SUMIF('Skip''s 4M'!$F$2:$F$310,F37,'Skip''s 4M'!$J$2:$J$310)</f>
        <v>0</v>
      </c>
      <c r="I37" s="5">
        <f>SUMIF(Sandown!$F$2:$F$297,F37,Sandown!$J$2:$J$297)</f>
        <v>0</v>
      </c>
      <c r="J37" s="5">
        <f>SUMIF('New England Half'!$F$2:$F$294,F37,'New England Half'!$J$2:$J$294)</f>
        <v>11</v>
      </c>
      <c r="K37" s="5">
        <f>SUMIF('Track 5K'!$F$2:$F$198,F37,'Track 5K'!$J$2:$J$198)</f>
        <v>0</v>
      </c>
      <c r="L37" s="4">
        <f t="shared" si="1"/>
        <v>11</v>
      </c>
    </row>
    <row r="38" spans="1:12" ht="12.75" x14ac:dyDescent="0.2">
      <c r="A38" s="2" t="s">
        <v>548</v>
      </c>
      <c r="B38" s="2" t="s">
        <v>549</v>
      </c>
      <c r="C38" s="2" t="s">
        <v>19</v>
      </c>
      <c r="D38" s="2">
        <v>36</v>
      </c>
      <c r="E38" s="2" t="s">
        <v>193</v>
      </c>
      <c r="F38" s="9" t="str">
        <f t="shared" si="0"/>
        <v>TashaLaroFMILLENNIUM RUNNING</v>
      </c>
      <c r="G38" s="5">
        <f>SUMIF('Nashua 10K'!$F$2:$F$273,F38,'Nashua 10K'!$J$2:$J$273)</f>
        <v>0</v>
      </c>
      <c r="H38" s="5">
        <f>SUMIF('Skip''s 4M'!$F$2:$F$310,F38,'Skip''s 4M'!$J$2:$J$310)</f>
        <v>0</v>
      </c>
      <c r="I38" s="5">
        <f>SUMIF(Sandown!$F$2:$F$297,F38,Sandown!$J$2:$J$297)</f>
        <v>0</v>
      </c>
      <c r="J38" s="5">
        <f>SUMIF('New England Half'!$F$2:$F$294,F38,'New England Half'!$J$2:$J$294)</f>
        <v>10.625</v>
      </c>
      <c r="K38" s="5">
        <f>SUMIF('Track 5K'!$F$2:$F$198,F38,'Track 5K'!$J$2:$J$198)</f>
        <v>0</v>
      </c>
      <c r="L38" s="4">
        <f t="shared" si="1"/>
        <v>10.625</v>
      </c>
    </row>
    <row r="39" spans="1:12" ht="12.75" x14ac:dyDescent="0.2">
      <c r="A39" s="3" t="s">
        <v>270</v>
      </c>
      <c r="B39" s="3" t="s">
        <v>81</v>
      </c>
      <c r="C39" s="3" t="s">
        <v>19</v>
      </c>
      <c r="D39" s="3">
        <v>32</v>
      </c>
      <c r="E39" s="3" t="s">
        <v>191</v>
      </c>
      <c r="F39" s="10" t="str">
        <f t="shared" si="0"/>
        <v>LizKellyFGATE CITY STRIDERS</v>
      </c>
      <c r="G39" s="5">
        <f>SUMIF('Nashua 10K'!$F$2:$F$273,F39,'Nashua 10K'!$J$2:$J$273)</f>
        <v>8.75</v>
      </c>
      <c r="H39" s="5">
        <f>SUMIF('Skip''s 4M'!$F$2:$F$310,F39,'Skip''s 4M'!$J$2:$J$310)</f>
        <v>0</v>
      </c>
      <c r="I39" s="5">
        <f>SUMIF(Sandown!$F$2:$F$297,F39,Sandown!$J$2:$J$297)</f>
        <v>0</v>
      </c>
      <c r="J39" s="5">
        <f>SUMIF('New England Half'!$F$2:$F$294,F39,'New England Half'!$J$2:$J$294)</f>
        <v>0</v>
      </c>
      <c r="K39" s="5">
        <f>SUMIF('Track 5K'!$F$2:$F$198,F39,'Track 5K'!$J$2:$J$198)</f>
        <v>0</v>
      </c>
      <c r="L39" s="4">
        <f t="shared" si="1"/>
        <v>8.75</v>
      </c>
    </row>
    <row r="40" spans="1:12" ht="12.75" x14ac:dyDescent="0.2">
      <c r="A40" s="2" t="s">
        <v>528</v>
      </c>
      <c r="B40" s="2" t="s">
        <v>554</v>
      </c>
      <c r="C40" s="2" t="s">
        <v>19</v>
      </c>
      <c r="D40" s="2">
        <v>37</v>
      </c>
      <c r="E40" s="2" t="s">
        <v>193</v>
      </c>
      <c r="F40" s="9" t="str">
        <f t="shared" si="0"/>
        <v>AshleySwensonFMILLENNIUM RUNNING</v>
      </c>
      <c r="G40" s="5">
        <f>SUMIF('Nashua 10K'!$F$2:$F$273,F40,'Nashua 10K'!$J$2:$J$273)</f>
        <v>0</v>
      </c>
      <c r="H40" s="5">
        <f>SUMIF('Skip''s 4M'!$F$2:$F$310,F40,'Skip''s 4M'!$J$2:$J$310)</f>
        <v>0</v>
      </c>
      <c r="I40" s="5">
        <f>SUMIF(Sandown!$F$2:$F$297,F40,Sandown!$J$2:$J$297)</f>
        <v>0</v>
      </c>
      <c r="J40" s="5">
        <f>SUMIF('New England Half'!$F$2:$F$294,F40,'New England Half'!$J$2:$J$294)</f>
        <v>7.5</v>
      </c>
      <c r="K40" s="5">
        <f>SUMIF('Track 5K'!$F$2:$F$198,F40,'Track 5K'!$J$2:$J$198)</f>
        <v>0</v>
      </c>
      <c r="L40" s="4">
        <f t="shared" si="1"/>
        <v>7.5</v>
      </c>
    </row>
    <row r="41" spans="1:12" ht="12.75" x14ac:dyDescent="0.2">
      <c r="A41" s="2" t="s">
        <v>338</v>
      </c>
      <c r="B41" s="2" t="s">
        <v>555</v>
      </c>
      <c r="C41" s="2" t="s">
        <v>19</v>
      </c>
      <c r="D41" s="2">
        <v>38</v>
      </c>
      <c r="E41" s="2" t="s">
        <v>193</v>
      </c>
      <c r="F41" s="9" t="str">
        <f t="shared" si="0"/>
        <v>SarahHallockFMILLENNIUM RUNNING</v>
      </c>
      <c r="G41" s="5">
        <f>SUMIF('Nashua 10K'!$F$2:$F$273,F41,'Nashua 10K'!$J$2:$J$273)</f>
        <v>0</v>
      </c>
      <c r="H41" s="5">
        <f>SUMIF('Skip''s 4M'!$F$2:$F$310,F41,'Skip''s 4M'!$J$2:$J$310)</f>
        <v>0</v>
      </c>
      <c r="I41" s="5">
        <f>SUMIF(Sandown!$F$2:$F$297,F41,Sandown!$J$2:$J$297)</f>
        <v>0</v>
      </c>
      <c r="J41" s="5">
        <f>SUMIF('New England Half'!$F$2:$F$294,F41,'New England Half'!$J$2:$J$294)</f>
        <v>7</v>
      </c>
      <c r="K41" s="5">
        <f>SUMIF('Track 5K'!$F$2:$F$198,F41,'Track 5K'!$J$2:$J$198)</f>
        <v>0</v>
      </c>
      <c r="L41" s="4">
        <f t="shared" si="1"/>
        <v>7</v>
      </c>
    </row>
    <row r="42" spans="1:12" ht="12.75" x14ac:dyDescent="0.2">
      <c r="A42" s="2" t="s">
        <v>275</v>
      </c>
      <c r="B42" s="2" t="s">
        <v>276</v>
      </c>
      <c r="C42" s="2" t="s">
        <v>19</v>
      </c>
      <c r="D42" s="2">
        <v>38</v>
      </c>
      <c r="E42" s="2" t="s">
        <v>193</v>
      </c>
      <c r="F42" s="9" t="str">
        <f t="shared" si="0"/>
        <v>Megan EliseWestbrookFMILLENNIUM RUNNING</v>
      </c>
      <c r="G42" s="5">
        <f>SUMIF('Nashua 10K'!$F$2:$F$273,F42,'Nashua 10K'!$J$2:$J$273)</f>
        <v>0</v>
      </c>
      <c r="H42" s="5">
        <f>SUMIF('Skip''s 4M'!$F$2:$F$310,F42,'Skip''s 4M'!$J$2:$J$310)</f>
        <v>0</v>
      </c>
      <c r="I42" s="5">
        <f>SUMIF(Sandown!$F$2:$F$297,F42,Sandown!$J$2:$J$297)</f>
        <v>0</v>
      </c>
      <c r="J42" s="5">
        <f>SUMIF('New England Half'!$F$2:$F$294,F42,'New England Half'!$J$2:$J$294)</f>
        <v>2.0625</v>
      </c>
      <c r="K42" s="5">
        <f>SUMIF('Track 5K'!$F$2:$F$198,F42,'Track 5K'!$J$2:$J$198)</f>
        <v>3.5</v>
      </c>
      <c r="L42" s="4">
        <f t="shared" si="1"/>
        <v>5.5625</v>
      </c>
    </row>
    <row r="43" spans="1:12" ht="12.75" x14ac:dyDescent="0.2">
      <c r="A43" s="2" t="s">
        <v>268</v>
      </c>
      <c r="B43" s="2" t="s">
        <v>269</v>
      </c>
      <c r="C43" s="2" t="s">
        <v>19</v>
      </c>
      <c r="D43" s="2">
        <v>38</v>
      </c>
      <c r="E43" s="2" t="s">
        <v>192</v>
      </c>
      <c r="F43" s="9" t="str">
        <f t="shared" si="0"/>
        <v>YolandaBeckerFGREATER DERRY TRACK CLUB</v>
      </c>
      <c r="G43" s="5">
        <f>SUMIF('Nashua 10K'!$F$2:$F$273,F43,'Nashua 10K'!$J$2:$J$273)</f>
        <v>0</v>
      </c>
      <c r="H43" s="5">
        <f>SUMIF('Skip''s 4M'!$F$2:$F$310,F43,'Skip''s 4M'!$J$2:$J$310)</f>
        <v>0</v>
      </c>
      <c r="I43" s="5">
        <f>SUMIF(Sandown!$F$2:$F$297,F43,Sandown!$J$2:$J$297)</f>
        <v>0</v>
      </c>
      <c r="J43" s="5">
        <f>SUMIF('New England Half'!$F$2:$F$294,F43,'New England Half'!$J$2:$J$294)</f>
        <v>0</v>
      </c>
      <c r="K43" s="5">
        <f>SUMIF('Track 5K'!$F$2:$F$198,F43,'Track 5K'!$J$2:$J$198)</f>
        <v>5.3125</v>
      </c>
      <c r="L43" s="4">
        <f t="shared" si="1"/>
        <v>5.3125</v>
      </c>
    </row>
    <row r="44" spans="1:12" ht="12.75" x14ac:dyDescent="0.2">
      <c r="A44" s="2" t="s">
        <v>469</v>
      </c>
      <c r="B44" s="2" t="s">
        <v>47</v>
      </c>
      <c r="C44" s="2" t="s">
        <v>19</v>
      </c>
      <c r="D44" s="2">
        <v>33</v>
      </c>
      <c r="E44" s="2" t="s">
        <v>191</v>
      </c>
      <c r="F44" s="9" t="str">
        <f t="shared" si="0"/>
        <v>CarolanneDonovanFGATE CITY STRIDERS</v>
      </c>
      <c r="G44" s="5">
        <f>SUMIF('Nashua 10K'!$F$2:$F$273,F44,'Nashua 10K'!$J$2:$J$273)</f>
        <v>0</v>
      </c>
      <c r="H44" s="5">
        <f>SUMIF('Skip''s 4M'!$F$2:$F$310,F44,'Skip''s 4M'!$J$2:$J$310)</f>
        <v>0</v>
      </c>
      <c r="I44" s="5">
        <f>SUMIF(Sandown!$F$2:$F$297,F44,Sandown!$J$2:$J$297)</f>
        <v>0</v>
      </c>
      <c r="J44" s="5">
        <f>SUMIF('New England Half'!$F$2:$F$294,F44,'New England Half'!$J$2:$J$294)</f>
        <v>0</v>
      </c>
      <c r="K44" s="5">
        <f>SUMIF('Track 5K'!$F$2:$F$198,F44,'Track 5K'!$J$2:$J$198)</f>
        <v>4.75</v>
      </c>
      <c r="L44" s="4">
        <f t="shared" si="1"/>
        <v>4.75</v>
      </c>
    </row>
    <row r="45" spans="1:12" ht="12.75" x14ac:dyDescent="0.2">
      <c r="A45" s="2" t="s">
        <v>565</v>
      </c>
      <c r="B45" s="2" t="s">
        <v>566</v>
      </c>
      <c r="C45" s="2" t="s">
        <v>19</v>
      </c>
      <c r="D45" s="2">
        <v>38</v>
      </c>
      <c r="E45" s="2" t="s">
        <v>192</v>
      </c>
      <c r="F45" s="9" t="str">
        <f t="shared" si="0"/>
        <v>KristaTockeyFGREATER DERRY TRACK CLUB</v>
      </c>
      <c r="G45" s="5">
        <f>SUMIF('Nashua 10K'!$F$2:$F$273,F45,'Nashua 10K'!$J$2:$J$273)</f>
        <v>0</v>
      </c>
      <c r="H45" s="5">
        <f>SUMIF('Skip''s 4M'!$F$2:$F$310,F45,'Skip''s 4M'!$J$2:$J$310)</f>
        <v>0</v>
      </c>
      <c r="I45" s="5">
        <f>SUMIF(Sandown!$F$2:$F$297,F45,Sandown!$J$2:$J$297)</f>
        <v>0</v>
      </c>
      <c r="J45" s="5">
        <f>SUMIF('New England Half'!$F$2:$F$294,F45,'New England Half'!$J$2:$J$294)</f>
        <v>4.5625</v>
      </c>
      <c r="K45" s="5">
        <f>SUMIF('Track 5K'!$F$2:$F$198,F45,'Track 5K'!$J$2:$J$198)</f>
        <v>0</v>
      </c>
      <c r="L45" s="4">
        <f t="shared" si="1"/>
        <v>4.5625</v>
      </c>
    </row>
    <row r="46" spans="1:12" ht="12.75" x14ac:dyDescent="0.2">
      <c r="A46" s="2" t="s">
        <v>528</v>
      </c>
      <c r="B46" s="2" t="s">
        <v>104</v>
      </c>
      <c r="C46" s="2" t="s">
        <v>19</v>
      </c>
      <c r="D46" s="2">
        <v>39</v>
      </c>
      <c r="E46" s="2" t="s">
        <v>193</v>
      </c>
      <c r="F46" s="9" t="str">
        <f t="shared" si="0"/>
        <v>AshleyJohnsonFMILLENNIUM RUNNING</v>
      </c>
      <c r="G46" s="5">
        <f>SUMIF('Nashua 10K'!$F$2:$F$273,F46,'Nashua 10K'!$J$2:$J$273)</f>
        <v>0</v>
      </c>
      <c r="H46" s="5">
        <f>SUMIF('Skip''s 4M'!$F$2:$F$310,F46,'Skip''s 4M'!$J$2:$J$310)</f>
        <v>0</v>
      </c>
      <c r="I46" s="5">
        <f>SUMIF(Sandown!$F$2:$F$297,F46,Sandown!$J$2:$J$297)</f>
        <v>0</v>
      </c>
      <c r="J46" s="5">
        <f>SUMIF('New England Half'!$F$2:$F$294,F46,'New England Half'!$J$2:$J$294)</f>
        <v>3.625</v>
      </c>
      <c r="K46" s="5">
        <f>SUMIF('Track 5K'!$F$2:$F$198,F46,'Track 5K'!$J$2:$J$198)</f>
        <v>0</v>
      </c>
      <c r="L46" s="4">
        <f t="shared" si="1"/>
        <v>3.625</v>
      </c>
    </row>
    <row r="47" spans="1:12" ht="12.75" x14ac:dyDescent="0.2">
      <c r="A47" s="3" t="s">
        <v>681</v>
      </c>
      <c r="B47" s="3" t="s">
        <v>682</v>
      </c>
      <c r="C47" s="3" t="s">
        <v>19</v>
      </c>
      <c r="D47" s="3">
        <v>36</v>
      </c>
      <c r="E47" s="2" t="s">
        <v>192</v>
      </c>
      <c r="F47" s="9" t="str">
        <f t="shared" si="0"/>
        <v>TokiTaharaFGREATER DERRY TRACK CLUB</v>
      </c>
      <c r="G47" s="5">
        <f>SUMIF('Nashua 10K'!$F$2:$F$273,F47,'Nashua 10K'!$J$2:$J$273)</f>
        <v>0</v>
      </c>
      <c r="H47" s="5">
        <f>SUMIF('Skip''s 4M'!$F$2:$F$310,F47,'Skip''s 4M'!$J$2:$J$310)</f>
        <v>0</v>
      </c>
      <c r="I47" s="5">
        <f>SUMIF(Sandown!$F$2:$F$297,F47,Sandown!$J$2:$J$297)</f>
        <v>0</v>
      </c>
      <c r="J47" s="5">
        <f>SUMIF('New England Half'!$F$2:$F$294,F47,'New England Half'!$J$2:$J$294)</f>
        <v>2.75</v>
      </c>
      <c r="K47" s="5">
        <f>SUMIF('Track 5K'!$F$2:$F$198,F47,'Track 5K'!$J$2:$J$198)</f>
        <v>0</v>
      </c>
      <c r="L47" s="4">
        <f t="shared" si="1"/>
        <v>2.75</v>
      </c>
    </row>
    <row r="48" spans="1:12" ht="12.75" x14ac:dyDescent="0.2">
      <c r="L48" s="4"/>
    </row>
    <row r="49" spans="12:12" ht="12.75" x14ac:dyDescent="0.2">
      <c r="L49" s="4"/>
    </row>
    <row r="50" spans="12:12" ht="12.75" x14ac:dyDescent="0.2">
      <c r="L50" s="4"/>
    </row>
    <row r="51" spans="12:12" ht="12.75" x14ac:dyDescent="0.2">
      <c r="L51" s="4"/>
    </row>
    <row r="52" spans="12:12" ht="12.75" x14ac:dyDescent="0.2">
      <c r="L52" s="4"/>
    </row>
    <row r="53" spans="12:12" ht="12.75" x14ac:dyDescent="0.2">
      <c r="L53" s="4"/>
    </row>
    <row r="54" spans="12:12" ht="12.75" x14ac:dyDescent="0.2">
      <c r="L54" s="4"/>
    </row>
    <row r="55" spans="12:12" ht="12.75" x14ac:dyDescent="0.2">
      <c r="L55" s="4"/>
    </row>
    <row r="56" spans="12:12" ht="12.75" x14ac:dyDescent="0.2">
      <c r="L56" s="4"/>
    </row>
    <row r="57" spans="12:12" ht="12.75" x14ac:dyDescent="0.2">
      <c r="L57" s="4"/>
    </row>
    <row r="58" spans="12:12" ht="12.75" x14ac:dyDescent="0.2">
      <c r="L58" s="4"/>
    </row>
    <row r="59" spans="12:12" ht="12.75" x14ac:dyDescent="0.2">
      <c r="L59" s="4"/>
    </row>
    <row r="60" spans="12:12" ht="12.75" x14ac:dyDescent="0.2">
      <c r="L60" s="4"/>
    </row>
    <row r="61" spans="12:12" ht="12.75" x14ac:dyDescent="0.2">
      <c r="L61" s="4"/>
    </row>
    <row r="62" spans="12:12" ht="12.75" x14ac:dyDescent="0.2">
      <c r="L62" s="4"/>
    </row>
    <row r="63" spans="12:12" ht="12.75" x14ac:dyDescent="0.2">
      <c r="L63" s="4"/>
    </row>
    <row r="64" spans="12:12" ht="12.75" x14ac:dyDescent="0.2">
      <c r="L64" s="4"/>
    </row>
    <row r="65" spans="12:12" ht="12.75" x14ac:dyDescent="0.2">
      <c r="L65" s="4"/>
    </row>
    <row r="66" spans="12:12" ht="12.75" x14ac:dyDescent="0.2">
      <c r="L66" s="4"/>
    </row>
    <row r="67" spans="12:12" ht="12.75" x14ac:dyDescent="0.2">
      <c r="L67" s="4"/>
    </row>
    <row r="68" spans="12:12" ht="12.75" x14ac:dyDescent="0.2">
      <c r="L68" s="4"/>
    </row>
    <row r="69" spans="12:12" ht="12.75" x14ac:dyDescent="0.2">
      <c r="L69" s="4"/>
    </row>
    <row r="70" spans="12:12" ht="12.75" x14ac:dyDescent="0.2">
      <c r="L70" s="4"/>
    </row>
    <row r="71" spans="12:12" ht="12.75" x14ac:dyDescent="0.2">
      <c r="L71" s="4"/>
    </row>
    <row r="72" spans="12:12" ht="12.75" x14ac:dyDescent="0.2">
      <c r="L72" s="4"/>
    </row>
    <row r="73" spans="12:12" ht="12.75" x14ac:dyDescent="0.2">
      <c r="L73" s="4"/>
    </row>
    <row r="74" spans="12:12" ht="12.75" x14ac:dyDescent="0.2">
      <c r="L74" s="4"/>
    </row>
    <row r="75" spans="12:12" ht="12.75" x14ac:dyDescent="0.2">
      <c r="L75" s="4"/>
    </row>
    <row r="76" spans="12:12" ht="12.75" x14ac:dyDescent="0.2">
      <c r="L76" s="4"/>
    </row>
    <row r="77" spans="12:12" ht="12.75" x14ac:dyDescent="0.2">
      <c r="L77" s="4"/>
    </row>
    <row r="78" spans="12:12" ht="12.75" x14ac:dyDescent="0.2">
      <c r="L78" s="4"/>
    </row>
    <row r="79" spans="12:12" ht="12.75" x14ac:dyDescent="0.2">
      <c r="L79" s="4"/>
    </row>
    <row r="80" spans="12:12" ht="12.75" x14ac:dyDescent="0.2">
      <c r="L80" s="4"/>
    </row>
    <row r="81" spans="12:12" ht="12.75" x14ac:dyDescent="0.2">
      <c r="L81" s="4"/>
    </row>
    <row r="82" spans="12:12" ht="12.75" x14ac:dyDescent="0.2">
      <c r="L82" s="4"/>
    </row>
    <row r="83" spans="12:12" ht="12.75" x14ac:dyDescent="0.2">
      <c r="L83" s="4"/>
    </row>
    <row r="84" spans="12:12" ht="12.75" x14ac:dyDescent="0.2">
      <c r="L84" s="4"/>
    </row>
    <row r="85" spans="12:12" ht="12.75" x14ac:dyDescent="0.2">
      <c r="L85" s="4"/>
    </row>
    <row r="86" spans="12:12" ht="12.75" x14ac:dyDescent="0.2">
      <c r="L86" s="4"/>
    </row>
    <row r="87" spans="12:12" ht="12.75" x14ac:dyDescent="0.2">
      <c r="L87" s="4"/>
    </row>
    <row r="88" spans="12:12" ht="12.75" x14ac:dyDescent="0.2">
      <c r="L88" s="4"/>
    </row>
    <row r="89" spans="12:12" ht="12.75" x14ac:dyDescent="0.2">
      <c r="L89" s="4"/>
    </row>
    <row r="90" spans="12:12" ht="12.75" x14ac:dyDescent="0.2">
      <c r="L90" s="4"/>
    </row>
    <row r="91" spans="12:12" ht="12.75" x14ac:dyDescent="0.2">
      <c r="L91" s="4"/>
    </row>
    <row r="92" spans="12:12" ht="12.75" x14ac:dyDescent="0.2">
      <c r="L92" s="4"/>
    </row>
    <row r="93" spans="12:12" ht="12.75" x14ac:dyDescent="0.2">
      <c r="L93" s="4"/>
    </row>
    <row r="94" spans="12:12" ht="12.75" x14ac:dyDescent="0.2">
      <c r="L94" s="4"/>
    </row>
    <row r="95" spans="12:12" ht="12.75" x14ac:dyDescent="0.2">
      <c r="L95" s="4"/>
    </row>
    <row r="96" spans="12:12" ht="12.75" x14ac:dyDescent="0.2">
      <c r="L96" s="4"/>
    </row>
    <row r="97" spans="12:12" ht="12.75" x14ac:dyDescent="0.2">
      <c r="L97" s="4"/>
    </row>
    <row r="98" spans="12:12" ht="12.75" x14ac:dyDescent="0.2">
      <c r="L98" s="4"/>
    </row>
    <row r="99" spans="12:12" ht="12.75" x14ac:dyDescent="0.2">
      <c r="L99" s="4"/>
    </row>
    <row r="100" spans="12:12" ht="12.75" x14ac:dyDescent="0.2">
      <c r="L100" s="4"/>
    </row>
    <row r="101" spans="12:12" ht="12.75" x14ac:dyDescent="0.2">
      <c r="L101" s="4"/>
    </row>
    <row r="102" spans="12:12" ht="12.75" x14ac:dyDescent="0.2">
      <c r="L102" s="4"/>
    </row>
    <row r="103" spans="12:12" ht="12.75" x14ac:dyDescent="0.2">
      <c r="L103" s="4"/>
    </row>
    <row r="104" spans="12:12" ht="12.75" x14ac:dyDescent="0.2">
      <c r="L104" s="4"/>
    </row>
    <row r="105" spans="12:12" ht="12.75" x14ac:dyDescent="0.2">
      <c r="L105" s="4"/>
    </row>
    <row r="106" spans="12:12" ht="12.75" x14ac:dyDescent="0.2">
      <c r="L106" s="4"/>
    </row>
    <row r="107" spans="12:12" ht="12.75" x14ac:dyDescent="0.2">
      <c r="L107" s="4"/>
    </row>
    <row r="108" spans="12:12" ht="12.75" x14ac:dyDescent="0.2">
      <c r="L108" s="4"/>
    </row>
    <row r="109" spans="12:12" ht="12.75" x14ac:dyDescent="0.2">
      <c r="L109" s="4"/>
    </row>
    <row r="110" spans="12:12" ht="12.75" x14ac:dyDescent="0.2">
      <c r="L110" s="4"/>
    </row>
    <row r="111" spans="12:12" ht="12.75" x14ac:dyDescent="0.2">
      <c r="L111" s="4"/>
    </row>
    <row r="112" spans="12:12" ht="12.75" x14ac:dyDescent="0.2">
      <c r="L112" s="4"/>
    </row>
    <row r="113" spans="12:12" ht="12.75" x14ac:dyDescent="0.2">
      <c r="L113" s="4"/>
    </row>
    <row r="114" spans="12:12" ht="12.75" x14ac:dyDescent="0.2">
      <c r="L114" s="4"/>
    </row>
    <row r="115" spans="12:12" ht="12.75" x14ac:dyDescent="0.2">
      <c r="L115" s="4"/>
    </row>
    <row r="116" spans="12:12" ht="12.75" x14ac:dyDescent="0.2">
      <c r="L116" s="4"/>
    </row>
    <row r="117" spans="12:12" ht="12.75" x14ac:dyDescent="0.2">
      <c r="L117" s="4"/>
    </row>
    <row r="118" spans="12:12" ht="12.75" x14ac:dyDescent="0.2">
      <c r="L118" s="4"/>
    </row>
    <row r="119" spans="12:12" ht="12.75" x14ac:dyDescent="0.2">
      <c r="L119" s="4"/>
    </row>
    <row r="120" spans="12:12" ht="12.75" x14ac:dyDescent="0.2">
      <c r="L120" s="4"/>
    </row>
    <row r="121" spans="12:12" ht="12.75" x14ac:dyDescent="0.2">
      <c r="L121" s="4"/>
    </row>
    <row r="122" spans="12:12" ht="12.75" x14ac:dyDescent="0.2">
      <c r="L122" s="4"/>
    </row>
    <row r="123" spans="12:12" ht="12.75" x14ac:dyDescent="0.2">
      <c r="L123" s="4"/>
    </row>
    <row r="124" spans="12:12" ht="12.75" x14ac:dyDescent="0.2">
      <c r="L124" s="4"/>
    </row>
    <row r="125" spans="12:12" ht="12.75" x14ac:dyDescent="0.2">
      <c r="L125" s="4"/>
    </row>
    <row r="126" spans="12:12" ht="12.75" x14ac:dyDescent="0.2">
      <c r="L126" s="4"/>
    </row>
    <row r="127" spans="12:12" ht="12.75" x14ac:dyDescent="0.2">
      <c r="L127" s="4"/>
    </row>
    <row r="128" spans="12:12" ht="12.75" x14ac:dyDescent="0.2">
      <c r="L128" s="4"/>
    </row>
    <row r="129" spans="12:12" ht="12.75" x14ac:dyDescent="0.2">
      <c r="L129" s="4"/>
    </row>
    <row r="130" spans="12:12" ht="12.75" x14ac:dyDescent="0.2">
      <c r="L130" s="4"/>
    </row>
    <row r="131" spans="12:12" ht="12.75" x14ac:dyDescent="0.2">
      <c r="L131" s="4"/>
    </row>
    <row r="132" spans="12:12" ht="12.75" x14ac:dyDescent="0.2">
      <c r="L132" s="4"/>
    </row>
    <row r="133" spans="12:12" ht="12.75" x14ac:dyDescent="0.2">
      <c r="L133" s="4"/>
    </row>
    <row r="134" spans="12:12" ht="12.75" x14ac:dyDescent="0.2">
      <c r="L134" s="4"/>
    </row>
    <row r="135" spans="12:12" ht="12.75" x14ac:dyDescent="0.2">
      <c r="L135" s="4"/>
    </row>
    <row r="136" spans="12:12" ht="12.75" x14ac:dyDescent="0.2">
      <c r="L136" s="4"/>
    </row>
    <row r="137" spans="12:12" ht="12.75" x14ac:dyDescent="0.2">
      <c r="L137" s="4"/>
    </row>
    <row r="138" spans="12:12" ht="12.75" x14ac:dyDescent="0.2">
      <c r="L138" s="4"/>
    </row>
    <row r="139" spans="12:12" ht="12.75" x14ac:dyDescent="0.2">
      <c r="L139" s="4"/>
    </row>
    <row r="140" spans="12:12" ht="12.75" x14ac:dyDescent="0.2">
      <c r="L140" s="4"/>
    </row>
    <row r="141" spans="12:12" ht="12.75" x14ac:dyDescent="0.2">
      <c r="L141" s="4"/>
    </row>
    <row r="142" spans="12:12" ht="12.75" x14ac:dyDescent="0.2">
      <c r="L142" s="4"/>
    </row>
    <row r="143" spans="12:12" ht="12.75" x14ac:dyDescent="0.2">
      <c r="L143" s="4"/>
    </row>
    <row r="144" spans="12:12" ht="12.75" x14ac:dyDescent="0.2">
      <c r="L144" s="4"/>
    </row>
    <row r="145" spans="12:12" ht="12.75" x14ac:dyDescent="0.2">
      <c r="L145" s="4"/>
    </row>
    <row r="146" spans="12:12" ht="12.75" x14ac:dyDescent="0.2">
      <c r="L146" s="4"/>
    </row>
    <row r="147" spans="12:12" ht="12.75" x14ac:dyDescent="0.2">
      <c r="L147" s="4"/>
    </row>
    <row r="148" spans="12:12" ht="12.75" x14ac:dyDescent="0.2">
      <c r="L148" s="4"/>
    </row>
    <row r="149" spans="12:12" ht="12.75" x14ac:dyDescent="0.2">
      <c r="L149" s="4"/>
    </row>
    <row r="150" spans="12:12" ht="12.75" x14ac:dyDescent="0.2">
      <c r="L150" s="4"/>
    </row>
    <row r="151" spans="12:12" ht="12.75" x14ac:dyDescent="0.2">
      <c r="L151" s="4"/>
    </row>
    <row r="152" spans="12:12" ht="12.75" x14ac:dyDescent="0.2">
      <c r="L152" s="4"/>
    </row>
    <row r="153" spans="12:12" ht="12.75" x14ac:dyDescent="0.2">
      <c r="L153" s="4"/>
    </row>
    <row r="154" spans="12:12" ht="12.75" x14ac:dyDescent="0.2">
      <c r="L154" s="4"/>
    </row>
    <row r="155" spans="12:12" ht="12.75" x14ac:dyDescent="0.2">
      <c r="L155" s="4"/>
    </row>
    <row r="156" spans="12:12" ht="12.75" x14ac:dyDescent="0.2">
      <c r="L156" s="4"/>
    </row>
    <row r="157" spans="12:12" ht="12.75" x14ac:dyDescent="0.2">
      <c r="L157" s="4"/>
    </row>
    <row r="158" spans="12:12" ht="12.75" x14ac:dyDescent="0.2">
      <c r="L158" s="4"/>
    </row>
    <row r="159" spans="12:12" ht="12.75" x14ac:dyDescent="0.2">
      <c r="L159" s="4"/>
    </row>
    <row r="160" spans="12:12" ht="12.75" x14ac:dyDescent="0.2">
      <c r="L160" s="4"/>
    </row>
    <row r="161" spans="12:12" ht="12.75" x14ac:dyDescent="0.2">
      <c r="L161" s="4"/>
    </row>
    <row r="162" spans="12:12" ht="12.75" x14ac:dyDescent="0.2">
      <c r="L162" s="4"/>
    </row>
    <row r="163" spans="12:12" ht="12.75" x14ac:dyDescent="0.2">
      <c r="L163" s="4"/>
    </row>
    <row r="164" spans="12:12" ht="12.75" x14ac:dyDescent="0.2">
      <c r="L164" s="4"/>
    </row>
    <row r="165" spans="12:12" ht="12.75" x14ac:dyDescent="0.2">
      <c r="L165" s="4"/>
    </row>
    <row r="166" spans="12:12" ht="12.75" x14ac:dyDescent="0.2">
      <c r="L166" s="4"/>
    </row>
    <row r="167" spans="12:12" ht="12.75" x14ac:dyDescent="0.2">
      <c r="L167" s="4"/>
    </row>
    <row r="168" spans="12:12" ht="12.75" x14ac:dyDescent="0.2">
      <c r="L168" s="4"/>
    </row>
    <row r="169" spans="12:12" ht="12.75" x14ac:dyDescent="0.2">
      <c r="L169" s="4"/>
    </row>
    <row r="170" spans="12:12" ht="12.75" x14ac:dyDescent="0.2">
      <c r="L170" s="4"/>
    </row>
    <row r="171" spans="12:12" ht="12.75" x14ac:dyDescent="0.2">
      <c r="L171" s="4"/>
    </row>
    <row r="172" spans="12:12" ht="12.75" x14ac:dyDescent="0.2">
      <c r="L172" s="4"/>
    </row>
    <row r="173" spans="12:12" ht="12.75" x14ac:dyDescent="0.2">
      <c r="L173" s="4"/>
    </row>
    <row r="174" spans="12:12" ht="12.75" x14ac:dyDescent="0.2">
      <c r="L174" s="4"/>
    </row>
    <row r="175" spans="12:12" ht="12.75" x14ac:dyDescent="0.2">
      <c r="L175" s="4"/>
    </row>
    <row r="176" spans="12:12" ht="12.75" x14ac:dyDescent="0.2">
      <c r="L176" s="4"/>
    </row>
    <row r="177" spans="12:12" ht="12.75" x14ac:dyDescent="0.2">
      <c r="L177" s="4"/>
    </row>
    <row r="178" spans="12:12" ht="12.75" x14ac:dyDescent="0.2">
      <c r="L178" s="4"/>
    </row>
    <row r="179" spans="12:12" ht="12.75" x14ac:dyDescent="0.2">
      <c r="L179" s="4"/>
    </row>
    <row r="180" spans="12:12" ht="12.75" x14ac:dyDescent="0.2">
      <c r="L180" s="4"/>
    </row>
    <row r="181" spans="12:12" ht="12.75" x14ac:dyDescent="0.2">
      <c r="L181" s="4"/>
    </row>
    <row r="182" spans="12:12" ht="12.75" x14ac:dyDescent="0.2">
      <c r="L182" s="4"/>
    </row>
    <row r="183" spans="12:12" ht="12.75" x14ac:dyDescent="0.2">
      <c r="L183" s="4"/>
    </row>
    <row r="184" spans="12:12" ht="12.75" x14ac:dyDescent="0.2">
      <c r="L184" s="4"/>
    </row>
    <row r="185" spans="12:12" ht="12.75" x14ac:dyDescent="0.2">
      <c r="L185" s="4"/>
    </row>
    <row r="186" spans="12:12" ht="12.75" x14ac:dyDescent="0.2">
      <c r="L186" s="4"/>
    </row>
    <row r="187" spans="12:12" ht="12.75" x14ac:dyDescent="0.2">
      <c r="L187" s="4"/>
    </row>
    <row r="188" spans="12:12" ht="12.75" x14ac:dyDescent="0.2">
      <c r="L188" s="4"/>
    </row>
    <row r="189" spans="12:12" ht="12.75" x14ac:dyDescent="0.2">
      <c r="L189" s="4"/>
    </row>
    <row r="190" spans="12:12" ht="12.75" x14ac:dyDescent="0.2">
      <c r="L190" s="4"/>
    </row>
    <row r="191" spans="12:12" ht="12.75" x14ac:dyDescent="0.2">
      <c r="L191" s="4"/>
    </row>
    <row r="192" spans="12:12" ht="12.75" x14ac:dyDescent="0.2">
      <c r="L192" s="4"/>
    </row>
    <row r="193" spans="12:12" ht="12.75" x14ac:dyDescent="0.2">
      <c r="L193" s="4"/>
    </row>
    <row r="194" spans="12:12" ht="12.75" x14ac:dyDescent="0.2">
      <c r="L194" s="4"/>
    </row>
    <row r="195" spans="12:12" ht="12.75" x14ac:dyDescent="0.2">
      <c r="L195" s="4"/>
    </row>
    <row r="196" spans="12:12" ht="12.75" x14ac:dyDescent="0.2">
      <c r="L196" s="4"/>
    </row>
    <row r="197" spans="12:12" ht="12.75" x14ac:dyDescent="0.2">
      <c r="L197" s="4"/>
    </row>
    <row r="198" spans="12:12" ht="12.75" x14ac:dyDescent="0.2">
      <c r="L198" s="4"/>
    </row>
    <row r="199" spans="12:12" ht="12.75" x14ac:dyDescent="0.2">
      <c r="L199" s="4"/>
    </row>
    <row r="200" spans="12:12" ht="12.75" x14ac:dyDescent="0.2">
      <c r="L200" s="4"/>
    </row>
    <row r="201" spans="12:12" ht="12.75" x14ac:dyDescent="0.2">
      <c r="L201" s="4"/>
    </row>
    <row r="202" spans="12:12" ht="12.75" x14ac:dyDescent="0.2">
      <c r="L202" s="4"/>
    </row>
    <row r="203" spans="12:12" ht="12.75" x14ac:dyDescent="0.2">
      <c r="L203" s="4"/>
    </row>
    <row r="204" spans="12:12" ht="12.75" x14ac:dyDescent="0.2">
      <c r="L204" s="4"/>
    </row>
    <row r="205" spans="12:12" ht="12.75" x14ac:dyDescent="0.2">
      <c r="L205" s="4"/>
    </row>
    <row r="206" spans="12:12" ht="12.75" x14ac:dyDescent="0.2">
      <c r="L206" s="4"/>
    </row>
    <row r="207" spans="12:12" ht="12.75" x14ac:dyDescent="0.2">
      <c r="L207" s="4"/>
    </row>
    <row r="208" spans="12:12" ht="12.75" x14ac:dyDescent="0.2">
      <c r="L208" s="4"/>
    </row>
    <row r="209" spans="12:12" ht="12.75" x14ac:dyDescent="0.2">
      <c r="L209" s="4"/>
    </row>
    <row r="210" spans="12:12" ht="12.75" x14ac:dyDescent="0.2">
      <c r="L210" s="4"/>
    </row>
    <row r="211" spans="12:12" ht="12.75" x14ac:dyDescent="0.2">
      <c r="L211" s="4"/>
    </row>
    <row r="212" spans="12:12" ht="12.75" x14ac:dyDescent="0.2">
      <c r="L212" s="4"/>
    </row>
    <row r="213" spans="12:12" ht="12.75" x14ac:dyDescent="0.2">
      <c r="L213" s="4"/>
    </row>
    <row r="214" spans="12:12" ht="12.75" x14ac:dyDescent="0.2">
      <c r="L214" s="4"/>
    </row>
    <row r="215" spans="12:12" ht="12.75" x14ac:dyDescent="0.2">
      <c r="L215" s="4"/>
    </row>
    <row r="216" spans="12:12" ht="12.75" x14ac:dyDescent="0.2">
      <c r="L216" s="4"/>
    </row>
    <row r="217" spans="12:12" ht="12.75" x14ac:dyDescent="0.2">
      <c r="L217" s="4"/>
    </row>
    <row r="218" spans="12:12" ht="12.75" x14ac:dyDescent="0.2">
      <c r="L218" s="4"/>
    </row>
    <row r="219" spans="12:12" ht="12.75" x14ac:dyDescent="0.2">
      <c r="L219" s="4"/>
    </row>
    <row r="220" spans="12:12" ht="12.75" x14ac:dyDescent="0.2">
      <c r="L220" s="4"/>
    </row>
    <row r="221" spans="12:12" ht="12.75" x14ac:dyDescent="0.2">
      <c r="L221" s="4"/>
    </row>
    <row r="222" spans="12:12" ht="12.75" x14ac:dyDescent="0.2">
      <c r="L222" s="4"/>
    </row>
    <row r="223" spans="12:12" ht="12.75" x14ac:dyDescent="0.2">
      <c r="L223" s="4"/>
    </row>
    <row r="224" spans="12:12" ht="12.75" x14ac:dyDescent="0.2">
      <c r="L224" s="4"/>
    </row>
    <row r="225" spans="12:12" ht="12.75" x14ac:dyDescent="0.2">
      <c r="L225" s="4"/>
    </row>
    <row r="226" spans="12:12" ht="12.75" x14ac:dyDescent="0.2">
      <c r="L226" s="4"/>
    </row>
    <row r="227" spans="12:12" ht="12.75" x14ac:dyDescent="0.2">
      <c r="L227" s="4"/>
    </row>
    <row r="228" spans="12:12" ht="12.75" x14ac:dyDescent="0.2">
      <c r="L228" s="4"/>
    </row>
    <row r="229" spans="12:12" ht="12.75" x14ac:dyDescent="0.2">
      <c r="L229" s="4"/>
    </row>
    <row r="230" spans="12:12" ht="12.75" x14ac:dyDescent="0.2">
      <c r="L230" s="4"/>
    </row>
    <row r="231" spans="12:12" ht="12.75" x14ac:dyDescent="0.2">
      <c r="L231" s="4"/>
    </row>
    <row r="232" spans="12:12" ht="12.75" x14ac:dyDescent="0.2">
      <c r="L232" s="4"/>
    </row>
    <row r="233" spans="12:12" ht="12.75" x14ac:dyDescent="0.2">
      <c r="L233" s="4"/>
    </row>
    <row r="234" spans="12:12" ht="12.75" x14ac:dyDescent="0.2">
      <c r="L234" s="4"/>
    </row>
    <row r="235" spans="12:12" ht="12.75" x14ac:dyDescent="0.2">
      <c r="L235" s="4"/>
    </row>
    <row r="236" spans="12:12" ht="12.75" x14ac:dyDescent="0.2">
      <c r="L236" s="4"/>
    </row>
    <row r="237" spans="12:12" ht="12.75" x14ac:dyDescent="0.2">
      <c r="L237" s="4"/>
    </row>
    <row r="238" spans="12:12" ht="12.75" x14ac:dyDescent="0.2">
      <c r="L238" s="4"/>
    </row>
    <row r="239" spans="12:12" ht="12.75" x14ac:dyDescent="0.2">
      <c r="L239" s="4"/>
    </row>
    <row r="240" spans="12:12" ht="12.75" x14ac:dyDescent="0.2">
      <c r="L240" s="4"/>
    </row>
    <row r="241" spans="12:12" ht="12.75" x14ac:dyDescent="0.2">
      <c r="L241" s="4"/>
    </row>
    <row r="242" spans="12:12" ht="12.75" x14ac:dyDescent="0.2">
      <c r="L242" s="4"/>
    </row>
    <row r="243" spans="12:12" ht="12.75" x14ac:dyDescent="0.2">
      <c r="L243" s="4"/>
    </row>
    <row r="244" spans="12:12" ht="12.75" x14ac:dyDescent="0.2">
      <c r="L244" s="4"/>
    </row>
    <row r="245" spans="12:12" ht="12.75" x14ac:dyDescent="0.2">
      <c r="L245" s="4"/>
    </row>
    <row r="246" spans="12:12" ht="12.75" x14ac:dyDescent="0.2">
      <c r="L246" s="4"/>
    </row>
    <row r="247" spans="12:12" ht="12.75" x14ac:dyDescent="0.2">
      <c r="L247" s="4"/>
    </row>
    <row r="248" spans="12:12" ht="12.75" x14ac:dyDescent="0.2">
      <c r="L248" s="4"/>
    </row>
    <row r="249" spans="12:12" ht="12.75" x14ac:dyDescent="0.2">
      <c r="L249" s="4"/>
    </row>
    <row r="250" spans="12:12" ht="12.75" x14ac:dyDescent="0.2">
      <c r="L250" s="4"/>
    </row>
    <row r="251" spans="12:12" ht="12.75" x14ac:dyDescent="0.2">
      <c r="L251" s="4"/>
    </row>
    <row r="252" spans="12:12" ht="12.75" x14ac:dyDescent="0.2">
      <c r="L252" s="4"/>
    </row>
    <row r="253" spans="12:12" ht="12.75" x14ac:dyDescent="0.2">
      <c r="L253" s="4"/>
    </row>
    <row r="254" spans="12:12" ht="12.75" x14ac:dyDescent="0.2">
      <c r="L254" s="4"/>
    </row>
    <row r="255" spans="12:12" ht="12.75" x14ac:dyDescent="0.2">
      <c r="L255" s="4"/>
    </row>
    <row r="256" spans="12:12" ht="12.75" x14ac:dyDescent="0.2">
      <c r="L256" s="4"/>
    </row>
    <row r="257" spans="12:12" ht="12.75" x14ac:dyDescent="0.2">
      <c r="L257" s="4"/>
    </row>
    <row r="258" spans="12:12" ht="12.75" x14ac:dyDescent="0.2">
      <c r="L258" s="4"/>
    </row>
    <row r="259" spans="12:12" ht="12.75" x14ac:dyDescent="0.2">
      <c r="L259" s="4"/>
    </row>
    <row r="260" spans="12:12" ht="12.75" x14ac:dyDescent="0.2">
      <c r="L260" s="4"/>
    </row>
    <row r="261" spans="12:12" ht="12.75" x14ac:dyDescent="0.2">
      <c r="L261" s="4"/>
    </row>
    <row r="262" spans="12:12" ht="12.75" x14ac:dyDescent="0.2">
      <c r="L262" s="4"/>
    </row>
    <row r="263" spans="12:12" ht="12.75" x14ac:dyDescent="0.2">
      <c r="L263" s="4"/>
    </row>
    <row r="264" spans="12:12" ht="12.75" x14ac:dyDescent="0.2">
      <c r="L264" s="4"/>
    </row>
    <row r="265" spans="12:12" ht="12.75" x14ac:dyDescent="0.2">
      <c r="L265" s="4"/>
    </row>
    <row r="266" spans="12:12" ht="12.75" x14ac:dyDescent="0.2">
      <c r="L266" s="4"/>
    </row>
    <row r="267" spans="12:12" ht="12.75" x14ac:dyDescent="0.2">
      <c r="L267" s="4"/>
    </row>
    <row r="268" spans="12:12" ht="12.75" x14ac:dyDescent="0.2">
      <c r="L268" s="4"/>
    </row>
    <row r="269" spans="12:12" ht="12.75" x14ac:dyDescent="0.2">
      <c r="L269" s="4"/>
    </row>
    <row r="270" spans="12:12" ht="12.75" x14ac:dyDescent="0.2">
      <c r="L270" s="4"/>
    </row>
    <row r="271" spans="12:12" ht="12.75" x14ac:dyDescent="0.2">
      <c r="L271" s="4"/>
    </row>
    <row r="272" spans="12:12" ht="12.75" x14ac:dyDescent="0.2">
      <c r="L272" s="4"/>
    </row>
    <row r="273" spans="12:12" ht="12.75" x14ac:dyDescent="0.2">
      <c r="L273" s="4"/>
    </row>
    <row r="274" spans="12:12" ht="12.75" x14ac:dyDescent="0.2">
      <c r="L274" s="4"/>
    </row>
    <row r="275" spans="12:12" ht="12.75" x14ac:dyDescent="0.2">
      <c r="L275" s="4"/>
    </row>
    <row r="276" spans="12:12" ht="12.75" x14ac:dyDescent="0.2">
      <c r="L276" s="4"/>
    </row>
    <row r="277" spans="12:12" ht="12.75" x14ac:dyDescent="0.2">
      <c r="L277" s="4"/>
    </row>
    <row r="278" spans="12:12" ht="12.75" x14ac:dyDescent="0.2">
      <c r="L278" s="4"/>
    </row>
    <row r="279" spans="12:12" ht="12.75" x14ac:dyDescent="0.2">
      <c r="L279" s="4"/>
    </row>
    <row r="280" spans="12:12" ht="12.75" x14ac:dyDescent="0.2">
      <c r="L280" s="4"/>
    </row>
    <row r="281" spans="12:12" ht="12.75" x14ac:dyDescent="0.2">
      <c r="L281" s="4"/>
    </row>
    <row r="282" spans="12:12" ht="12.75" x14ac:dyDescent="0.2">
      <c r="L282" s="4"/>
    </row>
    <row r="283" spans="12:12" ht="12.75" x14ac:dyDescent="0.2">
      <c r="L283" s="4"/>
    </row>
    <row r="284" spans="12:12" ht="12.75" x14ac:dyDescent="0.2">
      <c r="L284" s="4"/>
    </row>
    <row r="285" spans="12:12" ht="12.75" x14ac:dyDescent="0.2">
      <c r="L285" s="4"/>
    </row>
    <row r="286" spans="12:12" ht="12.75" x14ac:dyDescent="0.2">
      <c r="L286" s="4"/>
    </row>
    <row r="287" spans="12:12" ht="12.75" x14ac:dyDescent="0.2">
      <c r="L287" s="4"/>
    </row>
    <row r="288" spans="12:12" ht="12.75" x14ac:dyDescent="0.2">
      <c r="L288" s="4"/>
    </row>
    <row r="289" spans="12:12" ht="12.75" x14ac:dyDescent="0.2">
      <c r="L289" s="4"/>
    </row>
    <row r="290" spans="12:12" ht="12.75" x14ac:dyDescent="0.2">
      <c r="L290" s="4"/>
    </row>
    <row r="291" spans="12:12" ht="12.75" x14ac:dyDescent="0.2">
      <c r="L291" s="4"/>
    </row>
    <row r="292" spans="12:12" ht="12.75" x14ac:dyDescent="0.2">
      <c r="L292" s="4"/>
    </row>
    <row r="293" spans="12:12" ht="12.75" x14ac:dyDescent="0.2">
      <c r="L293" s="4"/>
    </row>
    <row r="294" spans="12:12" ht="12.75" x14ac:dyDescent="0.2">
      <c r="L294" s="4"/>
    </row>
    <row r="295" spans="12:12" ht="12.75" x14ac:dyDescent="0.2">
      <c r="L295" s="4"/>
    </row>
    <row r="296" spans="12:12" ht="12.75" x14ac:dyDescent="0.2">
      <c r="L296" s="4"/>
    </row>
    <row r="297" spans="12:12" ht="12.75" x14ac:dyDescent="0.2">
      <c r="L297" s="4"/>
    </row>
    <row r="298" spans="12:12" ht="12.75" x14ac:dyDescent="0.2">
      <c r="L298" s="4"/>
    </row>
    <row r="299" spans="12:12" ht="12.75" x14ac:dyDescent="0.2">
      <c r="L299" s="4"/>
    </row>
    <row r="300" spans="12:12" ht="12.75" x14ac:dyDescent="0.2">
      <c r="L300" s="4"/>
    </row>
    <row r="301" spans="12:12" ht="12.75" x14ac:dyDescent="0.2">
      <c r="L301" s="4"/>
    </row>
    <row r="302" spans="12:12" ht="12.75" x14ac:dyDescent="0.2">
      <c r="L302" s="4"/>
    </row>
    <row r="303" spans="12:12" ht="12.75" x14ac:dyDescent="0.2">
      <c r="L303" s="4"/>
    </row>
    <row r="304" spans="12:12" ht="12.75" x14ac:dyDescent="0.2">
      <c r="L304" s="4"/>
    </row>
    <row r="305" spans="12:12" ht="12.75" x14ac:dyDescent="0.2">
      <c r="L305" s="4"/>
    </row>
    <row r="306" spans="12:12" ht="12.75" x14ac:dyDescent="0.2">
      <c r="L306" s="4"/>
    </row>
    <row r="307" spans="12:12" ht="12.75" x14ac:dyDescent="0.2">
      <c r="L307" s="4"/>
    </row>
    <row r="308" spans="12:12" ht="12.75" x14ac:dyDescent="0.2">
      <c r="L308" s="4"/>
    </row>
    <row r="309" spans="12:12" ht="12.75" x14ac:dyDescent="0.2">
      <c r="L309" s="4"/>
    </row>
    <row r="310" spans="12:12" ht="12.75" x14ac:dyDescent="0.2">
      <c r="L310" s="4"/>
    </row>
    <row r="311" spans="12:12" ht="12.75" x14ac:dyDescent="0.2">
      <c r="L311" s="4"/>
    </row>
    <row r="312" spans="12:12" ht="12.75" x14ac:dyDescent="0.2">
      <c r="L312" s="4"/>
    </row>
    <row r="313" spans="12:12" ht="12.75" x14ac:dyDescent="0.2">
      <c r="L313" s="4"/>
    </row>
    <row r="314" spans="12:12" ht="12.75" x14ac:dyDescent="0.2">
      <c r="L314" s="4"/>
    </row>
    <row r="315" spans="12:12" ht="12.75" x14ac:dyDescent="0.2">
      <c r="L315" s="4"/>
    </row>
    <row r="316" spans="12:12" ht="12.75" x14ac:dyDescent="0.2">
      <c r="L316" s="4"/>
    </row>
    <row r="317" spans="12:12" ht="12.75" x14ac:dyDescent="0.2">
      <c r="L317" s="4"/>
    </row>
    <row r="318" spans="12:12" ht="12.75" x14ac:dyDescent="0.2">
      <c r="L318" s="4"/>
    </row>
    <row r="319" spans="12:12" ht="12.75" x14ac:dyDescent="0.2">
      <c r="L319" s="4"/>
    </row>
    <row r="320" spans="12:12" ht="12.75" x14ac:dyDescent="0.2">
      <c r="L320" s="4"/>
    </row>
    <row r="321" spans="12:12" ht="12.75" x14ac:dyDescent="0.2">
      <c r="L321" s="4"/>
    </row>
    <row r="322" spans="12:12" ht="12.75" x14ac:dyDescent="0.2">
      <c r="L322" s="4"/>
    </row>
    <row r="323" spans="12:12" ht="12.75" x14ac:dyDescent="0.2">
      <c r="L323" s="4"/>
    </row>
    <row r="324" spans="12:12" ht="12.75" x14ac:dyDescent="0.2">
      <c r="L324" s="4"/>
    </row>
    <row r="325" spans="12:12" ht="12.75" x14ac:dyDescent="0.2">
      <c r="L325" s="4"/>
    </row>
    <row r="326" spans="12:12" ht="12.75" x14ac:dyDescent="0.2">
      <c r="L326" s="4"/>
    </row>
    <row r="327" spans="12:12" ht="12.75" x14ac:dyDescent="0.2">
      <c r="L327" s="4"/>
    </row>
    <row r="328" spans="12:12" ht="12.75" x14ac:dyDescent="0.2">
      <c r="L328" s="4"/>
    </row>
    <row r="329" spans="12:12" ht="12.75" x14ac:dyDescent="0.2">
      <c r="L329" s="4"/>
    </row>
    <row r="330" spans="12:12" ht="12.75" x14ac:dyDescent="0.2">
      <c r="L330" s="4"/>
    </row>
    <row r="331" spans="12:12" ht="12.75" x14ac:dyDescent="0.2">
      <c r="L331" s="4"/>
    </row>
    <row r="332" spans="12:12" ht="12.75" x14ac:dyDescent="0.2">
      <c r="L332" s="4"/>
    </row>
    <row r="333" spans="12:12" ht="12.75" x14ac:dyDescent="0.2">
      <c r="L333" s="4"/>
    </row>
    <row r="334" spans="12:12" ht="12.75" x14ac:dyDescent="0.2">
      <c r="L334" s="4"/>
    </row>
    <row r="335" spans="12:12" ht="12.75" x14ac:dyDescent="0.2">
      <c r="L335" s="4"/>
    </row>
    <row r="336" spans="12:12" ht="12.75" x14ac:dyDescent="0.2">
      <c r="L336" s="4"/>
    </row>
    <row r="337" spans="12:12" ht="12.75" x14ac:dyDescent="0.2">
      <c r="L337" s="4"/>
    </row>
    <row r="338" spans="12:12" ht="12.75" x14ac:dyDescent="0.2">
      <c r="L338" s="4"/>
    </row>
    <row r="339" spans="12:12" ht="12.75" x14ac:dyDescent="0.2">
      <c r="L339" s="4"/>
    </row>
    <row r="340" spans="12:12" ht="12.75" x14ac:dyDescent="0.2">
      <c r="L340" s="4"/>
    </row>
    <row r="341" spans="12:12" ht="12.75" x14ac:dyDescent="0.2">
      <c r="L341" s="4"/>
    </row>
    <row r="342" spans="12:12" ht="12.75" x14ac:dyDescent="0.2">
      <c r="L342" s="4"/>
    </row>
    <row r="343" spans="12:12" ht="12.75" x14ac:dyDescent="0.2">
      <c r="L343" s="4"/>
    </row>
    <row r="344" spans="12:12" ht="12.75" x14ac:dyDescent="0.2">
      <c r="L344" s="4"/>
    </row>
    <row r="345" spans="12:12" ht="12.75" x14ac:dyDescent="0.2">
      <c r="L345" s="4"/>
    </row>
    <row r="346" spans="12:12" ht="12.75" x14ac:dyDescent="0.2">
      <c r="L346" s="4"/>
    </row>
    <row r="347" spans="12:12" ht="12.75" x14ac:dyDescent="0.2">
      <c r="L347" s="4"/>
    </row>
    <row r="348" spans="12:12" ht="12.75" x14ac:dyDescent="0.2">
      <c r="L348" s="4"/>
    </row>
    <row r="349" spans="12:12" ht="12.75" x14ac:dyDescent="0.2">
      <c r="L349" s="4"/>
    </row>
    <row r="350" spans="12:12" ht="12.75" x14ac:dyDescent="0.2">
      <c r="L350" s="4"/>
    </row>
    <row r="351" spans="12:12" ht="12.75" x14ac:dyDescent="0.2">
      <c r="L351" s="4"/>
    </row>
    <row r="352" spans="12:12" ht="12.75" x14ac:dyDescent="0.2">
      <c r="L352" s="4"/>
    </row>
    <row r="353" spans="12:12" ht="12.75" x14ac:dyDescent="0.2">
      <c r="L353" s="4"/>
    </row>
    <row r="354" spans="12:12" ht="12.75" x14ac:dyDescent="0.2">
      <c r="L354" s="4"/>
    </row>
    <row r="355" spans="12:12" ht="12.75" x14ac:dyDescent="0.2">
      <c r="L355" s="4"/>
    </row>
    <row r="356" spans="12:12" ht="12.75" x14ac:dyDescent="0.2">
      <c r="L356" s="4"/>
    </row>
    <row r="357" spans="12:12" ht="12.75" x14ac:dyDescent="0.2">
      <c r="L357" s="4"/>
    </row>
    <row r="358" spans="12:12" ht="12.75" x14ac:dyDescent="0.2">
      <c r="L358" s="4"/>
    </row>
    <row r="359" spans="12:12" ht="12.75" x14ac:dyDescent="0.2">
      <c r="L359" s="4"/>
    </row>
    <row r="360" spans="12:12" ht="12.75" x14ac:dyDescent="0.2">
      <c r="L360" s="4"/>
    </row>
    <row r="361" spans="12:12" ht="12.75" x14ac:dyDescent="0.2">
      <c r="L361" s="4"/>
    </row>
    <row r="362" spans="12:12" ht="12.75" x14ac:dyDescent="0.2">
      <c r="L362" s="4"/>
    </row>
    <row r="363" spans="12:12" ht="12.75" x14ac:dyDescent="0.2">
      <c r="L363" s="4"/>
    </row>
    <row r="364" spans="12:12" ht="12.75" x14ac:dyDescent="0.2">
      <c r="L364" s="4"/>
    </row>
    <row r="365" spans="12:12" ht="12.75" x14ac:dyDescent="0.2">
      <c r="L365" s="4"/>
    </row>
    <row r="366" spans="12:12" ht="12.75" x14ac:dyDescent="0.2">
      <c r="L366" s="4"/>
    </row>
    <row r="367" spans="12:12" ht="12.75" x14ac:dyDescent="0.2">
      <c r="L367" s="4"/>
    </row>
    <row r="368" spans="12:12" ht="12.75" x14ac:dyDescent="0.2">
      <c r="L368" s="4"/>
    </row>
    <row r="369" spans="12:12" ht="12.75" x14ac:dyDescent="0.2">
      <c r="L369" s="4"/>
    </row>
    <row r="370" spans="12:12" ht="12.75" x14ac:dyDescent="0.2">
      <c r="L370" s="4"/>
    </row>
    <row r="371" spans="12:12" ht="12.75" x14ac:dyDescent="0.2">
      <c r="L371" s="4"/>
    </row>
    <row r="372" spans="12:12" ht="12.75" x14ac:dyDescent="0.2">
      <c r="L372" s="4"/>
    </row>
    <row r="373" spans="12:12" ht="12.75" x14ac:dyDescent="0.2">
      <c r="L373" s="4"/>
    </row>
    <row r="374" spans="12:12" ht="12.75" x14ac:dyDescent="0.2">
      <c r="L374" s="4"/>
    </row>
    <row r="375" spans="12:12" ht="12.75" x14ac:dyDescent="0.2">
      <c r="L375" s="4"/>
    </row>
    <row r="376" spans="12:12" ht="12.75" x14ac:dyDescent="0.2">
      <c r="L376" s="4"/>
    </row>
    <row r="377" spans="12:12" ht="12.75" x14ac:dyDescent="0.2">
      <c r="L377" s="4"/>
    </row>
    <row r="378" spans="12:12" ht="12.75" x14ac:dyDescent="0.2">
      <c r="L378" s="4"/>
    </row>
    <row r="379" spans="12:12" ht="12.75" x14ac:dyDescent="0.2">
      <c r="L379" s="4"/>
    </row>
    <row r="380" spans="12:12" ht="12.75" x14ac:dyDescent="0.2">
      <c r="L380" s="4"/>
    </row>
    <row r="381" spans="12:12" ht="12.75" x14ac:dyDescent="0.2">
      <c r="L381" s="4"/>
    </row>
    <row r="382" spans="12:12" ht="12.75" x14ac:dyDescent="0.2">
      <c r="L382" s="4"/>
    </row>
    <row r="383" spans="12:12" ht="12.75" x14ac:dyDescent="0.2">
      <c r="L383" s="4"/>
    </row>
    <row r="384" spans="12:12" ht="12.75" x14ac:dyDescent="0.2">
      <c r="L384" s="4"/>
    </row>
    <row r="385" spans="12:12" ht="12.75" x14ac:dyDescent="0.2">
      <c r="L385" s="4"/>
    </row>
    <row r="386" spans="12:12" ht="12.75" x14ac:dyDescent="0.2">
      <c r="L386" s="4"/>
    </row>
    <row r="387" spans="12:12" ht="12.75" x14ac:dyDescent="0.2">
      <c r="L387" s="4"/>
    </row>
    <row r="388" spans="12:12" ht="12.75" x14ac:dyDescent="0.2">
      <c r="L388" s="4"/>
    </row>
    <row r="389" spans="12:12" ht="12.75" x14ac:dyDescent="0.2">
      <c r="L389" s="4"/>
    </row>
    <row r="390" spans="12:12" ht="12.75" x14ac:dyDescent="0.2">
      <c r="L390" s="4"/>
    </row>
    <row r="391" spans="12:12" ht="12.75" x14ac:dyDescent="0.2">
      <c r="L391" s="4"/>
    </row>
    <row r="392" spans="12:12" ht="12.75" x14ac:dyDescent="0.2">
      <c r="L392" s="4"/>
    </row>
    <row r="393" spans="12:12" ht="12.75" x14ac:dyDescent="0.2">
      <c r="L393" s="4"/>
    </row>
    <row r="394" spans="12:12" ht="12.75" x14ac:dyDescent="0.2">
      <c r="L394" s="4"/>
    </row>
    <row r="395" spans="12:12" ht="12.75" x14ac:dyDescent="0.2">
      <c r="L395" s="4"/>
    </row>
    <row r="396" spans="12:12" ht="12.75" x14ac:dyDescent="0.2">
      <c r="L396" s="4"/>
    </row>
    <row r="397" spans="12:12" ht="12.75" x14ac:dyDescent="0.2">
      <c r="L397" s="4"/>
    </row>
    <row r="398" spans="12:12" ht="12.75" x14ac:dyDescent="0.2">
      <c r="L398" s="4"/>
    </row>
    <row r="399" spans="12:12" ht="12.75" x14ac:dyDescent="0.2">
      <c r="L399" s="4"/>
    </row>
    <row r="400" spans="12:12" ht="12.75" x14ac:dyDescent="0.2">
      <c r="L400" s="4"/>
    </row>
    <row r="401" spans="12:12" ht="12.75" x14ac:dyDescent="0.2">
      <c r="L401" s="4"/>
    </row>
    <row r="402" spans="12:12" ht="12.75" x14ac:dyDescent="0.2">
      <c r="L402" s="4"/>
    </row>
    <row r="403" spans="12:12" ht="12.75" x14ac:dyDescent="0.2">
      <c r="L403" s="4"/>
    </row>
    <row r="404" spans="12:12" ht="12.75" x14ac:dyDescent="0.2">
      <c r="L404" s="4"/>
    </row>
    <row r="405" spans="12:12" ht="12.75" x14ac:dyDescent="0.2">
      <c r="L405" s="4"/>
    </row>
    <row r="406" spans="12:12" ht="12.75" x14ac:dyDescent="0.2">
      <c r="L406" s="4"/>
    </row>
    <row r="407" spans="12:12" ht="12.75" x14ac:dyDescent="0.2">
      <c r="L407" s="4"/>
    </row>
    <row r="408" spans="12:12" ht="12.75" x14ac:dyDescent="0.2">
      <c r="L408" s="4"/>
    </row>
    <row r="409" spans="12:12" ht="12.75" x14ac:dyDescent="0.2">
      <c r="L409" s="4"/>
    </row>
    <row r="410" spans="12:12" ht="12.75" x14ac:dyDescent="0.2">
      <c r="L410" s="4"/>
    </row>
    <row r="411" spans="12:12" ht="12.75" x14ac:dyDescent="0.2">
      <c r="L411" s="4"/>
    </row>
    <row r="412" spans="12:12" ht="12.75" x14ac:dyDescent="0.2">
      <c r="L412" s="4"/>
    </row>
    <row r="413" spans="12:12" ht="12.75" x14ac:dyDescent="0.2">
      <c r="L413" s="4"/>
    </row>
    <row r="414" spans="12:12" ht="12.75" x14ac:dyDescent="0.2">
      <c r="L414" s="4"/>
    </row>
    <row r="415" spans="12:12" ht="12.75" x14ac:dyDescent="0.2">
      <c r="L415" s="4"/>
    </row>
    <row r="416" spans="12:12" ht="12.75" x14ac:dyDescent="0.2">
      <c r="L416" s="4"/>
    </row>
    <row r="417" spans="12:12" ht="12.75" x14ac:dyDescent="0.2">
      <c r="L417" s="4"/>
    </row>
    <row r="418" spans="12:12" ht="12.75" x14ac:dyDescent="0.2">
      <c r="L418" s="4"/>
    </row>
    <row r="419" spans="12:12" ht="12.75" x14ac:dyDescent="0.2">
      <c r="L419" s="4"/>
    </row>
    <row r="420" spans="12:12" ht="12.75" x14ac:dyDescent="0.2">
      <c r="L420" s="4"/>
    </row>
    <row r="421" spans="12:12" ht="12.75" x14ac:dyDescent="0.2">
      <c r="L421" s="4"/>
    </row>
    <row r="422" spans="12:12" ht="12.75" x14ac:dyDescent="0.2">
      <c r="L422" s="4"/>
    </row>
    <row r="423" spans="12:12" ht="12.75" x14ac:dyDescent="0.2">
      <c r="L423" s="4"/>
    </row>
    <row r="424" spans="12:12" ht="12.75" x14ac:dyDescent="0.2">
      <c r="L424" s="4"/>
    </row>
    <row r="425" spans="12:12" ht="12.75" x14ac:dyDescent="0.2">
      <c r="L425" s="4"/>
    </row>
    <row r="426" spans="12:12" ht="12.75" x14ac:dyDescent="0.2">
      <c r="L426" s="4"/>
    </row>
    <row r="427" spans="12:12" ht="12.75" x14ac:dyDescent="0.2">
      <c r="L427" s="4"/>
    </row>
    <row r="428" spans="12:12" ht="12.75" x14ac:dyDescent="0.2">
      <c r="L428" s="4"/>
    </row>
    <row r="429" spans="12:12" ht="12.75" x14ac:dyDescent="0.2">
      <c r="L429" s="4"/>
    </row>
    <row r="430" spans="12:12" ht="12.75" x14ac:dyDescent="0.2">
      <c r="L430" s="4"/>
    </row>
    <row r="431" spans="12:12" ht="12.75" x14ac:dyDescent="0.2">
      <c r="L431" s="4"/>
    </row>
    <row r="432" spans="12:12" ht="12.75" x14ac:dyDescent="0.2">
      <c r="L432" s="4"/>
    </row>
    <row r="433" spans="12:12" ht="12.75" x14ac:dyDescent="0.2">
      <c r="L433" s="4"/>
    </row>
    <row r="434" spans="12:12" ht="12.75" x14ac:dyDescent="0.2">
      <c r="L434" s="4"/>
    </row>
    <row r="435" spans="12:12" ht="12.75" x14ac:dyDescent="0.2">
      <c r="L435" s="4"/>
    </row>
    <row r="436" spans="12:12" ht="12.75" x14ac:dyDescent="0.2">
      <c r="L436" s="4"/>
    </row>
    <row r="437" spans="12:12" ht="12.75" x14ac:dyDescent="0.2">
      <c r="L437" s="4"/>
    </row>
    <row r="438" spans="12:12" ht="12.75" x14ac:dyDescent="0.2">
      <c r="L438" s="4"/>
    </row>
    <row r="439" spans="12:12" ht="12.75" x14ac:dyDescent="0.2">
      <c r="L439" s="4"/>
    </row>
    <row r="440" spans="12:12" ht="12.75" x14ac:dyDescent="0.2">
      <c r="L440" s="4"/>
    </row>
    <row r="441" spans="12:12" ht="12.75" x14ac:dyDescent="0.2">
      <c r="L441" s="4"/>
    </row>
    <row r="442" spans="12:12" ht="12.75" x14ac:dyDescent="0.2">
      <c r="L442" s="4"/>
    </row>
    <row r="443" spans="12:12" ht="12.75" x14ac:dyDescent="0.2">
      <c r="L443" s="4"/>
    </row>
    <row r="444" spans="12:12" ht="12.75" x14ac:dyDescent="0.2">
      <c r="L444" s="4"/>
    </row>
    <row r="445" spans="12:12" ht="12.75" x14ac:dyDescent="0.2">
      <c r="L445" s="4"/>
    </row>
    <row r="446" spans="12:12" ht="12.75" x14ac:dyDescent="0.2">
      <c r="L446" s="4"/>
    </row>
    <row r="447" spans="12:12" ht="12.75" x14ac:dyDescent="0.2">
      <c r="L447" s="4"/>
    </row>
    <row r="448" spans="12:12" ht="12.75" x14ac:dyDescent="0.2">
      <c r="L448" s="4"/>
    </row>
    <row r="449" spans="12:12" ht="12.75" x14ac:dyDescent="0.2">
      <c r="L449" s="4"/>
    </row>
    <row r="450" spans="12:12" ht="12.75" x14ac:dyDescent="0.2">
      <c r="L450" s="4"/>
    </row>
    <row r="451" spans="12:12" ht="12.75" x14ac:dyDescent="0.2">
      <c r="L451" s="4"/>
    </row>
    <row r="452" spans="12:12" ht="12.75" x14ac:dyDescent="0.2">
      <c r="L452" s="4"/>
    </row>
    <row r="453" spans="12:12" ht="12.75" x14ac:dyDescent="0.2">
      <c r="L453" s="4"/>
    </row>
    <row r="454" spans="12:12" ht="12.75" x14ac:dyDescent="0.2">
      <c r="L454" s="4"/>
    </row>
    <row r="455" spans="12:12" ht="12.75" x14ac:dyDescent="0.2">
      <c r="L455" s="4"/>
    </row>
    <row r="456" spans="12:12" ht="12.75" x14ac:dyDescent="0.2">
      <c r="L456" s="4"/>
    </row>
    <row r="457" spans="12:12" ht="12.75" x14ac:dyDescent="0.2">
      <c r="L457" s="4"/>
    </row>
    <row r="458" spans="12:12" ht="12.75" x14ac:dyDescent="0.2">
      <c r="L458" s="4"/>
    </row>
    <row r="459" spans="12:12" ht="12.75" x14ac:dyDescent="0.2">
      <c r="L459" s="4"/>
    </row>
    <row r="460" spans="12:12" ht="12.75" x14ac:dyDescent="0.2">
      <c r="L460" s="4"/>
    </row>
    <row r="461" spans="12:12" ht="12.75" x14ac:dyDescent="0.2">
      <c r="L461" s="4"/>
    </row>
    <row r="462" spans="12:12" ht="12.75" x14ac:dyDescent="0.2">
      <c r="L462" s="4"/>
    </row>
    <row r="463" spans="12:12" ht="12.75" x14ac:dyDescent="0.2">
      <c r="L463" s="4"/>
    </row>
    <row r="464" spans="12:12" ht="12.75" x14ac:dyDescent="0.2">
      <c r="L464" s="4"/>
    </row>
    <row r="465" spans="12:12" ht="12.75" x14ac:dyDescent="0.2">
      <c r="L465" s="4"/>
    </row>
    <row r="466" spans="12:12" ht="12.75" x14ac:dyDescent="0.2">
      <c r="L466" s="4"/>
    </row>
    <row r="467" spans="12:12" ht="12.75" x14ac:dyDescent="0.2">
      <c r="L467" s="4"/>
    </row>
    <row r="468" spans="12:12" ht="12.75" x14ac:dyDescent="0.2">
      <c r="L468" s="4"/>
    </row>
    <row r="469" spans="12:12" ht="12.75" x14ac:dyDescent="0.2">
      <c r="L469" s="4"/>
    </row>
    <row r="470" spans="12:12" ht="12.75" x14ac:dyDescent="0.2">
      <c r="L470" s="4"/>
    </row>
    <row r="471" spans="12:12" ht="12.75" x14ac:dyDescent="0.2">
      <c r="L471" s="4"/>
    </row>
    <row r="472" spans="12:12" ht="12.75" x14ac:dyDescent="0.2">
      <c r="L472" s="4"/>
    </row>
    <row r="473" spans="12:12" ht="12.75" x14ac:dyDescent="0.2">
      <c r="L473" s="4"/>
    </row>
    <row r="474" spans="12:12" ht="12.75" x14ac:dyDescent="0.2">
      <c r="L474" s="4"/>
    </row>
    <row r="475" spans="12:12" ht="12.75" x14ac:dyDescent="0.2">
      <c r="L475" s="4"/>
    </row>
    <row r="476" spans="12:12" ht="12.75" x14ac:dyDescent="0.2">
      <c r="L476" s="4"/>
    </row>
    <row r="477" spans="12:12" ht="12.75" x14ac:dyDescent="0.2">
      <c r="L477" s="4"/>
    </row>
    <row r="478" spans="12:12" ht="12.75" x14ac:dyDescent="0.2">
      <c r="L478" s="4"/>
    </row>
    <row r="479" spans="12:12" ht="12.75" x14ac:dyDescent="0.2">
      <c r="L479" s="4"/>
    </row>
    <row r="480" spans="12:12" ht="12.75" x14ac:dyDescent="0.2">
      <c r="L480" s="4"/>
    </row>
    <row r="481" spans="12:12" ht="12.75" x14ac:dyDescent="0.2">
      <c r="L481" s="4"/>
    </row>
    <row r="482" spans="12:12" ht="12.75" x14ac:dyDescent="0.2">
      <c r="L482" s="4"/>
    </row>
    <row r="483" spans="12:12" ht="12.75" x14ac:dyDescent="0.2">
      <c r="L483" s="4"/>
    </row>
    <row r="484" spans="12:12" ht="12.75" x14ac:dyDescent="0.2">
      <c r="L484" s="4"/>
    </row>
    <row r="485" spans="12:12" ht="12.75" x14ac:dyDescent="0.2">
      <c r="L485" s="4"/>
    </row>
    <row r="486" spans="12:12" ht="12.75" x14ac:dyDescent="0.2">
      <c r="L486" s="4"/>
    </row>
    <row r="487" spans="12:12" ht="12.75" x14ac:dyDescent="0.2">
      <c r="L487" s="4"/>
    </row>
    <row r="488" spans="12:12" ht="12.75" x14ac:dyDescent="0.2">
      <c r="L488" s="4"/>
    </row>
    <row r="489" spans="12:12" ht="12.75" x14ac:dyDescent="0.2">
      <c r="L489" s="4"/>
    </row>
    <row r="490" spans="12:12" ht="12.75" x14ac:dyDescent="0.2">
      <c r="L490" s="4"/>
    </row>
    <row r="491" spans="12:12" ht="12.75" x14ac:dyDescent="0.2">
      <c r="L491" s="4"/>
    </row>
    <row r="492" spans="12:12" ht="12.75" x14ac:dyDescent="0.2">
      <c r="L492" s="4"/>
    </row>
    <row r="493" spans="12:12" ht="12.75" x14ac:dyDescent="0.2">
      <c r="L493" s="4"/>
    </row>
    <row r="494" spans="12:12" ht="12.75" x14ac:dyDescent="0.2">
      <c r="L494" s="4"/>
    </row>
    <row r="495" spans="12:12" ht="12.75" x14ac:dyDescent="0.2">
      <c r="L495" s="4"/>
    </row>
    <row r="496" spans="12:12" ht="12.75" x14ac:dyDescent="0.2">
      <c r="L496" s="4"/>
    </row>
    <row r="497" spans="12:12" ht="12.75" x14ac:dyDescent="0.2">
      <c r="L497" s="4"/>
    </row>
    <row r="498" spans="12:12" ht="12.75" x14ac:dyDescent="0.2">
      <c r="L498" s="4"/>
    </row>
    <row r="499" spans="12:12" ht="12.75" x14ac:dyDescent="0.2">
      <c r="L499" s="4"/>
    </row>
    <row r="500" spans="12:12" ht="12.75" x14ac:dyDescent="0.2">
      <c r="L500" s="4"/>
    </row>
    <row r="501" spans="12:12" ht="12.75" x14ac:dyDescent="0.2">
      <c r="L501" s="4"/>
    </row>
    <row r="502" spans="12:12" ht="12.75" x14ac:dyDescent="0.2">
      <c r="L502" s="4"/>
    </row>
    <row r="503" spans="12:12" ht="12.75" x14ac:dyDescent="0.2">
      <c r="L503" s="4"/>
    </row>
    <row r="504" spans="12:12" ht="12.75" x14ac:dyDescent="0.2">
      <c r="L504" s="4"/>
    </row>
    <row r="505" spans="12:12" ht="12.75" x14ac:dyDescent="0.2">
      <c r="L505" s="4"/>
    </row>
    <row r="506" spans="12:12" ht="12.75" x14ac:dyDescent="0.2">
      <c r="L506" s="4"/>
    </row>
    <row r="507" spans="12:12" ht="12.75" x14ac:dyDescent="0.2">
      <c r="L507" s="4"/>
    </row>
    <row r="508" spans="12:12" ht="12.75" x14ac:dyDescent="0.2">
      <c r="L508" s="4"/>
    </row>
    <row r="509" spans="12:12" ht="12.75" x14ac:dyDescent="0.2">
      <c r="L509" s="4"/>
    </row>
    <row r="510" spans="12:12" ht="12.75" x14ac:dyDescent="0.2">
      <c r="L510" s="4"/>
    </row>
    <row r="511" spans="12:12" ht="12.75" x14ac:dyDescent="0.2">
      <c r="L511" s="4"/>
    </row>
    <row r="512" spans="12:12" ht="12.75" x14ac:dyDescent="0.2">
      <c r="L512" s="4"/>
    </row>
    <row r="513" spans="12:12" ht="12.75" x14ac:dyDescent="0.2">
      <c r="L513" s="4"/>
    </row>
    <row r="514" spans="12:12" ht="12.75" x14ac:dyDescent="0.2">
      <c r="L514" s="4"/>
    </row>
    <row r="515" spans="12:12" ht="12.75" x14ac:dyDescent="0.2">
      <c r="L515" s="4"/>
    </row>
    <row r="516" spans="12:12" ht="12.75" x14ac:dyDescent="0.2">
      <c r="L516" s="4"/>
    </row>
    <row r="517" spans="12:12" ht="12.75" x14ac:dyDescent="0.2">
      <c r="L517" s="4"/>
    </row>
    <row r="518" spans="12:12" ht="12.75" x14ac:dyDescent="0.2">
      <c r="L518" s="4"/>
    </row>
    <row r="519" spans="12:12" ht="12.75" x14ac:dyDescent="0.2">
      <c r="L519" s="4"/>
    </row>
    <row r="520" spans="12:12" ht="12.75" x14ac:dyDescent="0.2">
      <c r="L520" s="4"/>
    </row>
    <row r="521" spans="12:12" ht="12.75" x14ac:dyDescent="0.2">
      <c r="L521" s="4"/>
    </row>
    <row r="522" spans="12:12" ht="12.75" x14ac:dyDescent="0.2">
      <c r="L522" s="4"/>
    </row>
    <row r="523" spans="12:12" ht="12.75" x14ac:dyDescent="0.2">
      <c r="L523" s="4"/>
    </row>
    <row r="524" spans="12:12" ht="12.75" x14ac:dyDescent="0.2">
      <c r="L524" s="4"/>
    </row>
    <row r="525" spans="12:12" ht="12.75" x14ac:dyDescent="0.2">
      <c r="L525" s="4"/>
    </row>
    <row r="526" spans="12:12" ht="12.75" x14ac:dyDescent="0.2">
      <c r="L526" s="4"/>
    </row>
    <row r="527" spans="12:12" ht="12.75" x14ac:dyDescent="0.2">
      <c r="L527" s="4"/>
    </row>
    <row r="528" spans="12:12" ht="12.75" x14ac:dyDescent="0.2">
      <c r="L528" s="4"/>
    </row>
    <row r="529" spans="12:12" ht="12.75" x14ac:dyDescent="0.2">
      <c r="L529" s="4"/>
    </row>
    <row r="530" spans="12:12" ht="12.75" x14ac:dyDescent="0.2">
      <c r="L530" s="4"/>
    </row>
    <row r="531" spans="12:12" ht="12.75" x14ac:dyDescent="0.2">
      <c r="L531" s="4"/>
    </row>
    <row r="532" spans="12:12" ht="12.75" x14ac:dyDescent="0.2">
      <c r="L532" s="4"/>
    </row>
    <row r="533" spans="12:12" ht="12.75" x14ac:dyDescent="0.2">
      <c r="L533" s="4"/>
    </row>
    <row r="534" spans="12:12" ht="12.75" x14ac:dyDescent="0.2">
      <c r="L534" s="4"/>
    </row>
    <row r="535" spans="12:12" ht="12.75" x14ac:dyDescent="0.2">
      <c r="L535" s="4"/>
    </row>
    <row r="536" spans="12:12" ht="12.75" x14ac:dyDescent="0.2">
      <c r="L536" s="4"/>
    </row>
    <row r="537" spans="12:12" ht="12.75" x14ac:dyDescent="0.2">
      <c r="L537" s="4"/>
    </row>
    <row r="538" spans="12:12" ht="12.75" x14ac:dyDescent="0.2">
      <c r="L538" s="4"/>
    </row>
    <row r="539" spans="12:12" ht="12.75" x14ac:dyDescent="0.2">
      <c r="L539" s="4"/>
    </row>
    <row r="540" spans="12:12" ht="12.75" x14ac:dyDescent="0.2">
      <c r="L540" s="4"/>
    </row>
    <row r="541" spans="12:12" ht="12.75" x14ac:dyDescent="0.2">
      <c r="L541" s="4"/>
    </row>
    <row r="542" spans="12:12" ht="12.75" x14ac:dyDescent="0.2">
      <c r="L542" s="4"/>
    </row>
    <row r="543" spans="12:12" ht="12.75" x14ac:dyDescent="0.2">
      <c r="L543" s="4"/>
    </row>
    <row r="544" spans="12:12" ht="12.75" x14ac:dyDescent="0.2">
      <c r="L544" s="4"/>
    </row>
    <row r="545" spans="12:12" ht="12.75" x14ac:dyDescent="0.2">
      <c r="L545" s="4"/>
    </row>
    <row r="546" spans="12:12" ht="12.75" x14ac:dyDescent="0.2">
      <c r="L546" s="4"/>
    </row>
    <row r="547" spans="12:12" ht="12.75" x14ac:dyDescent="0.2">
      <c r="L547" s="4"/>
    </row>
    <row r="548" spans="12:12" ht="12.75" x14ac:dyDescent="0.2">
      <c r="L548" s="4"/>
    </row>
    <row r="549" spans="12:12" ht="12.75" x14ac:dyDescent="0.2">
      <c r="L549" s="4"/>
    </row>
    <row r="550" spans="12:12" ht="12.75" x14ac:dyDescent="0.2">
      <c r="L550" s="4"/>
    </row>
    <row r="551" spans="12:12" ht="12.75" x14ac:dyDescent="0.2">
      <c r="L551" s="4"/>
    </row>
    <row r="552" spans="12:12" ht="12.75" x14ac:dyDescent="0.2">
      <c r="L552" s="4"/>
    </row>
    <row r="553" spans="12:12" ht="12.75" x14ac:dyDescent="0.2">
      <c r="L553" s="4"/>
    </row>
    <row r="554" spans="12:12" ht="12.75" x14ac:dyDescent="0.2">
      <c r="L554" s="4"/>
    </row>
    <row r="555" spans="12:12" ht="12.75" x14ac:dyDescent="0.2">
      <c r="L555" s="4"/>
    </row>
    <row r="556" spans="12:12" ht="12.75" x14ac:dyDescent="0.2">
      <c r="L556" s="4"/>
    </row>
    <row r="557" spans="12:12" ht="12.75" x14ac:dyDescent="0.2">
      <c r="L557" s="4"/>
    </row>
    <row r="558" spans="12:12" ht="12.75" x14ac:dyDescent="0.2">
      <c r="L558" s="4"/>
    </row>
    <row r="559" spans="12:12" ht="12.75" x14ac:dyDescent="0.2">
      <c r="L559" s="4"/>
    </row>
    <row r="560" spans="12:12" ht="12.75" x14ac:dyDescent="0.2">
      <c r="L560" s="4"/>
    </row>
    <row r="561" spans="12:12" ht="12.75" x14ac:dyDescent="0.2">
      <c r="L561" s="4"/>
    </row>
    <row r="562" spans="12:12" ht="12.75" x14ac:dyDescent="0.2">
      <c r="L562" s="4"/>
    </row>
    <row r="563" spans="12:12" ht="12.75" x14ac:dyDescent="0.2">
      <c r="L563" s="4"/>
    </row>
    <row r="564" spans="12:12" ht="12.75" x14ac:dyDescent="0.2">
      <c r="L564" s="4"/>
    </row>
    <row r="565" spans="12:12" ht="12.75" x14ac:dyDescent="0.2">
      <c r="L565" s="4"/>
    </row>
    <row r="566" spans="12:12" ht="12.75" x14ac:dyDescent="0.2">
      <c r="L566" s="4"/>
    </row>
    <row r="567" spans="12:12" ht="12.75" x14ac:dyDescent="0.2">
      <c r="L567" s="4"/>
    </row>
    <row r="568" spans="12:12" ht="12.75" x14ac:dyDescent="0.2">
      <c r="L568" s="4"/>
    </row>
    <row r="569" spans="12:12" ht="12.75" x14ac:dyDescent="0.2">
      <c r="L569" s="4"/>
    </row>
    <row r="570" spans="12:12" ht="12.75" x14ac:dyDescent="0.2">
      <c r="L570" s="4"/>
    </row>
    <row r="571" spans="12:12" ht="12.75" x14ac:dyDescent="0.2">
      <c r="L571" s="4"/>
    </row>
    <row r="572" spans="12:12" ht="12.75" x14ac:dyDescent="0.2">
      <c r="L572" s="4"/>
    </row>
    <row r="573" spans="12:12" ht="12.75" x14ac:dyDescent="0.2">
      <c r="L573" s="4"/>
    </row>
    <row r="574" spans="12:12" ht="12.75" x14ac:dyDescent="0.2">
      <c r="L574" s="4"/>
    </row>
    <row r="575" spans="12:12" ht="12.75" x14ac:dyDescent="0.2">
      <c r="L575" s="4"/>
    </row>
    <row r="576" spans="12:12" ht="12.75" x14ac:dyDescent="0.2">
      <c r="L576" s="4"/>
    </row>
    <row r="577" spans="12:12" ht="12.75" x14ac:dyDescent="0.2">
      <c r="L577" s="4"/>
    </row>
    <row r="578" spans="12:12" ht="12.75" x14ac:dyDescent="0.2">
      <c r="L578" s="4"/>
    </row>
    <row r="579" spans="12:12" ht="12.75" x14ac:dyDescent="0.2">
      <c r="L579" s="4"/>
    </row>
    <row r="580" spans="12:12" ht="12.75" x14ac:dyDescent="0.2">
      <c r="L580" s="4"/>
    </row>
    <row r="581" spans="12:12" ht="12.75" x14ac:dyDescent="0.2">
      <c r="L581" s="4"/>
    </row>
    <row r="582" spans="12:12" ht="12.75" x14ac:dyDescent="0.2">
      <c r="L582" s="4"/>
    </row>
    <row r="583" spans="12:12" ht="12.75" x14ac:dyDescent="0.2">
      <c r="L583" s="4"/>
    </row>
    <row r="584" spans="12:12" ht="12.75" x14ac:dyDescent="0.2">
      <c r="L584" s="4"/>
    </row>
    <row r="585" spans="12:12" ht="12.75" x14ac:dyDescent="0.2">
      <c r="L585" s="4"/>
    </row>
    <row r="586" spans="12:12" ht="12.75" x14ac:dyDescent="0.2">
      <c r="L586" s="4"/>
    </row>
    <row r="587" spans="12:12" ht="12.75" x14ac:dyDescent="0.2">
      <c r="L587" s="4"/>
    </row>
    <row r="588" spans="12:12" ht="12.75" x14ac:dyDescent="0.2">
      <c r="L588" s="4"/>
    </row>
    <row r="589" spans="12:12" ht="12.75" x14ac:dyDescent="0.2">
      <c r="L589" s="4"/>
    </row>
    <row r="590" spans="12:12" ht="12.75" x14ac:dyDescent="0.2">
      <c r="L590" s="4"/>
    </row>
    <row r="591" spans="12:12" ht="12.75" x14ac:dyDescent="0.2">
      <c r="L591" s="4"/>
    </row>
    <row r="592" spans="12:12" ht="12.75" x14ac:dyDescent="0.2">
      <c r="L592" s="4"/>
    </row>
    <row r="593" spans="12:12" ht="12.75" x14ac:dyDescent="0.2">
      <c r="L593" s="4"/>
    </row>
    <row r="594" spans="12:12" ht="12.75" x14ac:dyDescent="0.2">
      <c r="L594" s="4"/>
    </row>
    <row r="595" spans="12:12" ht="12.75" x14ac:dyDescent="0.2">
      <c r="L595" s="4"/>
    </row>
    <row r="596" spans="12:12" ht="12.75" x14ac:dyDescent="0.2">
      <c r="L596" s="4"/>
    </row>
    <row r="597" spans="12:12" ht="12.75" x14ac:dyDescent="0.2">
      <c r="L597" s="4"/>
    </row>
    <row r="598" spans="12:12" ht="12.75" x14ac:dyDescent="0.2">
      <c r="L598" s="4"/>
    </row>
    <row r="599" spans="12:12" ht="12.75" x14ac:dyDescent="0.2">
      <c r="L599" s="4"/>
    </row>
    <row r="600" spans="12:12" ht="12.75" x14ac:dyDescent="0.2">
      <c r="L600" s="4"/>
    </row>
    <row r="601" spans="12:12" ht="12.75" x14ac:dyDescent="0.2">
      <c r="L601" s="4"/>
    </row>
    <row r="602" spans="12:12" ht="12.75" x14ac:dyDescent="0.2">
      <c r="L602" s="4"/>
    </row>
    <row r="603" spans="12:12" ht="12.75" x14ac:dyDescent="0.2">
      <c r="L603" s="4"/>
    </row>
    <row r="604" spans="12:12" ht="12.75" x14ac:dyDescent="0.2">
      <c r="L604" s="4"/>
    </row>
    <row r="605" spans="12:12" ht="12.75" x14ac:dyDescent="0.2">
      <c r="L605" s="4"/>
    </row>
    <row r="606" spans="12:12" ht="12.75" x14ac:dyDescent="0.2">
      <c r="L606" s="4"/>
    </row>
    <row r="607" spans="12:12" ht="12.75" x14ac:dyDescent="0.2">
      <c r="L607" s="4"/>
    </row>
    <row r="608" spans="12:12" ht="12.75" x14ac:dyDescent="0.2">
      <c r="L608" s="4"/>
    </row>
    <row r="609" spans="12:12" ht="12.75" x14ac:dyDescent="0.2">
      <c r="L609" s="4"/>
    </row>
    <row r="610" spans="12:12" ht="12.75" x14ac:dyDescent="0.2">
      <c r="L610" s="4"/>
    </row>
    <row r="611" spans="12:12" ht="12.75" x14ac:dyDescent="0.2">
      <c r="L611" s="4"/>
    </row>
    <row r="612" spans="12:12" ht="12.75" x14ac:dyDescent="0.2">
      <c r="L612" s="4"/>
    </row>
    <row r="613" spans="12:12" ht="12.75" x14ac:dyDescent="0.2">
      <c r="L613" s="4"/>
    </row>
    <row r="614" spans="12:12" ht="12.75" x14ac:dyDescent="0.2">
      <c r="L614" s="4"/>
    </row>
    <row r="615" spans="12:12" ht="12.75" x14ac:dyDescent="0.2">
      <c r="L615" s="4"/>
    </row>
    <row r="616" spans="12:12" ht="12.75" x14ac:dyDescent="0.2">
      <c r="L616" s="4"/>
    </row>
    <row r="617" spans="12:12" ht="12.75" x14ac:dyDescent="0.2">
      <c r="L617" s="4"/>
    </row>
    <row r="618" spans="12:12" ht="12.75" x14ac:dyDescent="0.2">
      <c r="L618" s="4"/>
    </row>
    <row r="619" spans="12:12" ht="12.75" x14ac:dyDescent="0.2">
      <c r="L619" s="4"/>
    </row>
    <row r="620" spans="12:12" ht="12.75" x14ac:dyDescent="0.2">
      <c r="L620" s="4"/>
    </row>
    <row r="621" spans="12:12" ht="12.75" x14ac:dyDescent="0.2">
      <c r="L621" s="4"/>
    </row>
    <row r="622" spans="12:12" ht="12.75" x14ac:dyDescent="0.2">
      <c r="L622" s="4"/>
    </row>
    <row r="623" spans="12:12" ht="12.75" x14ac:dyDescent="0.2">
      <c r="L623" s="4"/>
    </row>
    <row r="624" spans="12:12" ht="12.75" x14ac:dyDescent="0.2">
      <c r="L624" s="4"/>
    </row>
    <row r="625" spans="12:12" ht="12.75" x14ac:dyDescent="0.2">
      <c r="L625" s="4"/>
    </row>
    <row r="626" spans="12:12" ht="12.75" x14ac:dyDescent="0.2">
      <c r="L626" s="4"/>
    </row>
    <row r="627" spans="12:12" ht="12.75" x14ac:dyDescent="0.2">
      <c r="L627" s="4"/>
    </row>
    <row r="628" spans="12:12" ht="12.75" x14ac:dyDescent="0.2">
      <c r="L628" s="4"/>
    </row>
    <row r="629" spans="12:12" ht="12.75" x14ac:dyDescent="0.2">
      <c r="L629" s="4"/>
    </row>
    <row r="630" spans="12:12" ht="12.75" x14ac:dyDescent="0.2">
      <c r="L630" s="4"/>
    </row>
    <row r="631" spans="12:12" ht="12.75" x14ac:dyDescent="0.2">
      <c r="L631" s="4"/>
    </row>
    <row r="632" spans="12:12" ht="12.75" x14ac:dyDescent="0.2">
      <c r="L632" s="4"/>
    </row>
    <row r="633" spans="12:12" ht="12.75" x14ac:dyDescent="0.2">
      <c r="L633" s="4"/>
    </row>
    <row r="634" spans="12:12" ht="12.75" x14ac:dyDescent="0.2">
      <c r="L634" s="4"/>
    </row>
    <row r="635" spans="12:12" ht="12.75" x14ac:dyDescent="0.2">
      <c r="L635" s="4"/>
    </row>
    <row r="636" spans="12:12" ht="12.75" x14ac:dyDescent="0.2">
      <c r="L636" s="4"/>
    </row>
    <row r="637" spans="12:12" ht="12.75" x14ac:dyDescent="0.2">
      <c r="L637" s="4"/>
    </row>
    <row r="638" spans="12:12" ht="12.75" x14ac:dyDescent="0.2">
      <c r="L638" s="4"/>
    </row>
    <row r="639" spans="12:12" ht="12.75" x14ac:dyDescent="0.2">
      <c r="L639" s="4"/>
    </row>
    <row r="640" spans="12:12" ht="12.75" x14ac:dyDescent="0.2">
      <c r="L640" s="4"/>
    </row>
    <row r="641" spans="12:12" ht="12.75" x14ac:dyDescent="0.2">
      <c r="L641" s="4"/>
    </row>
    <row r="642" spans="12:12" ht="12.75" x14ac:dyDescent="0.2">
      <c r="L642" s="4"/>
    </row>
    <row r="643" spans="12:12" ht="12.75" x14ac:dyDescent="0.2">
      <c r="L643" s="4"/>
    </row>
    <row r="644" spans="12:12" ht="12.75" x14ac:dyDescent="0.2">
      <c r="L644" s="4"/>
    </row>
    <row r="645" spans="12:12" ht="12.75" x14ac:dyDescent="0.2">
      <c r="L645" s="4"/>
    </row>
    <row r="646" spans="12:12" ht="12.75" x14ac:dyDescent="0.2">
      <c r="L646" s="4"/>
    </row>
    <row r="647" spans="12:12" ht="12.75" x14ac:dyDescent="0.2">
      <c r="L647" s="4"/>
    </row>
    <row r="648" spans="12:12" ht="12.75" x14ac:dyDescent="0.2">
      <c r="L648" s="4"/>
    </row>
    <row r="649" spans="12:12" ht="12.75" x14ac:dyDescent="0.2">
      <c r="L649" s="4"/>
    </row>
    <row r="650" spans="12:12" ht="12.75" x14ac:dyDescent="0.2">
      <c r="L650" s="4"/>
    </row>
    <row r="651" spans="12:12" ht="12.75" x14ac:dyDescent="0.2">
      <c r="L651" s="4"/>
    </row>
    <row r="652" spans="12:12" ht="12.75" x14ac:dyDescent="0.2">
      <c r="L652" s="4"/>
    </row>
    <row r="653" spans="12:12" ht="12.75" x14ac:dyDescent="0.2">
      <c r="L653" s="4"/>
    </row>
    <row r="654" spans="12:12" ht="12.75" x14ac:dyDescent="0.2">
      <c r="L654" s="4"/>
    </row>
    <row r="655" spans="12:12" ht="12.75" x14ac:dyDescent="0.2">
      <c r="L655" s="4"/>
    </row>
    <row r="656" spans="12:12" ht="12.75" x14ac:dyDescent="0.2">
      <c r="L656" s="4"/>
    </row>
    <row r="657" spans="6:12" ht="12.75" x14ac:dyDescent="0.2">
      <c r="L657" s="4"/>
    </row>
    <row r="658" spans="6:12" ht="15.75" customHeight="1" x14ac:dyDescent="0.2">
      <c r="L658" s="4"/>
    </row>
    <row r="659" spans="6:12" ht="15.75" customHeight="1" x14ac:dyDescent="0.2">
      <c r="L659" s="4"/>
    </row>
    <row r="660" spans="6:12" ht="15.75" customHeight="1" x14ac:dyDescent="0.2">
      <c r="L660" s="4"/>
    </row>
    <row r="661" spans="6:12" ht="15.75" customHeight="1" x14ac:dyDescent="0.2">
      <c r="L661" s="4"/>
    </row>
    <row r="662" spans="6:12" ht="15.75" customHeight="1" x14ac:dyDescent="0.2">
      <c r="L662" s="4"/>
    </row>
    <row r="663" spans="6:12" ht="15.75" customHeight="1" x14ac:dyDescent="0.2">
      <c r="L663" s="4"/>
    </row>
    <row r="664" spans="6:12" ht="15.75" customHeight="1" x14ac:dyDescent="0.2">
      <c r="L664" s="4"/>
    </row>
    <row r="665" spans="6:12" ht="15.75" customHeight="1" x14ac:dyDescent="0.2">
      <c r="L665" s="4"/>
    </row>
    <row r="666" spans="6:12" ht="15.75" customHeight="1" x14ac:dyDescent="0.2">
      <c r="L666" s="4"/>
    </row>
    <row r="667" spans="6:12" ht="15.75" customHeight="1" x14ac:dyDescent="0.2">
      <c r="F667" s="9" t="str">
        <f>A667&amp;B667&amp;C667&amp;E667</f>
        <v/>
      </c>
      <c r="L667" s="4"/>
    </row>
  </sheetData>
  <autoFilter ref="A1:L657" xr:uid="{00000000-0009-0000-0000-000004000000}"/>
  <sortState xmlns:xlrd2="http://schemas.microsoft.com/office/spreadsheetml/2017/richdata2" ref="A2:L667">
    <sortCondition descending="1" ref="L2:L66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684"/>
  <sheetViews>
    <sheetView workbookViewId="0">
      <pane ySplit="1" topLeftCell="A2" activePane="bottomLeft" state="frozen"/>
      <selection activeCell="J1" sqref="J1:J1048576"/>
      <selection pane="bottomLeft"/>
    </sheetView>
  </sheetViews>
  <sheetFormatPr defaultColWidth="12.5703125" defaultRowHeight="15.75" customHeight="1" x14ac:dyDescent="0.2"/>
  <cols>
    <col min="1" max="1" width="12.5703125" style="3"/>
    <col min="2" max="2" width="15.140625" style="3" bestFit="1" customWidth="1"/>
    <col min="3" max="4" width="12.5703125" style="3"/>
    <col min="5" max="5" width="28.140625" style="3" customWidth="1"/>
    <col min="6" max="6" width="2.85546875" style="3" hidden="1" customWidth="1"/>
    <col min="7" max="9" width="7.42578125" style="3" customWidth="1"/>
    <col min="10" max="10" width="20.5703125" style="3" bestFit="1" customWidth="1"/>
    <col min="11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18" t="s">
        <v>2</v>
      </c>
    </row>
    <row r="2" spans="1:12" ht="12.75" x14ac:dyDescent="0.2">
      <c r="A2" s="2" t="s">
        <v>420</v>
      </c>
      <c r="B2" s="2" t="s">
        <v>421</v>
      </c>
      <c r="C2" s="2" t="s">
        <v>19</v>
      </c>
      <c r="D2" s="2">
        <v>44</v>
      </c>
      <c r="E2" s="2" t="s">
        <v>192</v>
      </c>
      <c r="F2" s="9" t="str">
        <f t="shared" ref="F2:F33" si="0">A2&amp;B2&amp;C2&amp;E2</f>
        <v>AmyBernardFGREATER DERRY TRACK CLUB</v>
      </c>
      <c r="G2" s="5">
        <f>SUMIF('Nashua 10K'!$F$2:$F$273,F2,'Nashua 10K'!$J$2:$J$273)</f>
        <v>0</v>
      </c>
      <c r="H2" s="5">
        <f>SUMIF('Skip''s 4M'!$F$2:$F$310,F2,'Skip''s 4M'!$J$2:$J$310)</f>
        <v>0</v>
      </c>
      <c r="I2" s="5">
        <f>SUMIF(Sandown!$F$2:$F$297,F2,Sandown!$J$2:$J$297)</f>
        <v>0</v>
      </c>
      <c r="J2" s="5">
        <f>SUMIF('New England Half'!$F$2:$F$294,F2,'New England Half'!$J$2:$J$294)</f>
        <v>100</v>
      </c>
      <c r="K2" s="5">
        <f>SUMIF('Track 5K'!$F$2:$F$198,F2,'Track 5K'!$J$2:$J$198)</f>
        <v>85</v>
      </c>
      <c r="L2" s="4">
        <f t="shared" ref="L2:L33" si="1">SUM(G2:K2)</f>
        <v>185</v>
      </c>
    </row>
    <row r="3" spans="1:12" ht="12.75" x14ac:dyDescent="0.2">
      <c r="A3" s="20" t="s">
        <v>81</v>
      </c>
      <c r="B3" s="20" t="s">
        <v>82</v>
      </c>
      <c r="C3" s="20" t="s">
        <v>19</v>
      </c>
      <c r="D3" s="20">
        <v>47</v>
      </c>
      <c r="E3" s="20" t="s">
        <v>191</v>
      </c>
      <c r="F3" s="10" t="str">
        <f t="shared" si="0"/>
        <v>KellyAschbrennerFGATE CITY STRIDERS</v>
      </c>
      <c r="G3" s="5">
        <f>SUMIF('Nashua 10K'!$F$2:$F$273,F3,'Nashua 10K'!$J$2:$J$273)</f>
        <v>33</v>
      </c>
      <c r="H3" s="5">
        <f>SUMIF('Skip''s 4M'!$F$2:$F$310,F3,'Skip''s 4M'!$J$2:$J$310)</f>
        <v>54</v>
      </c>
      <c r="I3" s="5">
        <f>SUMIF(Sandown!$F$2:$F$297,F3,Sandown!$J$2:$J$297)</f>
        <v>48.5</v>
      </c>
      <c r="J3" s="5">
        <f>SUMIF('New England Half'!$F$2:$F$294,F3,'New England Half'!$J$2:$J$294)</f>
        <v>0</v>
      </c>
      <c r="K3" s="5">
        <f>SUMIF('Track 5K'!$F$2:$F$198,F3,'Track 5K'!$J$2:$J$198)</f>
        <v>25</v>
      </c>
      <c r="L3" s="4">
        <f t="shared" si="1"/>
        <v>160.5</v>
      </c>
    </row>
    <row r="4" spans="1:12" ht="12.75" x14ac:dyDescent="0.2">
      <c r="A4" s="2" t="s">
        <v>42</v>
      </c>
      <c r="B4" s="2" t="s">
        <v>43</v>
      </c>
      <c r="C4" s="2" t="s">
        <v>19</v>
      </c>
      <c r="D4" s="2">
        <v>40</v>
      </c>
      <c r="E4" s="2" t="s">
        <v>193</v>
      </c>
      <c r="F4" s="10" t="str">
        <f t="shared" si="0"/>
        <v>JenniferMortimerFMILLENNIUM RUNNING</v>
      </c>
      <c r="G4" s="5">
        <f>SUMIF('Nashua 10K'!$F$2:$F$273,F4,'Nashua 10K'!$J$2:$J$273)</f>
        <v>97</v>
      </c>
      <c r="H4" s="5">
        <f>SUMIF('Skip''s 4M'!$F$2:$F$310,F4,'Skip''s 4M'!$J$2:$J$310)</f>
        <v>0</v>
      </c>
      <c r="I4" s="5">
        <f>SUMIF(Sandown!$F$2:$F$297,F4,Sandown!$J$2:$J$297)</f>
        <v>0</v>
      </c>
      <c r="J4" s="5">
        <f>SUMIF('New England Half'!$F$2:$F$294,F4,'New England Half'!$J$2:$J$294)</f>
        <v>0</v>
      </c>
      <c r="K4" s="5">
        <f>SUMIF('Track 5K'!$F$2:$F$198,F4,'Track 5K'!$J$2:$J$198)</f>
        <v>60</v>
      </c>
      <c r="L4" s="4">
        <f t="shared" si="1"/>
        <v>157</v>
      </c>
    </row>
    <row r="5" spans="1:12" ht="12.75" x14ac:dyDescent="0.2">
      <c r="A5" s="20" t="s">
        <v>239</v>
      </c>
      <c r="B5" s="20" t="s">
        <v>240</v>
      </c>
      <c r="C5" s="20" t="s">
        <v>19</v>
      </c>
      <c r="D5" s="20">
        <v>47</v>
      </c>
      <c r="E5" s="20" t="s">
        <v>196</v>
      </c>
      <c r="F5" s="9" t="str">
        <f t="shared" si="0"/>
        <v>HeleneSistiFUPPER VALLEY RUNNING CLUB</v>
      </c>
      <c r="G5" s="5">
        <f>SUMIF('Nashua 10K'!$F$2:$F$273,F5,'Nashua 10K'!$J$2:$J$273)</f>
        <v>23.5</v>
      </c>
      <c r="H5" s="5">
        <f>SUMIF('Skip''s 4M'!$F$2:$F$310,F5,'Skip''s 4M'!$J$2:$J$310)</f>
        <v>68</v>
      </c>
      <c r="I5" s="5">
        <f>SUMIF(Sandown!$F$2:$F$297,F5,Sandown!$J$2:$J$297)</f>
        <v>0</v>
      </c>
      <c r="J5" s="5">
        <f>SUMIF('New England Half'!$F$2:$F$294,F5,'New England Half'!$J$2:$J$294)</f>
        <v>33</v>
      </c>
      <c r="K5" s="5">
        <f>SUMIF('Track 5K'!$F$2:$F$198,F5,'Track 5K'!$J$2:$J$198)</f>
        <v>18.25</v>
      </c>
      <c r="L5" s="4">
        <f t="shared" si="1"/>
        <v>142.75</v>
      </c>
    </row>
    <row r="6" spans="1:12" ht="12.75" x14ac:dyDescent="0.2">
      <c r="A6" s="2" t="s">
        <v>56</v>
      </c>
      <c r="B6" s="2" t="s">
        <v>57</v>
      </c>
      <c r="C6" s="2" t="s">
        <v>19</v>
      </c>
      <c r="D6" s="2">
        <v>43</v>
      </c>
      <c r="E6" s="2" t="s">
        <v>192</v>
      </c>
      <c r="F6" s="10" t="str">
        <f t="shared" si="0"/>
        <v>KirstenKortzFGREATER DERRY TRACK CLUB</v>
      </c>
      <c r="G6" s="5">
        <f>SUMIF('Nashua 10K'!$F$2:$F$273,F6,'Nashua 10K'!$J$2:$J$273)</f>
        <v>58</v>
      </c>
      <c r="H6" s="5">
        <f>SUMIF('Skip''s 4M'!$F$2:$F$310,F6,'Skip''s 4M'!$J$2:$J$310)</f>
        <v>0</v>
      </c>
      <c r="I6" s="5">
        <f>SUMIF(Sandown!$F$2:$F$297,F6,Sandown!$J$2:$J$297)</f>
        <v>0</v>
      </c>
      <c r="J6" s="5">
        <f>SUMIF('New England Half'!$F$2:$F$294,F6,'New England Half'!$J$2:$J$294)</f>
        <v>45.5</v>
      </c>
      <c r="K6" s="5">
        <f>SUMIF('Track 5K'!$F$2:$F$198,F6,'Track 5K'!$J$2:$J$198)</f>
        <v>34</v>
      </c>
      <c r="L6" s="4">
        <f t="shared" si="1"/>
        <v>137.5</v>
      </c>
    </row>
    <row r="7" spans="1:12" ht="12.75" x14ac:dyDescent="0.2">
      <c r="A7" s="3" t="s">
        <v>44</v>
      </c>
      <c r="B7" s="3" t="s">
        <v>402</v>
      </c>
      <c r="C7" s="3" t="s">
        <v>19</v>
      </c>
      <c r="D7" s="3">
        <v>45</v>
      </c>
      <c r="E7" s="3" t="s">
        <v>192</v>
      </c>
      <c r="F7" s="9" t="str">
        <f t="shared" si="0"/>
        <v>ElizabethBusteedFGREATER DERRY TRACK CLUB</v>
      </c>
      <c r="G7" s="5">
        <f>SUMIF('Nashua 10K'!$F$2:$F$273,F7,'Nashua 10K'!$J$2:$J$273)</f>
        <v>0</v>
      </c>
      <c r="H7" s="5">
        <f>SUMIF('Skip''s 4M'!$F$2:$F$310,F7,'Skip''s 4M'!$J$2:$J$310)</f>
        <v>0</v>
      </c>
      <c r="I7" s="5">
        <f>SUMIF(Sandown!$F$2:$F$297,F7,Sandown!$J$2:$J$297)</f>
        <v>52</v>
      </c>
      <c r="J7" s="5">
        <f>SUMIF('New England Half'!$F$2:$F$294,F7,'New England Half'!$J$2:$J$294)</f>
        <v>29</v>
      </c>
      <c r="K7" s="5">
        <f>SUMIF('Track 5K'!$F$2:$F$198,F7,'Track 5K'!$J$2:$J$198)</f>
        <v>17.5</v>
      </c>
      <c r="L7" s="4">
        <f t="shared" si="1"/>
        <v>98.5</v>
      </c>
    </row>
    <row r="8" spans="1:12" ht="12.75" x14ac:dyDescent="0.2">
      <c r="A8" s="20" t="s">
        <v>86</v>
      </c>
      <c r="B8" s="20" t="s">
        <v>81</v>
      </c>
      <c r="C8" s="20" t="s">
        <v>19</v>
      </c>
      <c r="D8" s="20">
        <v>49</v>
      </c>
      <c r="E8" s="20" t="s">
        <v>193</v>
      </c>
      <c r="F8" s="10" t="str">
        <f t="shared" si="0"/>
        <v>MicheleKellyFMILLENNIUM RUNNING</v>
      </c>
      <c r="G8" s="5">
        <f>SUMIF('Nashua 10K'!$F$2:$F$273,F8,'Nashua 10K'!$J$2:$J$273)</f>
        <v>15</v>
      </c>
      <c r="H8" s="5">
        <f>SUMIF('Skip''s 4M'!$F$2:$F$310,F8,'Skip''s 4M'!$J$2:$J$310)</f>
        <v>32</v>
      </c>
      <c r="I8" s="5">
        <f>SUMIF(Sandown!$F$2:$F$297,F8,Sandown!$J$2:$J$297)</f>
        <v>31</v>
      </c>
      <c r="J8" s="5">
        <f>SUMIF('New England Half'!$F$2:$F$294,F8,'New England Half'!$J$2:$J$294)</f>
        <v>4.9375</v>
      </c>
      <c r="K8" s="5">
        <f>SUMIF('Track 5K'!$F$2:$F$198,F8,'Track 5K'!$J$2:$J$198)</f>
        <v>8.5</v>
      </c>
      <c r="L8" s="4">
        <f t="shared" si="1"/>
        <v>91.4375</v>
      </c>
    </row>
    <row r="9" spans="1:12" ht="12.75" x14ac:dyDescent="0.2">
      <c r="A9" s="3" t="s">
        <v>63</v>
      </c>
      <c r="B9" s="3" t="s">
        <v>393</v>
      </c>
      <c r="C9" s="3" t="s">
        <v>19</v>
      </c>
      <c r="D9" s="3">
        <v>49</v>
      </c>
      <c r="E9" s="3" t="s">
        <v>191</v>
      </c>
      <c r="F9" s="9" t="str">
        <f t="shared" si="0"/>
        <v>JillWhitneyFGATE CITY STRIDERS</v>
      </c>
      <c r="G9" s="5">
        <f>SUMIF('Nashua 10K'!$F$2:$F$273,F9,'Nashua 10K'!$J$2:$J$273)</f>
        <v>0</v>
      </c>
      <c r="H9" s="5">
        <f>SUMIF('Skip''s 4M'!$F$2:$F$310,F9,'Skip''s 4M'!$J$2:$J$310)</f>
        <v>0</v>
      </c>
      <c r="I9" s="5">
        <f>SUMIF(Sandown!$F$2:$F$297,F9,Sandown!$J$2:$J$297)</f>
        <v>79</v>
      </c>
      <c r="J9" s="5">
        <f>SUMIF('New England Half'!$F$2:$F$294,F9,'New England Half'!$J$2:$J$294)</f>
        <v>0</v>
      </c>
      <c r="K9" s="5">
        <f>SUMIF('Track 5K'!$F$2:$F$198,F9,'Track 5K'!$J$2:$J$198)</f>
        <v>0</v>
      </c>
      <c r="L9" s="4">
        <f t="shared" si="1"/>
        <v>79</v>
      </c>
    </row>
    <row r="10" spans="1:12" ht="12.75" x14ac:dyDescent="0.2">
      <c r="A10" s="26" t="s">
        <v>35</v>
      </c>
      <c r="B10" s="26" t="s">
        <v>36</v>
      </c>
      <c r="C10" s="26" t="s">
        <v>19</v>
      </c>
      <c r="D10" s="20">
        <v>43</v>
      </c>
      <c r="E10" s="26" t="s">
        <v>191</v>
      </c>
      <c r="F10" s="9" t="str">
        <f t="shared" si="0"/>
        <v>EmilyCunhaFGATE CITY STRIDERS</v>
      </c>
      <c r="G10" s="5">
        <f>SUMIF('Nashua 10K'!$F$2:$F$273,F10,'Nashua 10K'!$J$2:$J$273)</f>
        <v>13.5</v>
      </c>
      <c r="H10" s="5">
        <f>SUMIF('Skip''s 4M'!$F$2:$F$310,F10,'Skip''s 4M'!$J$2:$J$310)</f>
        <v>26</v>
      </c>
      <c r="I10" s="5">
        <f>SUMIF(Sandown!$F$2:$F$297,F10,Sandown!$J$2:$J$297)</f>
        <v>28</v>
      </c>
      <c r="J10" s="5">
        <f>SUMIF('New England Half'!$F$2:$F$294,F10,'New England Half'!$J$2:$J$294)</f>
        <v>0</v>
      </c>
      <c r="K10" s="5">
        <f>SUMIF('Track 5K'!$F$2:$F$198,F10,'Track 5K'!$J$2:$J$198)</f>
        <v>5.6875</v>
      </c>
      <c r="L10" s="4">
        <f t="shared" si="1"/>
        <v>73.1875</v>
      </c>
    </row>
    <row r="11" spans="1:12" ht="12.75" x14ac:dyDescent="0.2">
      <c r="A11" s="20" t="s">
        <v>112</v>
      </c>
      <c r="B11" s="20" t="s">
        <v>340</v>
      </c>
      <c r="C11" s="20" t="s">
        <v>19</v>
      </c>
      <c r="D11" s="20">
        <v>40</v>
      </c>
      <c r="E11" s="20" t="s">
        <v>191</v>
      </c>
      <c r="F11" s="10" t="str">
        <f t="shared" si="0"/>
        <v>HeatherHochuliFGATE CITY STRIDERS</v>
      </c>
      <c r="G11" s="5">
        <f>SUMIF('Nashua 10K'!$F$2:$F$273,F11,'Nashua 10K'!$J$2:$J$273)</f>
        <v>0</v>
      </c>
      <c r="H11" s="5">
        <f>SUMIF('Skip''s 4M'!$F$2:$F$310,F11,'Skip''s 4M'!$J$2:$J$310)</f>
        <v>31</v>
      </c>
      <c r="I11" s="5">
        <f>SUMIF(Sandown!$F$2:$F$297,F11,Sandown!$J$2:$J$297)</f>
        <v>32</v>
      </c>
      <c r="J11" s="5">
        <f>SUMIF('New England Half'!$F$2:$F$294,F11,'New England Half'!$J$2:$J$294)</f>
        <v>0</v>
      </c>
      <c r="K11" s="5">
        <f>SUMIF('Track 5K'!$F$2:$F$198,F11,'Track 5K'!$J$2:$J$198)</f>
        <v>0</v>
      </c>
      <c r="L11" s="4">
        <f t="shared" si="1"/>
        <v>63</v>
      </c>
    </row>
    <row r="12" spans="1:12" ht="12.75" x14ac:dyDescent="0.2">
      <c r="A12" s="20" t="s">
        <v>327</v>
      </c>
      <c r="B12" s="20" t="s">
        <v>301</v>
      </c>
      <c r="C12" s="20" t="s">
        <v>19</v>
      </c>
      <c r="D12" s="20">
        <v>45</v>
      </c>
      <c r="E12" s="20" t="s">
        <v>196</v>
      </c>
      <c r="F12" s="9" t="str">
        <f t="shared" si="0"/>
        <v>YukikoBurnettFUPPER VALLEY RUNNING CLUB</v>
      </c>
      <c r="G12" s="5">
        <f>SUMIF('Nashua 10K'!$F$2:$F$273,F12,'Nashua 10K'!$J$2:$J$273)</f>
        <v>0</v>
      </c>
      <c r="H12" s="5">
        <f>SUMIF('Skip''s 4M'!$F$2:$F$310,F12,'Skip''s 4M'!$J$2:$J$310)</f>
        <v>58</v>
      </c>
      <c r="I12" s="5">
        <f>SUMIF(Sandown!$F$2:$F$297,F12,Sandown!$J$2:$J$297)</f>
        <v>0</v>
      </c>
      <c r="J12" s="5">
        <f>SUMIF('New England Half'!$F$2:$F$294,F12,'New England Half'!$J$2:$J$294)</f>
        <v>0</v>
      </c>
      <c r="K12" s="5">
        <f>SUMIF('Track 5K'!$F$2:$F$198,F12,'Track 5K'!$J$2:$J$198)</f>
        <v>0</v>
      </c>
      <c r="L12" s="4">
        <f t="shared" si="1"/>
        <v>58</v>
      </c>
    </row>
    <row r="13" spans="1:12" ht="12.75" x14ac:dyDescent="0.2">
      <c r="A13" s="20" t="s">
        <v>44</v>
      </c>
      <c r="B13" s="20" t="s">
        <v>330</v>
      </c>
      <c r="C13" s="20" t="s">
        <v>19</v>
      </c>
      <c r="D13" s="20">
        <v>46</v>
      </c>
      <c r="E13" s="20" t="s">
        <v>196</v>
      </c>
      <c r="F13" s="9" t="str">
        <f t="shared" si="0"/>
        <v>ElizabethKelseyFUPPER VALLEY RUNNING CLUB</v>
      </c>
      <c r="G13" s="5">
        <f>SUMIF('Nashua 10K'!$F$2:$F$273,F13,'Nashua 10K'!$J$2:$J$273)</f>
        <v>0</v>
      </c>
      <c r="H13" s="5">
        <f>SUMIF('Skip''s 4M'!$F$2:$F$310,F13,'Skip''s 4M'!$J$2:$J$310)</f>
        <v>45.5</v>
      </c>
      <c r="I13" s="5">
        <f>SUMIF(Sandown!$F$2:$F$297,F13,Sandown!$J$2:$J$297)</f>
        <v>0</v>
      </c>
      <c r="J13" s="5">
        <f>SUMIF('New England Half'!$F$2:$F$294,F13,'New England Half'!$J$2:$J$294)</f>
        <v>0</v>
      </c>
      <c r="K13" s="5">
        <f>SUMIF('Track 5K'!$F$2:$F$198,F13,'Track 5K'!$J$2:$J$198)</f>
        <v>11</v>
      </c>
      <c r="L13" s="4">
        <f t="shared" si="1"/>
        <v>56.5</v>
      </c>
    </row>
    <row r="14" spans="1:12" ht="12.75" x14ac:dyDescent="0.2">
      <c r="A14" s="2" t="s">
        <v>35</v>
      </c>
      <c r="B14" s="2" t="s">
        <v>500</v>
      </c>
      <c r="C14" s="2" t="s">
        <v>19</v>
      </c>
      <c r="D14" s="2">
        <v>42</v>
      </c>
      <c r="E14" s="2" t="s">
        <v>193</v>
      </c>
      <c r="F14" s="9" t="str">
        <f t="shared" si="0"/>
        <v>EmilyRiviniusFMILLENNIUM RUNNING</v>
      </c>
      <c r="G14" s="5">
        <f>SUMIF('Nashua 10K'!$F$2:$F$273,F14,'Nashua 10K'!$J$2:$J$273)</f>
        <v>0</v>
      </c>
      <c r="H14" s="5">
        <f>SUMIF('Skip''s 4M'!$F$2:$F$310,F14,'Skip''s 4M'!$J$2:$J$310)</f>
        <v>0</v>
      </c>
      <c r="I14" s="5">
        <f>SUMIF(Sandown!$F$2:$F$297,F14,Sandown!$J$2:$J$297)</f>
        <v>0</v>
      </c>
      <c r="J14" s="5">
        <f>SUMIF('New England Half'!$F$2:$F$294,F14,'New England Half'!$J$2:$J$294)</f>
        <v>52</v>
      </c>
      <c r="K14" s="5">
        <f>SUMIF('Track 5K'!$F$2:$F$198,F14,'Track 5K'!$J$2:$J$198)</f>
        <v>0</v>
      </c>
      <c r="L14" s="4">
        <f t="shared" si="1"/>
        <v>52</v>
      </c>
    </row>
    <row r="15" spans="1:12" ht="12.75" x14ac:dyDescent="0.2">
      <c r="A15" s="26" t="s">
        <v>253</v>
      </c>
      <c r="B15" s="26" t="s">
        <v>352</v>
      </c>
      <c r="C15" s="26" t="s">
        <v>19</v>
      </c>
      <c r="D15" s="20">
        <v>46</v>
      </c>
      <c r="E15" s="20" t="s">
        <v>196</v>
      </c>
      <c r="F15" s="9" t="str">
        <f t="shared" si="0"/>
        <v>TracyHazenFUPPER VALLEY RUNNING CLUB</v>
      </c>
      <c r="G15" s="5">
        <f>SUMIF('Nashua 10K'!$F$2:$F$273,F15,'Nashua 10K'!$J$2:$J$273)</f>
        <v>0</v>
      </c>
      <c r="H15" s="5">
        <f>SUMIF('Skip''s 4M'!$F$2:$F$310,F15,'Skip''s 4M'!$J$2:$J$310)</f>
        <v>47</v>
      </c>
      <c r="I15" s="5">
        <f>SUMIF(Sandown!$F$2:$F$297,F15,Sandown!$J$2:$J$297)</f>
        <v>0</v>
      </c>
      <c r="J15" s="5">
        <f>SUMIF('New England Half'!$F$2:$F$294,F15,'New England Half'!$J$2:$J$294)</f>
        <v>0</v>
      </c>
      <c r="K15" s="5">
        <f>SUMIF('Track 5K'!$F$2:$F$198,F15,'Track 5K'!$J$2:$J$198)</f>
        <v>0</v>
      </c>
      <c r="L15" s="4">
        <f t="shared" si="1"/>
        <v>47</v>
      </c>
    </row>
    <row r="16" spans="1:12" ht="12.75" x14ac:dyDescent="0.2">
      <c r="A16" s="2" t="s">
        <v>26</v>
      </c>
      <c r="B16" s="2" t="s">
        <v>263</v>
      </c>
      <c r="C16" s="2" t="s">
        <v>19</v>
      </c>
      <c r="D16" s="2">
        <v>41</v>
      </c>
      <c r="E16" s="2" t="s">
        <v>191</v>
      </c>
      <c r="F16" s="10" t="str">
        <f t="shared" si="0"/>
        <v>KristenBryantFGATE CITY STRIDERS</v>
      </c>
      <c r="G16" s="5">
        <f>SUMIF('Nashua 10K'!$F$2:$F$273,F16,'Nashua 10K'!$J$2:$J$273)</f>
        <v>11</v>
      </c>
      <c r="H16" s="5">
        <f>SUMIF('Skip''s 4M'!$F$2:$F$310,F16,'Skip''s 4M'!$J$2:$J$310)</f>
        <v>0</v>
      </c>
      <c r="I16" s="5">
        <f>SUMIF(Sandown!$F$2:$F$297,F16,Sandown!$J$2:$J$297)</f>
        <v>26</v>
      </c>
      <c r="J16" s="5">
        <f>SUMIF('New England Half'!$F$2:$F$294,F16,'New England Half'!$J$2:$J$294)</f>
        <v>3.25</v>
      </c>
      <c r="K16" s="5">
        <f>SUMIF('Track 5K'!$F$2:$F$198,F16,'Track 5K'!$J$2:$J$198)</f>
        <v>4.5625</v>
      </c>
      <c r="L16" s="4">
        <f t="shared" si="1"/>
        <v>44.8125</v>
      </c>
    </row>
    <row r="17" spans="1:12" ht="12.75" x14ac:dyDescent="0.2">
      <c r="A17" s="20" t="s">
        <v>89</v>
      </c>
      <c r="B17" s="20" t="s">
        <v>302</v>
      </c>
      <c r="C17" s="20" t="s">
        <v>19</v>
      </c>
      <c r="D17" s="20">
        <v>48</v>
      </c>
      <c r="E17" s="20" t="s">
        <v>196</v>
      </c>
      <c r="F17" s="9" t="str">
        <f t="shared" si="0"/>
        <v>KatieFarisFUPPER VALLEY RUNNING CLUB</v>
      </c>
      <c r="G17" s="5">
        <f>SUMIF('Nashua 10K'!$F$2:$F$273,F17,'Nashua 10K'!$J$2:$J$273)</f>
        <v>0</v>
      </c>
      <c r="H17" s="5">
        <f>SUMIF('Skip''s 4M'!$F$2:$F$310,F17,'Skip''s 4M'!$J$2:$J$310)</f>
        <v>42.5</v>
      </c>
      <c r="I17" s="5">
        <f>SUMIF(Sandown!$F$2:$F$297,F17,Sandown!$J$2:$J$297)</f>
        <v>0</v>
      </c>
      <c r="J17" s="5">
        <f>SUMIF('New England Half'!$F$2:$F$294,F17,'New England Half'!$J$2:$J$294)</f>
        <v>0</v>
      </c>
      <c r="K17" s="5">
        <f>SUMIF('Track 5K'!$F$2:$F$198,F17,'Track 5K'!$J$2:$J$198)</f>
        <v>0</v>
      </c>
      <c r="L17" s="4">
        <f t="shared" si="1"/>
        <v>42.5</v>
      </c>
    </row>
    <row r="18" spans="1:12" ht="12.75" x14ac:dyDescent="0.2">
      <c r="A18" s="2" t="s">
        <v>502</v>
      </c>
      <c r="B18" s="2" t="s">
        <v>503</v>
      </c>
      <c r="C18" s="2" t="s">
        <v>19</v>
      </c>
      <c r="D18" s="2">
        <v>47</v>
      </c>
      <c r="E18" s="2" t="s">
        <v>193</v>
      </c>
      <c r="F18" s="9" t="str">
        <f t="shared" si="0"/>
        <v>LaraKondorFMILLENNIUM RUNNING</v>
      </c>
      <c r="G18" s="5">
        <f>SUMIF('Nashua 10K'!$F$2:$F$273,F18,'Nashua 10K'!$J$2:$J$273)</f>
        <v>0</v>
      </c>
      <c r="H18" s="5">
        <f>SUMIF('Skip''s 4M'!$F$2:$F$310,F18,'Skip''s 4M'!$J$2:$J$310)</f>
        <v>0</v>
      </c>
      <c r="I18" s="5">
        <f>SUMIF(Sandown!$F$2:$F$297,F18,Sandown!$J$2:$J$297)</f>
        <v>0</v>
      </c>
      <c r="J18" s="5">
        <f>SUMIF('New England Half'!$F$2:$F$294,F18,'New England Half'!$J$2:$J$294)</f>
        <v>41</v>
      </c>
      <c r="K18" s="5">
        <f>SUMIF('Track 5K'!$F$2:$F$198,F18,'Track 5K'!$J$2:$J$198)</f>
        <v>0</v>
      </c>
      <c r="L18" s="4">
        <f t="shared" si="1"/>
        <v>41</v>
      </c>
    </row>
    <row r="19" spans="1:12" ht="12.75" x14ac:dyDescent="0.2">
      <c r="A19" s="2" t="s">
        <v>505</v>
      </c>
      <c r="B19" s="2" t="s">
        <v>506</v>
      </c>
      <c r="C19" s="2" t="s">
        <v>19</v>
      </c>
      <c r="D19" s="2">
        <v>48</v>
      </c>
      <c r="E19" s="2" t="s">
        <v>193</v>
      </c>
      <c r="F19" s="9" t="str">
        <f t="shared" si="0"/>
        <v>NadineLevinFMILLENNIUM RUNNING</v>
      </c>
      <c r="G19" s="5">
        <f>SUMIF('Nashua 10K'!$F$2:$F$273,F19,'Nashua 10K'!$J$2:$J$273)</f>
        <v>0</v>
      </c>
      <c r="H19" s="5">
        <f>SUMIF('Skip''s 4M'!$F$2:$F$310,F19,'Skip''s 4M'!$J$2:$J$310)</f>
        <v>0</v>
      </c>
      <c r="I19" s="5">
        <f>SUMIF(Sandown!$F$2:$F$297,F19,Sandown!$J$2:$J$297)</f>
        <v>0</v>
      </c>
      <c r="J19" s="5">
        <f>SUMIF('New England Half'!$F$2:$F$294,F19,'New England Half'!$J$2:$J$294)</f>
        <v>36.5</v>
      </c>
      <c r="K19" s="5">
        <f>SUMIF('Track 5K'!$F$2:$F$198,F19,'Track 5K'!$J$2:$J$198)</f>
        <v>0</v>
      </c>
      <c r="L19" s="4">
        <f t="shared" si="1"/>
        <v>36.5</v>
      </c>
    </row>
    <row r="20" spans="1:12" ht="12.75" x14ac:dyDescent="0.2">
      <c r="A20" s="20" t="s">
        <v>332</v>
      </c>
      <c r="B20" s="20" t="s">
        <v>333</v>
      </c>
      <c r="C20" s="20" t="s">
        <v>19</v>
      </c>
      <c r="D20" s="20">
        <v>48</v>
      </c>
      <c r="E20" s="20" t="s">
        <v>196</v>
      </c>
      <c r="F20" s="9" t="str">
        <f t="shared" si="0"/>
        <v>ChristianeBuessardFUPPER VALLEY RUNNING CLUB</v>
      </c>
      <c r="G20" s="5">
        <f>SUMIF('Nashua 10K'!$F$2:$F$273,F20,'Nashua 10K'!$J$2:$J$273)</f>
        <v>0</v>
      </c>
      <c r="H20" s="5">
        <f>SUMIF('Skip''s 4M'!$F$2:$F$310,F20,'Skip''s 4M'!$J$2:$J$310)</f>
        <v>36.5</v>
      </c>
      <c r="I20" s="5">
        <f>SUMIF(Sandown!$F$2:$F$297,F20,Sandown!$J$2:$J$297)</f>
        <v>0</v>
      </c>
      <c r="J20" s="5">
        <f>SUMIF('New England Half'!$F$2:$F$294,F20,'New England Half'!$J$2:$J$294)</f>
        <v>0</v>
      </c>
      <c r="K20" s="5">
        <f>SUMIF('Track 5K'!$F$2:$F$198,F20,'Track 5K'!$J$2:$J$198)</f>
        <v>0</v>
      </c>
      <c r="L20" s="4">
        <f t="shared" si="1"/>
        <v>36.5</v>
      </c>
    </row>
    <row r="21" spans="1:12" ht="12.75" x14ac:dyDescent="0.2">
      <c r="A21" s="3" t="s">
        <v>409</v>
      </c>
      <c r="B21" s="3" t="s">
        <v>410</v>
      </c>
      <c r="C21" s="3" t="s">
        <v>19</v>
      </c>
      <c r="D21" s="3">
        <v>40</v>
      </c>
      <c r="E21" s="3" t="s">
        <v>191</v>
      </c>
      <c r="F21" s="9" t="str">
        <f t="shared" si="0"/>
        <v>ColleenBerubeFGATE CITY STRIDERS</v>
      </c>
      <c r="G21" s="5">
        <f>SUMIF('Nashua 10K'!$F$2:$F$273,F21,'Nashua 10K'!$J$2:$J$273)</f>
        <v>0</v>
      </c>
      <c r="H21" s="5">
        <f>SUMIF('Skip''s 4M'!$F$2:$F$310,F21,'Skip''s 4M'!$J$2:$J$310)</f>
        <v>0</v>
      </c>
      <c r="I21" s="5">
        <f>SUMIF(Sandown!$F$2:$F$297,F21,Sandown!$J$2:$J$297)</f>
        <v>36.5</v>
      </c>
      <c r="J21" s="5">
        <f>SUMIF('New England Half'!$F$2:$F$294,F21,'New England Half'!$J$2:$J$294)</f>
        <v>0</v>
      </c>
      <c r="K21" s="5">
        <f>SUMIF('Track 5K'!$F$2:$F$198,F21,'Track 5K'!$J$2:$J$198)</f>
        <v>0</v>
      </c>
      <c r="L21" s="4">
        <f t="shared" si="1"/>
        <v>36.5</v>
      </c>
    </row>
    <row r="22" spans="1:12" ht="12.75" x14ac:dyDescent="0.2">
      <c r="A22" s="2" t="s">
        <v>396</v>
      </c>
      <c r="B22" s="2" t="s">
        <v>507</v>
      </c>
      <c r="C22" s="2" t="s">
        <v>19</v>
      </c>
      <c r="D22" s="2">
        <v>42</v>
      </c>
      <c r="E22" s="2" t="s">
        <v>192</v>
      </c>
      <c r="F22" s="9" t="str">
        <f t="shared" si="0"/>
        <v>MeredithAbramsonFGREATER DERRY TRACK CLUB</v>
      </c>
      <c r="G22" s="5">
        <f>SUMIF('Nashua 10K'!$F$2:$F$273,F22,'Nashua 10K'!$J$2:$J$273)</f>
        <v>0</v>
      </c>
      <c r="H22" s="5">
        <f>SUMIF('Skip''s 4M'!$F$2:$F$310,F22,'Skip''s 4M'!$J$2:$J$310)</f>
        <v>0</v>
      </c>
      <c r="I22" s="5">
        <f>SUMIF(Sandown!$F$2:$F$297,F22,Sandown!$J$2:$J$297)</f>
        <v>0</v>
      </c>
      <c r="J22" s="5">
        <f>SUMIF('New England Half'!$F$2:$F$294,F22,'New England Half'!$J$2:$J$294)</f>
        <v>35</v>
      </c>
      <c r="K22" s="5">
        <f>SUMIF('Track 5K'!$F$2:$F$198,F22,'Track 5K'!$J$2:$J$198)</f>
        <v>0</v>
      </c>
      <c r="L22" s="4">
        <f t="shared" si="1"/>
        <v>35</v>
      </c>
    </row>
    <row r="23" spans="1:12" ht="12.75" x14ac:dyDescent="0.2">
      <c r="A23" s="2" t="s">
        <v>508</v>
      </c>
      <c r="B23" s="2" t="s">
        <v>509</v>
      </c>
      <c r="C23" s="2" t="s">
        <v>19</v>
      </c>
      <c r="D23" s="2">
        <v>48</v>
      </c>
      <c r="E23" s="2" t="s">
        <v>191</v>
      </c>
      <c r="F23" s="9" t="str">
        <f t="shared" si="0"/>
        <v>JessicaCaissieFGATE CITY STRIDERS</v>
      </c>
      <c r="G23" s="5">
        <f>SUMIF('Nashua 10K'!$F$2:$F$273,F23,'Nashua 10K'!$J$2:$J$273)</f>
        <v>0</v>
      </c>
      <c r="H23" s="5">
        <f>SUMIF('Skip''s 4M'!$F$2:$F$310,F23,'Skip''s 4M'!$J$2:$J$310)</f>
        <v>0</v>
      </c>
      <c r="I23" s="5">
        <f>SUMIF(Sandown!$F$2:$F$297,F23,Sandown!$J$2:$J$297)</f>
        <v>0</v>
      </c>
      <c r="J23" s="5">
        <f>SUMIF('New England Half'!$F$2:$F$294,F23,'New England Half'!$J$2:$J$294)</f>
        <v>34</v>
      </c>
      <c r="K23" s="5">
        <f>SUMIF('Track 5K'!$F$2:$F$198,F23,'Track 5K'!$J$2:$J$198)</f>
        <v>0</v>
      </c>
      <c r="L23" s="4">
        <f t="shared" si="1"/>
        <v>34</v>
      </c>
    </row>
    <row r="24" spans="1:12" ht="12.75" x14ac:dyDescent="0.2">
      <c r="A24" s="2" t="s">
        <v>63</v>
      </c>
      <c r="B24" s="2" t="s">
        <v>255</v>
      </c>
      <c r="C24" s="2" t="s">
        <v>19</v>
      </c>
      <c r="D24" s="2">
        <v>45</v>
      </c>
      <c r="E24" s="2" t="s">
        <v>193</v>
      </c>
      <c r="F24" s="10" t="str">
        <f t="shared" si="0"/>
        <v>JillOberFMILLENNIUM RUNNING</v>
      </c>
      <c r="G24" s="5">
        <f>SUMIF('Nashua 10K'!$F$2:$F$273,F24,'Nashua 10K'!$J$2:$J$273)</f>
        <v>13</v>
      </c>
      <c r="H24" s="5">
        <f>SUMIF('Skip''s 4M'!$F$2:$F$310,F24,'Skip''s 4M'!$J$2:$J$310)</f>
        <v>0</v>
      </c>
      <c r="I24" s="5">
        <f>SUMIF(Sandown!$F$2:$F$297,F24,Sandown!$J$2:$J$297)</f>
        <v>0</v>
      </c>
      <c r="J24" s="5">
        <f>SUMIF('New England Half'!$F$2:$F$294,F24,'New England Half'!$J$2:$J$294)</f>
        <v>15.5</v>
      </c>
      <c r="K24" s="5">
        <f>SUMIF('Track 5K'!$F$2:$F$198,F24,'Track 5K'!$J$2:$J$198)</f>
        <v>0</v>
      </c>
      <c r="L24" s="4">
        <f t="shared" si="1"/>
        <v>28.5</v>
      </c>
    </row>
    <row r="25" spans="1:12" ht="12.75" x14ac:dyDescent="0.2">
      <c r="A25" s="2" t="s">
        <v>530</v>
      </c>
      <c r="B25" s="2" t="s">
        <v>531</v>
      </c>
      <c r="C25" s="2" t="s">
        <v>19</v>
      </c>
      <c r="D25" s="2">
        <v>43</v>
      </c>
      <c r="E25" s="2" t="s">
        <v>193</v>
      </c>
      <c r="F25" s="9" t="str">
        <f t="shared" si="0"/>
        <v>JunChenFMILLENNIUM RUNNING</v>
      </c>
      <c r="G25" s="5">
        <f>SUMIF('Nashua 10K'!$F$2:$F$273,F25,'Nashua 10K'!$J$2:$J$273)</f>
        <v>0</v>
      </c>
      <c r="H25" s="5">
        <f>SUMIF('Skip''s 4M'!$F$2:$F$310,F25,'Skip''s 4M'!$J$2:$J$310)</f>
        <v>0</v>
      </c>
      <c r="I25" s="5">
        <f>SUMIF(Sandown!$F$2:$F$297,F25,Sandown!$J$2:$J$297)</f>
        <v>0</v>
      </c>
      <c r="J25" s="5">
        <f>SUMIF('New England Half'!$F$2:$F$294,F25,'New England Half'!$J$2:$J$294)</f>
        <v>16</v>
      </c>
      <c r="K25" s="5">
        <f>SUMIF('Track 5K'!$F$2:$F$198,F25,'Track 5K'!$J$2:$J$198)</f>
        <v>12.125</v>
      </c>
      <c r="L25" s="4">
        <f t="shared" si="1"/>
        <v>28.125</v>
      </c>
    </row>
    <row r="26" spans="1:12" ht="12.75" x14ac:dyDescent="0.2">
      <c r="A26" s="3" t="s">
        <v>241</v>
      </c>
      <c r="B26" s="3" t="s">
        <v>364</v>
      </c>
      <c r="C26" s="3" t="s">
        <v>19</v>
      </c>
      <c r="D26" s="3">
        <v>43</v>
      </c>
      <c r="E26" s="3" t="s">
        <v>191</v>
      </c>
      <c r="F26" s="9" t="str">
        <f t="shared" si="0"/>
        <v>ErinCaplesFGATE CITY STRIDERS</v>
      </c>
      <c r="G26" s="5">
        <f>SUMIF('Nashua 10K'!$F$2:$F$273,F26,'Nashua 10K'!$J$2:$J$273)</f>
        <v>0</v>
      </c>
      <c r="H26" s="5">
        <f>SUMIF('Skip''s 4M'!$F$2:$F$310,F26,'Skip''s 4M'!$J$2:$J$310)</f>
        <v>0</v>
      </c>
      <c r="I26" s="5">
        <f>SUMIF(Sandown!$F$2:$F$297,F26,Sandown!$J$2:$J$297)</f>
        <v>25</v>
      </c>
      <c r="J26" s="5">
        <f>SUMIF('New England Half'!$F$2:$F$294,F26,'New England Half'!$J$2:$J$294)</f>
        <v>0</v>
      </c>
      <c r="K26" s="5">
        <f>SUMIF('Track 5K'!$F$2:$F$198,F26,'Track 5K'!$J$2:$J$198)</f>
        <v>0</v>
      </c>
      <c r="L26" s="4">
        <f t="shared" si="1"/>
        <v>25</v>
      </c>
    </row>
    <row r="27" spans="1:12" ht="12.75" x14ac:dyDescent="0.2">
      <c r="A27" s="2" t="s">
        <v>246</v>
      </c>
      <c r="B27" s="2" t="s">
        <v>515</v>
      </c>
      <c r="C27" s="2" t="s">
        <v>19</v>
      </c>
      <c r="D27" s="2">
        <v>45</v>
      </c>
      <c r="E27" s="2" t="s">
        <v>193</v>
      </c>
      <c r="F27" s="9" t="str">
        <f t="shared" si="0"/>
        <v>LauraHeathFMILLENNIUM RUNNING</v>
      </c>
      <c r="G27" s="5">
        <f>SUMIF('Nashua 10K'!$F$2:$F$273,F27,'Nashua 10K'!$J$2:$J$273)</f>
        <v>0</v>
      </c>
      <c r="H27" s="5">
        <f>SUMIF('Skip''s 4M'!$F$2:$F$310,F27,'Skip''s 4M'!$J$2:$J$310)</f>
        <v>0</v>
      </c>
      <c r="I27" s="5">
        <f>SUMIF(Sandown!$F$2:$F$297,F27,Sandown!$J$2:$J$297)</f>
        <v>0</v>
      </c>
      <c r="J27" s="5">
        <f>SUMIF('New England Half'!$F$2:$F$294,F27,'New England Half'!$J$2:$J$294)</f>
        <v>25</v>
      </c>
      <c r="K27" s="5">
        <f>SUMIF('Track 5K'!$F$2:$F$198,F27,'Track 5K'!$J$2:$J$198)</f>
        <v>0</v>
      </c>
      <c r="L27" s="4">
        <f t="shared" si="1"/>
        <v>25</v>
      </c>
    </row>
    <row r="28" spans="1:12" ht="12.75" x14ac:dyDescent="0.2">
      <c r="A28" s="3" t="s">
        <v>367</v>
      </c>
      <c r="B28" s="3" t="s">
        <v>368</v>
      </c>
      <c r="C28" s="3" t="s">
        <v>19</v>
      </c>
      <c r="D28" s="3">
        <v>45</v>
      </c>
      <c r="E28" s="3" t="s">
        <v>191</v>
      </c>
      <c r="F28" s="9" t="str">
        <f t="shared" si="0"/>
        <v>Johanna LisleNewboldFGATE CITY STRIDERS</v>
      </c>
      <c r="G28" s="5">
        <f>SUMIF('Nashua 10K'!$F$2:$F$273,F28,'Nashua 10K'!$J$2:$J$273)</f>
        <v>0</v>
      </c>
      <c r="H28" s="5">
        <f>SUMIF('Skip''s 4M'!$F$2:$F$310,F28,'Skip''s 4M'!$J$2:$J$310)</f>
        <v>0</v>
      </c>
      <c r="I28" s="5">
        <f>SUMIF(Sandown!$F$2:$F$297,F28,Sandown!$J$2:$J$297)</f>
        <v>23.5</v>
      </c>
      <c r="J28" s="5">
        <f>SUMIF('New England Half'!$F$2:$F$294,F28,'New England Half'!$J$2:$J$294)</f>
        <v>0</v>
      </c>
      <c r="K28" s="5">
        <f>SUMIF('Track 5K'!$F$2:$F$198,F28,'Track 5K'!$J$2:$J$198)</f>
        <v>0</v>
      </c>
      <c r="L28" s="4">
        <f t="shared" si="1"/>
        <v>23.5</v>
      </c>
    </row>
    <row r="29" spans="1:12" ht="12.75" x14ac:dyDescent="0.2">
      <c r="A29" s="2" t="s">
        <v>54</v>
      </c>
      <c r="B29" s="2" t="s">
        <v>516</v>
      </c>
      <c r="C29" s="2" t="s">
        <v>19</v>
      </c>
      <c r="D29" s="2">
        <v>43</v>
      </c>
      <c r="E29" s="2" t="s">
        <v>193</v>
      </c>
      <c r="F29" s="9" t="str">
        <f t="shared" si="0"/>
        <v>KarenBergquistFMILLENNIUM RUNNING</v>
      </c>
      <c r="G29" s="5">
        <f>SUMIF('Nashua 10K'!$F$2:$F$273,F29,'Nashua 10K'!$J$2:$J$273)</f>
        <v>0</v>
      </c>
      <c r="H29" s="5">
        <f>SUMIF('Skip''s 4M'!$F$2:$F$310,F29,'Skip''s 4M'!$J$2:$J$310)</f>
        <v>0</v>
      </c>
      <c r="I29" s="5">
        <f>SUMIF(Sandown!$F$2:$F$297,F29,Sandown!$J$2:$J$297)</f>
        <v>0</v>
      </c>
      <c r="J29" s="5">
        <f>SUMIF('New England Half'!$F$2:$F$294,F29,'New England Half'!$J$2:$J$294)</f>
        <v>23.5</v>
      </c>
      <c r="K29" s="5">
        <f>SUMIF('Track 5K'!$F$2:$F$198,F29,'Track 5K'!$J$2:$J$198)</f>
        <v>0</v>
      </c>
      <c r="L29" s="4">
        <f t="shared" si="1"/>
        <v>23.5</v>
      </c>
    </row>
    <row r="30" spans="1:12" ht="12.75" x14ac:dyDescent="0.2">
      <c r="A30" s="2" t="s">
        <v>237</v>
      </c>
      <c r="B30" s="2" t="s">
        <v>238</v>
      </c>
      <c r="C30" s="2" t="s">
        <v>19</v>
      </c>
      <c r="D30" s="2">
        <v>44</v>
      </c>
      <c r="E30" s="2" t="s">
        <v>193</v>
      </c>
      <c r="F30" s="9" t="str">
        <f t="shared" si="0"/>
        <v>CathleenThompsonFMILLENNIUM RUNNING</v>
      </c>
      <c r="G30" s="5">
        <f>SUMIF('Nashua 10K'!$F$2:$F$273,F30,'Nashua 10K'!$J$2:$J$273)</f>
        <v>20.5</v>
      </c>
      <c r="H30" s="5">
        <f>SUMIF('Skip''s 4M'!$F$2:$F$310,F30,'Skip''s 4M'!$J$2:$J$310)</f>
        <v>0</v>
      </c>
      <c r="I30" s="5">
        <f>SUMIF(Sandown!$F$2:$F$297,F30,Sandown!$J$2:$J$297)</f>
        <v>0</v>
      </c>
      <c r="J30" s="5">
        <f>SUMIF('New England Half'!$F$2:$F$294,F30,'New England Half'!$J$2:$J$294)</f>
        <v>0</v>
      </c>
      <c r="K30" s="5">
        <f>SUMIF('Track 5K'!$F$2:$F$198,F30,'Track 5K'!$J$2:$J$198)</f>
        <v>0</v>
      </c>
      <c r="L30" s="4">
        <f t="shared" si="1"/>
        <v>20.5</v>
      </c>
    </row>
    <row r="31" spans="1:12" ht="12.75" x14ac:dyDescent="0.2">
      <c r="A31" s="2" t="s">
        <v>523</v>
      </c>
      <c r="B31" s="2" t="s">
        <v>524</v>
      </c>
      <c r="C31" s="2" t="s">
        <v>19</v>
      </c>
      <c r="D31" s="2">
        <v>45</v>
      </c>
      <c r="E31" s="2" t="s">
        <v>193</v>
      </c>
      <c r="F31" s="9" t="str">
        <f t="shared" si="0"/>
        <v>ErickaSwettFMILLENNIUM RUNNING</v>
      </c>
      <c r="G31" s="5">
        <f>SUMIF('Nashua 10K'!$F$2:$F$273,F31,'Nashua 10K'!$J$2:$J$273)</f>
        <v>0</v>
      </c>
      <c r="H31" s="5">
        <f>SUMIF('Skip''s 4M'!$F$2:$F$310,F31,'Skip''s 4M'!$J$2:$J$310)</f>
        <v>0</v>
      </c>
      <c r="I31" s="5">
        <f>SUMIF(Sandown!$F$2:$F$297,F31,Sandown!$J$2:$J$297)</f>
        <v>0</v>
      </c>
      <c r="J31" s="5">
        <f>SUMIF('New England Half'!$F$2:$F$294,F31,'New England Half'!$J$2:$J$294)</f>
        <v>20.5</v>
      </c>
      <c r="K31" s="5">
        <f>SUMIF('Track 5K'!$F$2:$F$198,F31,'Track 5K'!$J$2:$J$198)</f>
        <v>0</v>
      </c>
      <c r="L31" s="4">
        <f t="shared" si="1"/>
        <v>20.5</v>
      </c>
    </row>
    <row r="32" spans="1:12" ht="12.75" x14ac:dyDescent="0.2">
      <c r="A32" s="2" t="s">
        <v>396</v>
      </c>
      <c r="B32" s="2" t="s">
        <v>170</v>
      </c>
      <c r="C32" s="2" t="s">
        <v>19</v>
      </c>
      <c r="D32" s="2">
        <v>44</v>
      </c>
      <c r="E32" s="2" t="s">
        <v>193</v>
      </c>
      <c r="F32" s="9" t="str">
        <f t="shared" si="0"/>
        <v>MeredithGillFMILLENNIUM RUNNING</v>
      </c>
      <c r="G32" s="5">
        <f>SUMIF('Nashua 10K'!$F$2:$F$273,F32,'Nashua 10K'!$J$2:$J$273)</f>
        <v>0</v>
      </c>
      <c r="H32" s="5">
        <f>SUMIF('Skip''s 4M'!$F$2:$F$310,F32,'Skip''s 4M'!$J$2:$J$310)</f>
        <v>0</v>
      </c>
      <c r="I32" s="5">
        <f>SUMIF(Sandown!$F$2:$F$297,F32,Sandown!$J$2:$J$297)</f>
        <v>0</v>
      </c>
      <c r="J32" s="5">
        <f>SUMIF('New England Half'!$F$2:$F$294,F32,'New England Half'!$J$2:$J$294)</f>
        <v>19.75</v>
      </c>
      <c r="K32" s="5">
        <f>SUMIF('Track 5K'!$F$2:$F$198,F32,'Track 5K'!$J$2:$J$198)</f>
        <v>0</v>
      </c>
      <c r="L32" s="4">
        <f t="shared" si="1"/>
        <v>19.75</v>
      </c>
    </row>
    <row r="33" spans="1:12" ht="12.75" x14ac:dyDescent="0.2">
      <c r="A33" s="2" t="s">
        <v>71</v>
      </c>
      <c r="B33" s="2" t="s">
        <v>183</v>
      </c>
      <c r="C33" s="2" t="s">
        <v>19</v>
      </c>
      <c r="D33" s="2">
        <v>49</v>
      </c>
      <c r="E33" s="2" t="s">
        <v>193</v>
      </c>
      <c r="F33" s="10" t="str">
        <f t="shared" si="0"/>
        <v>NancyRankFMILLENNIUM RUNNING</v>
      </c>
      <c r="G33" s="5">
        <f>SUMIF('Nashua 10K'!$F$2:$F$273,F33,'Nashua 10K'!$J$2:$J$273)</f>
        <v>17.5</v>
      </c>
      <c r="H33" s="5">
        <f>SUMIF('Skip''s 4M'!$F$2:$F$310,F33,'Skip''s 4M'!$J$2:$J$310)</f>
        <v>0</v>
      </c>
      <c r="I33" s="5">
        <f>SUMIF(Sandown!$F$2:$F$297,F33,Sandown!$J$2:$J$297)</f>
        <v>0</v>
      </c>
      <c r="J33" s="5">
        <f>SUMIF('New England Half'!$F$2:$F$294,F33,'New England Half'!$J$2:$J$294)</f>
        <v>0</v>
      </c>
      <c r="K33" s="5">
        <f>SUMIF('Track 5K'!$F$2:$F$198,F33,'Track 5K'!$J$2:$J$198)</f>
        <v>0</v>
      </c>
      <c r="L33" s="4">
        <f t="shared" si="1"/>
        <v>17.5</v>
      </c>
    </row>
    <row r="34" spans="1:12" ht="12.75" x14ac:dyDescent="0.2">
      <c r="A34" s="2" t="s">
        <v>345</v>
      </c>
      <c r="B34" s="2" t="s">
        <v>525</v>
      </c>
      <c r="C34" s="2" t="s">
        <v>19</v>
      </c>
      <c r="D34" s="2">
        <v>45</v>
      </c>
      <c r="E34" s="2" t="s">
        <v>650</v>
      </c>
      <c r="F34" s="9" t="str">
        <f t="shared" ref="F34:F62" si="2">A34&amp;B34&amp;C34&amp;E34</f>
        <v>NicoleDowningFROCHESTER RUNNERS</v>
      </c>
      <c r="G34" s="5">
        <f>SUMIF('Nashua 10K'!$F$2:$F$273,F34,'Nashua 10K'!$J$2:$J$273)</f>
        <v>0</v>
      </c>
      <c r="H34" s="5">
        <f>SUMIF('Skip''s 4M'!$F$2:$F$310,F34,'Skip''s 4M'!$J$2:$J$310)</f>
        <v>0</v>
      </c>
      <c r="I34" s="5">
        <f>SUMIF(Sandown!$F$2:$F$297,F34,Sandown!$J$2:$J$297)</f>
        <v>0</v>
      </c>
      <c r="J34" s="5">
        <f>SUMIF('New England Half'!$F$2:$F$294,F34,'New England Half'!$J$2:$J$294)</f>
        <v>18.25</v>
      </c>
      <c r="K34" s="5">
        <f>SUMIF('Track 5K'!$F$2:$F$198,F34,'Track 5K'!$J$2:$J$198)</f>
        <v>0</v>
      </c>
      <c r="L34" s="4">
        <f t="shared" ref="L34:L62" si="3">SUM(G34:K34)</f>
        <v>18.25</v>
      </c>
    </row>
    <row r="35" spans="1:12" ht="12.75" x14ac:dyDescent="0.2">
      <c r="A35" s="2" t="s">
        <v>338</v>
      </c>
      <c r="B35" s="2" t="s">
        <v>526</v>
      </c>
      <c r="C35" s="2" t="s">
        <v>19</v>
      </c>
      <c r="D35" s="2">
        <v>41</v>
      </c>
      <c r="E35" s="2" t="s">
        <v>648</v>
      </c>
      <c r="F35" s="9" t="str">
        <f t="shared" si="2"/>
        <v>SarahNormandFGREATER MANCHESTER RUNNING CLUB</v>
      </c>
      <c r="G35" s="5">
        <f>SUMIF('Nashua 10K'!$F$2:$F$273,F35,'Nashua 10K'!$J$2:$J$273)</f>
        <v>0</v>
      </c>
      <c r="H35" s="5">
        <f>SUMIF('Skip''s 4M'!$F$2:$F$310,F35,'Skip''s 4M'!$J$2:$J$310)</f>
        <v>0</v>
      </c>
      <c r="I35" s="5">
        <f>SUMIF(Sandown!$F$2:$F$297,F35,Sandown!$J$2:$J$297)</f>
        <v>0</v>
      </c>
      <c r="J35" s="5">
        <f>SUMIF('New England Half'!$F$2:$F$294,F35,'New England Half'!$J$2:$J$294)</f>
        <v>17.5</v>
      </c>
      <c r="K35" s="5">
        <f>SUMIF('Track 5K'!$F$2:$F$198,F35,'Track 5K'!$J$2:$J$198)</f>
        <v>0</v>
      </c>
      <c r="L35" s="4">
        <f t="shared" si="3"/>
        <v>17.5</v>
      </c>
    </row>
    <row r="36" spans="1:12" ht="12.75" x14ac:dyDescent="0.2">
      <c r="A36" s="2" t="s">
        <v>69</v>
      </c>
      <c r="B36" s="2" t="s">
        <v>527</v>
      </c>
      <c r="C36" s="2" t="s">
        <v>19</v>
      </c>
      <c r="D36" s="2">
        <v>47</v>
      </c>
      <c r="E36" s="2" t="s">
        <v>193</v>
      </c>
      <c r="F36" s="9" t="str">
        <f t="shared" si="2"/>
        <v>AngelaLafaveFMILLENNIUM RUNNING</v>
      </c>
      <c r="G36" s="5">
        <f>SUMIF('Nashua 10K'!$F$2:$F$273,F36,'Nashua 10K'!$J$2:$J$273)</f>
        <v>0</v>
      </c>
      <c r="H36" s="5">
        <f>SUMIF('Skip''s 4M'!$F$2:$F$310,F36,'Skip''s 4M'!$J$2:$J$310)</f>
        <v>0</v>
      </c>
      <c r="I36" s="5">
        <f>SUMIF(Sandown!$F$2:$F$297,F36,Sandown!$J$2:$J$297)</f>
        <v>0</v>
      </c>
      <c r="J36" s="5">
        <f>SUMIF('New England Half'!$F$2:$F$294,F36,'New England Half'!$J$2:$J$294)</f>
        <v>17</v>
      </c>
      <c r="K36" s="5">
        <f>SUMIF('Track 5K'!$F$2:$F$198,F36,'Track 5K'!$J$2:$J$198)</f>
        <v>0</v>
      </c>
      <c r="L36" s="4">
        <f t="shared" si="3"/>
        <v>17</v>
      </c>
    </row>
    <row r="37" spans="1:12" ht="12.75" x14ac:dyDescent="0.2">
      <c r="A37" s="2" t="s">
        <v>247</v>
      </c>
      <c r="B37" s="2" t="s">
        <v>248</v>
      </c>
      <c r="C37" s="2" t="s">
        <v>19</v>
      </c>
      <c r="D37" s="2">
        <v>42</v>
      </c>
      <c r="E37" s="2" t="s">
        <v>193</v>
      </c>
      <c r="F37" s="10" t="str">
        <f t="shared" si="2"/>
        <v>SheilaWilsonFMILLENNIUM RUNNING</v>
      </c>
      <c r="G37" s="5">
        <f>SUMIF('Nashua 10K'!$F$2:$F$273,F37,'Nashua 10K'!$J$2:$J$273)</f>
        <v>16</v>
      </c>
      <c r="H37" s="5">
        <f>SUMIF('Skip''s 4M'!$F$2:$F$310,F37,'Skip''s 4M'!$J$2:$J$310)</f>
        <v>0</v>
      </c>
      <c r="I37" s="5">
        <f>SUMIF(Sandown!$F$2:$F$297,F37,Sandown!$J$2:$J$297)</f>
        <v>0</v>
      </c>
      <c r="J37" s="5">
        <f>SUMIF('New England Half'!$F$2:$F$294,F37,'New England Half'!$J$2:$J$294)</f>
        <v>0</v>
      </c>
      <c r="K37" s="5">
        <f>SUMIF('Track 5K'!$F$2:$F$198,F37,'Track 5K'!$J$2:$J$198)</f>
        <v>0</v>
      </c>
      <c r="L37" s="4">
        <f t="shared" si="3"/>
        <v>16</v>
      </c>
    </row>
    <row r="38" spans="1:12" ht="12.75" x14ac:dyDescent="0.2">
      <c r="A38" s="2" t="s">
        <v>534</v>
      </c>
      <c r="B38" s="2" t="s">
        <v>535</v>
      </c>
      <c r="C38" s="2" t="s">
        <v>19</v>
      </c>
      <c r="D38" s="2">
        <v>48</v>
      </c>
      <c r="E38" s="2" t="s">
        <v>193</v>
      </c>
      <c r="F38" s="9" t="str">
        <f t="shared" si="2"/>
        <v>TinaDepaoloFMILLENNIUM RUNNING</v>
      </c>
      <c r="G38" s="5">
        <f>SUMIF('Nashua 10K'!$F$2:$F$273,F38,'Nashua 10K'!$J$2:$J$273)</f>
        <v>0</v>
      </c>
      <c r="H38" s="5">
        <f>SUMIF('Skip''s 4M'!$F$2:$F$310,F38,'Skip''s 4M'!$J$2:$J$310)</f>
        <v>0</v>
      </c>
      <c r="I38" s="5">
        <f>SUMIF(Sandown!$F$2:$F$297,F38,Sandown!$J$2:$J$297)</f>
        <v>0</v>
      </c>
      <c r="J38" s="5">
        <f>SUMIF('New England Half'!$F$2:$F$294,F38,'New England Half'!$J$2:$J$294)</f>
        <v>15</v>
      </c>
      <c r="K38" s="5">
        <f>SUMIF('Track 5K'!$F$2:$F$198,F38,'Track 5K'!$J$2:$J$198)</f>
        <v>0</v>
      </c>
      <c r="L38" s="4">
        <f t="shared" si="3"/>
        <v>15</v>
      </c>
    </row>
    <row r="39" spans="1:12" ht="12.75" x14ac:dyDescent="0.2">
      <c r="A39" s="3" t="s">
        <v>97</v>
      </c>
      <c r="B39" s="3" t="s">
        <v>118</v>
      </c>
      <c r="C39" s="3" t="s">
        <v>19</v>
      </c>
      <c r="D39" s="3">
        <v>41</v>
      </c>
      <c r="E39" s="3" t="s">
        <v>193</v>
      </c>
      <c r="F39" s="10" t="str">
        <f t="shared" si="2"/>
        <v>KerriBoucherFMILLENNIUM RUNNING</v>
      </c>
      <c r="G39" s="5">
        <f>SUMIF('Nashua 10K'!$F$2:$F$273,F39,'Nashua 10K'!$J$2:$J$273)</f>
        <v>10.625</v>
      </c>
      <c r="H39" s="5">
        <f>SUMIF('Skip''s 4M'!$F$2:$F$310,F39,'Skip''s 4M'!$J$2:$J$310)</f>
        <v>0</v>
      </c>
      <c r="I39" s="5">
        <f>SUMIF(Sandown!$F$2:$F$297,F39,Sandown!$J$2:$J$297)</f>
        <v>0</v>
      </c>
      <c r="J39" s="5">
        <f>SUMIF('New England Half'!$F$2:$F$294,F39,'New England Half'!$J$2:$J$294)</f>
        <v>3.875</v>
      </c>
      <c r="K39" s="5">
        <f>SUMIF('Track 5K'!$F$2:$F$198,F39,'Track 5K'!$J$2:$J$198)</f>
        <v>0</v>
      </c>
      <c r="L39" s="4">
        <f t="shared" si="3"/>
        <v>14.5</v>
      </c>
    </row>
    <row r="40" spans="1:12" ht="12.75" x14ac:dyDescent="0.2">
      <c r="A40" s="2" t="s">
        <v>241</v>
      </c>
      <c r="B40" s="2" t="s">
        <v>261</v>
      </c>
      <c r="C40" s="2" t="s">
        <v>19</v>
      </c>
      <c r="D40" s="2">
        <v>49</v>
      </c>
      <c r="E40" s="2" t="s">
        <v>193</v>
      </c>
      <c r="F40" s="10" t="str">
        <f t="shared" si="2"/>
        <v>ErinDewolf-WalkerFMILLENNIUM RUNNING</v>
      </c>
      <c r="G40" s="5">
        <f>SUMIF('Nashua 10K'!$F$2:$F$273,F40,'Nashua 10K'!$J$2:$J$273)</f>
        <v>12.5</v>
      </c>
      <c r="H40" s="5">
        <f>SUMIF('Skip''s 4M'!$F$2:$F$310,F40,'Skip''s 4M'!$J$2:$J$310)</f>
        <v>0</v>
      </c>
      <c r="I40" s="5">
        <f>SUMIF(Sandown!$F$2:$F$297,F40,Sandown!$J$2:$J$297)</f>
        <v>0</v>
      </c>
      <c r="J40" s="5">
        <f>SUMIF('New England Half'!$F$2:$F$294,F40,'New England Half'!$J$2:$J$294)</f>
        <v>0</v>
      </c>
      <c r="K40" s="5">
        <f>SUMIF('Track 5K'!$F$2:$F$198,F40,'Track 5K'!$J$2:$J$198)</f>
        <v>0</v>
      </c>
      <c r="L40" s="4">
        <f t="shared" si="3"/>
        <v>12.5</v>
      </c>
    </row>
    <row r="41" spans="1:12" ht="12.75" x14ac:dyDescent="0.2">
      <c r="A41" s="3" t="s">
        <v>105</v>
      </c>
      <c r="B41" s="3" t="s">
        <v>106</v>
      </c>
      <c r="C41" s="3" t="s">
        <v>19</v>
      </c>
      <c r="D41" s="3">
        <v>41</v>
      </c>
      <c r="E41" s="3" t="s">
        <v>193</v>
      </c>
      <c r="F41" s="10" t="str">
        <f t="shared" si="2"/>
        <v>MelanieHardingFMILLENNIUM RUNNING</v>
      </c>
      <c r="G41" s="5">
        <f>SUMIF('Nashua 10K'!$F$2:$F$273,F41,'Nashua 10K'!$J$2:$J$273)</f>
        <v>9.125</v>
      </c>
      <c r="H41" s="5">
        <f>SUMIF('Skip''s 4M'!$F$2:$F$310,F41,'Skip''s 4M'!$J$2:$J$310)</f>
        <v>0</v>
      </c>
      <c r="I41" s="5">
        <f>SUMIF(Sandown!$F$2:$F$297,F41,Sandown!$J$2:$J$297)</f>
        <v>0</v>
      </c>
      <c r="J41" s="5">
        <f>SUMIF('New England Half'!$F$2:$F$294,F41,'New England Half'!$J$2:$J$294)</f>
        <v>3.375</v>
      </c>
      <c r="K41" s="5">
        <f>SUMIF('Track 5K'!$F$2:$F$198,F41,'Track 5K'!$J$2:$J$198)</f>
        <v>0</v>
      </c>
      <c r="L41" s="4">
        <f t="shared" si="3"/>
        <v>12.5</v>
      </c>
    </row>
    <row r="42" spans="1:12" ht="12.75" x14ac:dyDescent="0.2">
      <c r="A42" s="2" t="s">
        <v>540</v>
      </c>
      <c r="B42" s="2" t="s">
        <v>541</v>
      </c>
      <c r="C42" s="2" t="s">
        <v>19</v>
      </c>
      <c r="D42" s="2">
        <v>40</v>
      </c>
      <c r="E42" s="2" t="s">
        <v>193</v>
      </c>
      <c r="F42" s="9" t="str">
        <f t="shared" si="2"/>
        <v>KennaBurtFMILLENNIUM RUNNING</v>
      </c>
      <c r="G42" s="5">
        <f>SUMIF('Nashua 10K'!$F$2:$F$273,F42,'Nashua 10K'!$J$2:$J$273)</f>
        <v>0</v>
      </c>
      <c r="H42" s="5">
        <f>SUMIF('Skip''s 4M'!$F$2:$F$310,F42,'Skip''s 4M'!$J$2:$J$310)</f>
        <v>0</v>
      </c>
      <c r="I42" s="5">
        <f>SUMIF(Sandown!$F$2:$F$297,F42,Sandown!$J$2:$J$297)</f>
        <v>0</v>
      </c>
      <c r="J42" s="5">
        <f>SUMIF('New England Half'!$F$2:$F$294,F42,'New England Half'!$J$2:$J$294)</f>
        <v>12.5</v>
      </c>
      <c r="K42" s="5">
        <f>SUMIF('Track 5K'!$F$2:$F$198,F42,'Track 5K'!$J$2:$J$198)</f>
        <v>0</v>
      </c>
      <c r="L42" s="4">
        <f t="shared" si="3"/>
        <v>12.5</v>
      </c>
    </row>
    <row r="43" spans="1:12" ht="12.75" x14ac:dyDescent="0.2">
      <c r="A43" s="2" t="s">
        <v>482</v>
      </c>
      <c r="B43" s="2" t="s">
        <v>543</v>
      </c>
      <c r="C43" s="2" t="s">
        <v>19</v>
      </c>
      <c r="D43" s="2">
        <v>49</v>
      </c>
      <c r="E43" s="2" t="s">
        <v>193</v>
      </c>
      <c r="F43" s="9" t="str">
        <f t="shared" si="2"/>
        <v>KimberlyMcKenneyFMILLENNIUM RUNNING</v>
      </c>
      <c r="G43" s="5">
        <f>SUMIF('Nashua 10K'!$F$2:$F$273,F43,'Nashua 10K'!$J$2:$J$273)</f>
        <v>0</v>
      </c>
      <c r="H43" s="5">
        <f>SUMIF('Skip''s 4M'!$F$2:$F$310,F43,'Skip''s 4M'!$J$2:$J$310)</f>
        <v>0</v>
      </c>
      <c r="I43" s="5">
        <f>SUMIF(Sandown!$F$2:$F$297,F43,Sandown!$J$2:$J$297)</f>
        <v>0</v>
      </c>
      <c r="J43" s="5">
        <f>SUMIF('New England Half'!$F$2:$F$294,F43,'New England Half'!$J$2:$J$294)</f>
        <v>12.125</v>
      </c>
      <c r="K43" s="5">
        <f>SUMIF('Track 5K'!$F$2:$F$198,F43,'Track 5K'!$J$2:$J$198)</f>
        <v>0</v>
      </c>
      <c r="L43" s="4">
        <f t="shared" si="3"/>
        <v>12.125</v>
      </c>
    </row>
    <row r="44" spans="1:12" ht="12.75" x14ac:dyDescent="0.2">
      <c r="A44" s="2" t="s">
        <v>54</v>
      </c>
      <c r="B44" s="2" t="s">
        <v>262</v>
      </c>
      <c r="C44" s="2" t="s">
        <v>19</v>
      </c>
      <c r="D44" s="2">
        <v>45</v>
      </c>
      <c r="E44" s="2" t="s">
        <v>191</v>
      </c>
      <c r="F44" s="10" t="str">
        <f t="shared" si="2"/>
        <v>KarenAndresenFGATE CITY STRIDERS</v>
      </c>
      <c r="G44" s="5">
        <f>SUMIF('Nashua 10K'!$F$2:$F$273,F44,'Nashua 10K'!$J$2:$J$273)</f>
        <v>11.75</v>
      </c>
      <c r="H44" s="5">
        <f>SUMIF('Skip''s 4M'!$F$2:$F$310,F44,'Skip''s 4M'!$J$2:$J$310)</f>
        <v>0</v>
      </c>
      <c r="I44" s="5">
        <f>SUMIF(Sandown!$F$2:$F$297,F44,Sandown!$J$2:$J$297)</f>
        <v>0</v>
      </c>
      <c r="J44" s="5">
        <f>SUMIF('New England Half'!$F$2:$F$294,F44,'New England Half'!$J$2:$J$294)</f>
        <v>0</v>
      </c>
      <c r="K44" s="5">
        <f>SUMIF('Track 5K'!$F$2:$F$198,F44,'Track 5K'!$J$2:$J$198)</f>
        <v>0</v>
      </c>
      <c r="L44" s="4">
        <f t="shared" si="3"/>
        <v>11.75</v>
      </c>
    </row>
    <row r="45" spans="1:12" ht="12.75" x14ac:dyDescent="0.2">
      <c r="A45" s="3" t="s">
        <v>89</v>
      </c>
      <c r="B45" s="3" t="s">
        <v>109</v>
      </c>
      <c r="C45" s="3" t="s">
        <v>19</v>
      </c>
      <c r="D45" s="3">
        <v>46</v>
      </c>
      <c r="E45" s="3" t="s">
        <v>193</v>
      </c>
      <c r="F45" s="9" t="str">
        <f t="shared" si="2"/>
        <v>KatieMillsFMILLENNIUM RUNNING</v>
      </c>
      <c r="G45" s="5">
        <f>SUMIF('Nashua 10K'!$F$2:$F$273,F45,'Nashua 10K'!$J$2:$J$273)</f>
        <v>7.75</v>
      </c>
      <c r="H45" s="5">
        <f>SUMIF('Skip''s 4M'!$F$2:$F$310,F45,'Skip''s 4M'!$J$2:$J$310)</f>
        <v>0</v>
      </c>
      <c r="I45" s="5">
        <f>SUMIF(Sandown!$F$2:$F$297,F45,Sandown!$J$2:$J$297)</f>
        <v>0</v>
      </c>
      <c r="J45" s="5">
        <f>SUMIF('New England Half'!$F$2:$F$294,F45,'New England Half'!$J$2:$J$294)</f>
        <v>0</v>
      </c>
      <c r="K45" s="5">
        <f>SUMIF('Track 5K'!$F$2:$F$198,F45,'Track 5K'!$J$2:$J$198)</f>
        <v>3.25</v>
      </c>
      <c r="L45" s="4">
        <f t="shared" si="3"/>
        <v>11</v>
      </c>
    </row>
    <row r="46" spans="1:12" ht="12.75" x14ac:dyDescent="0.2">
      <c r="A46" s="2" t="s">
        <v>670</v>
      </c>
      <c r="B46" s="2" t="s">
        <v>465</v>
      </c>
      <c r="C46" s="2" t="s">
        <v>19</v>
      </c>
      <c r="D46" s="2">
        <v>41</v>
      </c>
      <c r="E46" s="2" t="s">
        <v>196</v>
      </c>
      <c r="F46" s="9" t="str">
        <f t="shared" si="2"/>
        <v>hillaryWheelerFUPPER VALLEY RUNNING CLUB</v>
      </c>
      <c r="G46" s="5">
        <f>SUMIF('Nashua 10K'!$F$2:$F$273,F46,'Nashua 10K'!$J$2:$J$273)</f>
        <v>0</v>
      </c>
      <c r="H46" s="5">
        <f>SUMIF('Skip''s 4M'!$F$2:$F$310,F46,'Skip''s 4M'!$J$2:$J$310)</f>
        <v>0</v>
      </c>
      <c r="I46" s="5">
        <f>SUMIF(Sandown!$F$2:$F$297,F46,Sandown!$J$2:$J$297)</f>
        <v>0</v>
      </c>
      <c r="J46" s="5">
        <f>SUMIF('New England Half'!$F$2:$F$294,F46,'New England Half'!$J$2:$J$294)</f>
        <v>0</v>
      </c>
      <c r="K46" s="5">
        <f>SUMIF('Track 5K'!$F$2:$F$198,F46,'Track 5K'!$J$2:$J$198)</f>
        <v>10.25</v>
      </c>
      <c r="L46" s="4">
        <f t="shared" si="3"/>
        <v>10.25</v>
      </c>
    </row>
    <row r="47" spans="1:12" ht="12.75" x14ac:dyDescent="0.2">
      <c r="A47" s="2" t="s">
        <v>482</v>
      </c>
      <c r="B47" s="2" t="s">
        <v>550</v>
      </c>
      <c r="C47" s="2" t="s">
        <v>19</v>
      </c>
      <c r="D47" s="2">
        <v>45</v>
      </c>
      <c r="E47" s="2" t="s">
        <v>193</v>
      </c>
      <c r="F47" s="9" t="str">
        <f t="shared" si="2"/>
        <v>KimberlyBeekmanFMILLENNIUM RUNNING</v>
      </c>
      <c r="G47" s="5">
        <f>SUMIF('Nashua 10K'!$F$2:$F$273,F47,'Nashua 10K'!$J$2:$J$273)</f>
        <v>0</v>
      </c>
      <c r="H47" s="5">
        <f>SUMIF('Skip''s 4M'!$F$2:$F$310,F47,'Skip''s 4M'!$J$2:$J$310)</f>
        <v>0</v>
      </c>
      <c r="I47" s="5">
        <f>SUMIF(Sandown!$F$2:$F$297,F47,Sandown!$J$2:$J$297)</f>
        <v>0</v>
      </c>
      <c r="J47" s="5">
        <f>SUMIF('New England Half'!$F$2:$F$294,F47,'New England Half'!$J$2:$J$294)</f>
        <v>10.25</v>
      </c>
      <c r="K47" s="5">
        <f>SUMIF('Track 5K'!$F$2:$F$198,F47,'Track 5K'!$J$2:$J$198)</f>
        <v>0</v>
      </c>
      <c r="L47" s="4">
        <f t="shared" si="3"/>
        <v>10.25</v>
      </c>
    </row>
    <row r="48" spans="1:12" ht="12.75" x14ac:dyDescent="0.2">
      <c r="A48" s="3" t="s">
        <v>112</v>
      </c>
      <c r="B48" s="3" t="s">
        <v>120</v>
      </c>
      <c r="C48" s="3" t="s">
        <v>19</v>
      </c>
      <c r="D48" s="3">
        <v>40</v>
      </c>
      <c r="E48" s="3" t="s">
        <v>193</v>
      </c>
      <c r="F48" s="9" t="str">
        <f t="shared" si="2"/>
        <v>HeatherHerodFMILLENNIUM RUNNING</v>
      </c>
      <c r="G48" s="5">
        <f>SUMIF('Nashua 10K'!$F$2:$F$273,F48,'Nashua 10K'!$J$2:$J$273)</f>
        <v>9.875</v>
      </c>
      <c r="H48" s="5">
        <f>SUMIF('Skip''s 4M'!$F$2:$F$310,F48,'Skip''s 4M'!$J$2:$J$310)</f>
        <v>0</v>
      </c>
      <c r="I48" s="5">
        <f>SUMIF(Sandown!$F$2:$F$297,F48,Sandown!$J$2:$J$297)</f>
        <v>0</v>
      </c>
      <c r="J48" s="5">
        <f>SUMIF('New England Half'!$F$2:$F$294,F48,'New England Half'!$J$2:$J$294)</f>
        <v>0</v>
      </c>
      <c r="K48" s="5">
        <f>SUMIF('Track 5K'!$F$2:$F$198,F48,'Track 5K'!$J$2:$J$198)</f>
        <v>0</v>
      </c>
      <c r="L48" s="4">
        <f t="shared" si="3"/>
        <v>9.875</v>
      </c>
    </row>
    <row r="49" spans="1:12" ht="12.75" x14ac:dyDescent="0.2">
      <c r="A49" s="3" t="s">
        <v>121</v>
      </c>
      <c r="B49" s="3" t="s">
        <v>279</v>
      </c>
      <c r="C49" s="3" t="s">
        <v>19</v>
      </c>
      <c r="D49" s="3">
        <v>41</v>
      </c>
      <c r="E49" s="3" t="s">
        <v>193</v>
      </c>
      <c r="F49" s="10" t="str">
        <f t="shared" si="2"/>
        <v>PattyO'NeilFMILLENNIUM RUNNING</v>
      </c>
      <c r="G49" s="5">
        <f>SUMIF('Nashua 10K'!$F$2:$F$273,F49,'Nashua 10K'!$J$2:$J$273)</f>
        <v>8.5</v>
      </c>
      <c r="H49" s="5">
        <f>SUMIF('Skip''s 4M'!$F$2:$F$310,F49,'Skip''s 4M'!$J$2:$J$310)</f>
        <v>0</v>
      </c>
      <c r="I49" s="5">
        <f>SUMIF(Sandown!$F$2:$F$297,F49,Sandown!$J$2:$J$297)</f>
        <v>0</v>
      </c>
      <c r="J49" s="5">
        <f>SUMIF('New England Half'!$F$2:$F$294,F49,'New England Half'!$J$2:$J$294)</f>
        <v>0</v>
      </c>
      <c r="K49" s="5">
        <f>SUMIF('Track 5K'!$F$2:$F$198,F49,'Track 5K'!$J$2:$J$198)</f>
        <v>0</v>
      </c>
      <c r="L49" s="4">
        <f t="shared" si="3"/>
        <v>8.5</v>
      </c>
    </row>
    <row r="50" spans="1:12" ht="12.75" x14ac:dyDescent="0.2">
      <c r="A50" s="2" t="s">
        <v>241</v>
      </c>
      <c r="B50" s="2" t="s">
        <v>553</v>
      </c>
      <c r="C50" s="2" t="s">
        <v>19</v>
      </c>
      <c r="D50" s="2">
        <v>46</v>
      </c>
      <c r="E50" s="2" t="s">
        <v>193</v>
      </c>
      <c r="F50" s="9" t="str">
        <f t="shared" si="2"/>
        <v>ErinClelandFMILLENNIUM RUNNING</v>
      </c>
      <c r="G50" s="5">
        <f>SUMIF('Nashua 10K'!$F$2:$F$273,F50,'Nashua 10K'!$J$2:$J$273)</f>
        <v>0</v>
      </c>
      <c r="H50" s="5">
        <f>SUMIF('Skip''s 4M'!$F$2:$F$310,F50,'Skip''s 4M'!$J$2:$J$310)</f>
        <v>0</v>
      </c>
      <c r="I50" s="5">
        <f>SUMIF(Sandown!$F$2:$F$297,F50,Sandown!$J$2:$J$297)</f>
        <v>0</v>
      </c>
      <c r="J50" s="5">
        <f>SUMIF('New England Half'!$F$2:$F$294,F50,'New England Half'!$J$2:$J$294)</f>
        <v>8</v>
      </c>
      <c r="K50" s="5">
        <f>SUMIF('Track 5K'!$F$2:$F$198,F50,'Track 5K'!$J$2:$J$198)</f>
        <v>0</v>
      </c>
      <c r="L50" s="4">
        <f t="shared" si="3"/>
        <v>8</v>
      </c>
    </row>
    <row r="51" spans="1:12" ht="12.75" x14ac:dyDescent="0.2">
      <c r="A51" s="2" t="s">
        <v>42</v>
      </c>
      <c r="B51" s="2" t="s">
        <v>556</v>
      </c>
      <c r="C51" s="2" t="s">
        <v>19</v>
      </c>
      <c r="D51" s="2">
        <v>49</v>
      </c>
      <c r="E51" s="2" t="s">
        <v>193</v>
      </c>
      <c r="F51" s="9" t="str">
        <f t="shared" si="2"/>
        <v>JenniferMackFMILLENNIUM RUNNING</v>
      </c>
      <c r="G51" s="5">
        <f>SUMIF('Nashua 10K'!$F$2:$F$273,F51,'Nashua 10K'!$J$2:$J$273)</f>
        <v>0</v>
      </c>
      <c r="H51" s="5">
        <f>SUMIF('Skip''s 4M'!$F$2:$F$310,F51,'Skip''s 4M'!$J$2:$J$310)</f>
        <v>0</v>
      </c>
      <c r="I51" s="5">
        <f>SUMIF(Sandown!$F$2:$F$297,F51,Sandown!$J$2:$J$297)</f>
        <v>0</v>
      </c>
      <c r="J51" s="5">
        <f>SUMIF('New England Half'!$F$2:$F$294,F51,'New England Half'!$J$2:$J$294)</f>
        <v>6.75</v>
      </c>
      <c r="K51" s="5">
        <f>SUMIF('Track 5K'!$F$2:$F$198,F51,'Track 5K'!$J$2:$J$198)</f>
        <v>0</v>
      </c>
      <c r="L51" s="4">
        <f t="shared" si="3"/>
        <v>6.75</v>
      </c>
    </row>
    <row r="52" spans="1:12" ht="12.75" x14ac:dyDescent="0.2">
      <c r="A52" s="2" t="s">
        <v>674</v>
      </c>
      <c r="B52" s="2" t="s">
        <v>459</v>
      </c>
      <c r="C52" s="2" t="s">
        <v>19</v>
      </c>
      <c r="D52" s="2">
        <v>46</v>
      </c>
      <c r="E52" s="2" t="s">
        <v>193</v>
      </c>
      <c r="F52" s="9" t="str">
        <f t="shared" si="2"/>
        <v>KendraWalshFMILLENNIUM RUNNING</v>
      </c>
      <c r="G52" s="5">
        <f>SUMIF('Nashua 10K'!$F$2:$F$273,F52,'Nashua 10K'!$J$2:$J$273)</f>
        <v>0</v>
      </c>
      <c r="H52" s="5">
        <f>SUMIF('Skip''s 4M'!$F$2:$F$310,F52,'Skip''s 4M'!$J$2:$J$310)</f>
        <v>0</v>
      </c>
      <c r="I52" s="5">
        <f>SUMIF(Sandown!$F$2:$F$297,F52,Sandown!$J$2:$J$297)</f>
        <v>0</v>
      </c>
      <c r="J52" s="5">
        <f>SUMIF('New England Half'!$F$2:$F$294,F52,'New England Half'!$J$2:$J$294)</f>
        <v>0</v>
      </c>
      <c r="K52" s="5">
        <f>SUMIF('Track 5K'!$F$2:$F$198,F52,'Track 5K'!$J$2:$J$198)</f>
        <v>5.125</v>
      </c>
      <c r="L52" s="4">
        <f t="shared" si="3"/>
        <v>5.125</v>
      </c>
    </row>
    <row r="53" spans="1:12" ht="12.75" x14ac:dyDescent="0.2">
      <c r="A53" s="2" t="s">
        <v>88</v>
      </c>
      <c r="B53" s="2" t="s">
        <v>562</v>
      </c>
      <c r="C53" s="2" t="s">
        <v>19</v>
      </c>
      <c r="D53" s="2">
        <v>43</v>
      </c>
      <c r="E53" s="2" t="s">
        <v>192</v>
      </c>
      <c r="F53" s="9" t="str">
        <f t="shared" si="2"/>
        <v>SaraRutsteinFGREATER DERRY TRACK CLUB</v>
      </c>
      <c r="G53" s="5">
        <f>SUMIF('Nashua 10K'!$F$2:$F$273,F53,'Nashua 10K'!$J$2:$J$273)</f>
        <v>0</v>
      </c>
      <c r="H53" s="5">
        <f>SUMIF('Skip''s 4M'!$F$2:$F$310,F53,'Skip''s 4M'!$J$2:$J$310)</f>
        <v>0</v>
      </c>
      <c r="I53" s="5">
        <f>SUMIF(Sandown!$F$2:$F$297,F53,Sandown!$J$2:$J$297)</f>
        <v>0</v>
      </c>
      <c r="J53" s="5">
        <f>SUMIF('New England Half'!$F$2:$F$294,F53,'New England Half'!$J$2:$J$294)</f>
        <v>5.5</v>
      </c>
      <c r="K53" s="5">
        <f>SUMIF('Track 5K'!$F$2:$F$198,F53,'Track 5K'!$J$2:$J$198)</f>
        <v>0</v>
      </c>
      <c r="L53" s="4">
        <f t="shared" si="3"/>
        <v>5.5</v>
      </c>
    </row>
    <row r="54" spans="1:12" ht="12.75" x14ac:dyDescent="0.2">
      <c r="A54" s="2" t="s">
        <v>54</v>
      </c>
      <c r="B54" s="2" t="s">
        <v>564</v>
      </c>
      <c r="C54" s="2" t="s">
        <v>19</v>
      </c>
      <c r="D54" s="2">
        <v>42</v>
      </c>
      <c r="E54" s="2" t="s">
        <v>193</v>
      </c>
      <c r="F54" s="9" t="str">
        <f t="shared" si="2"/>
        <v>KarenFordFMILLENNIUM RUNNING</v>
      </c>
      <c r="G54" s="5">
        <f>SUMIF('Nashua 10K'!$F$2:$F$273,F54,'Nashua 10K'!$J$2:$J$273)</f>
        <v>0</v>
      </c>
      <c r="H54" s="5">
        <f>SUMIF('Skip''s 4M'!$F$2:$F$310,F54,'Skip''s 4M'!$J$2:$J$310)</f>
        <v>0</v>
      </c>
      <c r="I54" s="5">
        <f>SUMIF(Sandown!$F$2:$F$297,F54,Sandown!$J$2:$J$297)</f>
        <v>0</v>
      </c>
      <c r="J54" s="5">
        <f>SUMIF('New England Half'!$F$2:$F$294,F54,'New England Half'!$J$2:$J$294)</f>
        <v>5.125</v>
      </c>
      <c r="K54" s="5">
        <f>SUMIF('Track 5K'!$F$2:$F$198,F54,'Track 5K'!$J$2:$J$198)</f>
        <v>0</v>
      </c>
      <c r="L54" s="4">
        <f t="shared" si="3"/>
        <v>5.125</v>
      </c>
    </row>
    <row r="55" spans="1:12" ht="12.75" x14ac:dyDescent="0.2">
      <c r="A55" s="2" t="s">
        <v>473</v>
      </c>
      <c r="B55" s="2" t="s">
        <v>474</v>
      </c>
      <c r="C55" s="2" t="s">
        <v>19</v>
      </c>
      <c r="D55" s="2">
        <v>44</v>
      </c>
      <c r="E55" s="2" t="s">
        <v>191</v>
      </c>
      <c r="F55" s="9" t="str">
        <f t="shared" si="2"/>
        <v>JohannaLisle NewboldFGATE CITY STRIDERS</v>
      </c>
      <c r="G55" s="5">
        <f>SUMIF('Nashua 10K'!$F$2:$F$273,F55,'Nashua 10K'!$J$2:$J$273)</f>
        <v>0</v>
      </c>
      <c r="H55" s="5">
        <f>SUMIF('Skip''s 4M'!$F$2:$F$310,F55,'Skip''s 4M'!$J$2:$J$310)</f>
        <v>0</v>
      </c>
      <c r="I55" s="5">
        <f>SUMIF(Sandown!$F$2:$F$297,F55,Sandown!$J$2:$J$297)</f>
        <v>0</v>
      </c>
      <c r="J55" s="5">
        <f>SUMIF('New England Half'!$F$2:$F$294,F55,'New England Half'!$J$2:$J$294)</f>
        <v>0</v>
      </c>
      <c r="K55" s="5">
        <f>SUMIF('Track 5K'!$F$2:$F$198,F55,'Track 5K'!$J$2:$J$198)</f>
        <v>4.125</v>
      </c>
      <c r="L55" s="4">
        <f t="shared" si="3"/>
        <v>4.125</v>
      </c>
    </row>
    <row r="56" spans="1:12" ht="12.75" x14ac:dyDescent="0.2">
      <c r="A56" s="2" t="s">
        <v>567</v>
      </c>
      <c r="B56" s="2" t="s">
        <v>568</v>
      </c>
      <c r="C56" s="2" t="s">
        <v>19</v>
      </c>
      <c r="D56" s="2">
        <v>49</v>
      </c>
      <c r="E56" s="2" t="s">
        <v>192</v>
      </c>
      <c r="F56" s="9" t="str">
        <f t="shared" si="2"/>
        <v>TraceyLambFGREATER DERRY TRACK CLUB</v>
      </c>
      <c r="G56" s="5">
        <f>SUMIF('Nashua 10K'!$F$2:$F$273,F56,'Nashua 10K'!$J$2:$J$273)</f>
        <v>0</v>
      </c>
      <c r="H56" s="5">
        <f>SUMIF('Skip''s 4M'!$F$2:$F$310,F56,'Skip''s 4M'!$J$2:$J$310)</f>
        <v>0</v>
      </c>
      <c r="I56" s="5">
        <f>SUMIF(Sandown!$F$2:$F$297,F56,Sandown!$J$2:$J$297)</f>
        <v>0</v>
      </c>
      <c r="J56" s="5">
        <f>SUMIF('New England Half'!$F$2:$F$294,F56,'New England Half'!$J$2:$J$294)</f>
        <v>4.25</v>
      </c>
      <c r="K56" s="5">
        <f>SUMIF('Track 5K'!$F$2:$F$198,F56,'Track 5K'!$J$2:$J$198)</f>
        <v>0</v>
      </c>
      <c r="L56" s="4">
        <f t="shared" si="3"/>
        <v>4.25</v>
      </c>
    </row>
    <row r="57" spans="1:12" ht="12.75" x14ac:dyDescent="0.2">
      <c r="A57" s="2" t="s">
        <v>112</v>
      </c>
      <c r="B57" s="2" t="s">
        <v>576</v>
      </c>
      <c r="C57" s="2" t="s">
        <v>19</v>
      </c>
      <c r="D57" s="2">
        <v>45</v>
      </c>
      <c r="E57" s="2" t="s">
        <v>193</v>
      </c>
      <c r="F57" s="9" t="str">
        <f t="shared" si="2"/>
        <v>HeatherTaylorFMILLENNIUM RUNNING</v>
      </c>
      <c r="G57" s="5">
        <f>SUMIF('Nashua 10K'!$F$2:$F$273,F57,'Nashua 10K'!$J$2:$J$273)</f>
        <v>0</v>
      </c>
      <c r="H57" s="5">
        <f>SUMIF('Skip''s 4M'!$F$2:$F$310,F57,'Skip''s 4M'!$J$2:$J$310)</f>
        <v>0</v>
      </c>
      <c r="I57" s="5">
        <f>SUMIF(Sandown!$F$2:$F$297,F57,Sandown!$J$2:$J$297)</f>
        <v>0</v>
      </c>
      <c r="J57" s="5">
        <f>SUMIF('New England Half'!$F$2:$F$294,F57,'New England Half'!$J$2:$J$294)</f>
        <v>2.84375</v>
      </c>
      <c r="K57" s="5">
        <f>SUMIF('Track 5K'!$F$2:$F$198,F57,'Track 5K'!$J$2:$J$198)</f>
        <v>0</v>
      </c>
      <c r="L57" s="4">
        <f t="shared" si="3"/>
        <v>2.84375</v>
      </c>
    </row>
    <row r="58" spans="1:12" ht="12.75" x14ac:dyDescent="0.2">
      <c r="A58" s="2" t="s">
        <v>577</v>
      </c>
      <c r="B58" s="2" t="s">
        <v>578</v>
      </c>
      <c r="C58" s="2" t="s">
        <v>19</v>
      </c>
      <c r="D58" s="2">
        <v>42</v>
      </c>
      <c r="E58" s="2" t="s">
        <v>193</v>
      </c>
      <c r="F58" s="9" t="str">
        <f t="shared" si="2"/>
        <v>ShannonBeaumontFMILLENNIUM RUNNING</v>
      </c>
      <c r="G58" s="5">
        <f>SUMIF('Nashua 10K'!$F$2:$F$273,F58,'Nashua 10K'!$J$2:$J$273)</f>
        <v>0</v>
      </c>
      <c r="H58" s="5">
        <f>SUMIF('Skip''s 4M'!$F$2:$F$310,F58,'Skip''s 4M'!$J$2:$J$310)</f>
        <v>0</v>
      </c>
      <c r="I58" s="5">
        <f>SUMIF(Sandown!$F$2:$F$297,F58,Sandown!$J$2:$J$297)</f>
        <v>0</v>
      </c>
      <c r="J58" s="5">
        <f>SUMIF('New England Half'!$F$2:$F$294,F58,'New England Half'!$J$2:$J$294)</f>
        <v>2.5625</v>
      </c>
      <c r="K58" s="5">
        <f>SUMIF('Track 5K'!$F$2:$F$198,F58,'Track 5K'!$J$2:$J$198)</f>
        <v>0</v>
      </c>
      <c r="L58" s="4">
        <f t="shared" si="3"/>
        <v>2.5625</v>
      </c>
    </row>
    <row r="59" spans="1:12" ht="12.75" x14ac:dyDescent="0.2">
      <c r="A59" s="2" t="s">
        <v>121</v>
      </c>
      <c r="B59" s="2" t="s">
        <v>579</v>
      </c>
      <c r="C59" s="2" t="s">
        <v>19</v>
      </c>
      <c r="D59" s="32">
        <v>41</v>
      </c>
      <c r="E59" s="2" t="s">
        <v>193</v>
      </c>
      <c r="F59" s="9" t="str">
        <f t="shared" si="2"/>
        <v>PattyOneilFMILLENNIUM RUNNING</v>
      </c>
      <c r="G59" s="5">
        <f>SUMIF('Nashua 10K'!$F$2:$F$273,F59,'Nashua 10K'!$J$2:$J$273)</f>
        <v>0</v>
      </c>
      <c r="H59" s="5">
        <f>SUMIF('Skip''s 4M'!$F$2:$F$310,F59,'Skip''s 4M'!$J$2:$J$310)</f>
        <v>0</v>
      </c>
      <c r="I59" s="5">
        <f>SUMIF(Sandown!$F$2:$F$297,F59,Sandown!$J$2:$J$297)</f>
        <v>0</v>
      </c>
      <c r="J59" s="5">
        <f>SUMIF('New England Half'!$F$2:$F$294,F59,'New England Half'!$J$2:$J$294)</f>
        <v>2.46875</v>
      </c>
      <c r="K59" s="5">
        <f>SUMIF('Track 5K'!$F$2:$F$198,F59,'Track 5K'!$J$2:$J$198)</f>
        <v>0</v>
      </c>
      <c r="L59" s="4">
        <f t="shared" si="3"/>
        <v>2.46875</v>
      </c>
    </row>
    <row r="60" spans="1:12" ht="12.75" x14ac:dyDescent="0.2">
      <c r="A60" s="2" t="s">
        <v>582</v>
      </c>
      <c r="B60" s="2" t="s">
        <v>583</v>
      </c>
      <c r="C60" s="2" t="s">
        <v>19</v>
      </c>
      <c r="D60" s="2">
        <v>46</v>
      </c>
      <c r="E60" s="2" t="s">
        <v>193</v>
      </c>
      <c r="F60" s="9" t="str">
        <f t="shared" si="2"/>
        <v>ValerieLoomisFMILLENNIUM RUNNING</v>
      </c>
      <c r="G60" s="5">
        <f>SUMIF('Nashua 10K'!$F$2:$F$273,F60,'Nashua 10K'!$J$2:$J$273)</f>
        <v>0</v>
      </c>
      <c r="H60" s="5">
        <f>SUMIF('Skip''s 4M'!$F$2:$F$310,F60,'Skip''s 4M'!$J$2:$J$310)</f>
        <v>0</v>
      </c>
      <c r="I60" s="5">
        <f>SUMIF(Sandown!$F$2:$F$297,F60,Sandown!$J$2:$J$297)</f>
        <v>0</v>
      </c>
      <c r="J60" s="5">
        <f>SUMIF('New England Half'!$F$2:$F$294,F60,'New England Half'!$J$2:$J$294)</f>
        <v>2.1875</v>
      </c>
      <c r="K60" s="5">
        <f>SUMIF('Track 5K'!$F$2:$F$198,F60,'Track 5K'!$J$2:$J$198)</f>
        <v>0</v>
      </c>
      <c r="L60" s="4">
        <f t="shared" si="3"/>
        <v>2.1875</v>
      </c>
    </row>
    <row r="61" spans="1:12" ht="12.75" x14ac:dyDescent="0.2">
      <c r="A61" s="2" t="s">
        <v>26</v>
      </c>
      <c r="B61" s="2" t="s">
        <v>584</v>
      </c>
      <c r="C61" s="2" t="s">
        <v>19</v>
      </c>
      <c r="D61" s="2">
        <v>49</v>
      </c>
      <c r="E61" s="2" t="s">
        <v>193</v>
      </c>
      <c r="F61" s="9" t="str">
        <f t="shared" si="2"/>
        <v>KristenSheppardFMILLENNIUM RUNNING</v>
      </c>
      <c r="G61" s="5">
        <f>SUMIF('Nashua 10K'!$F$2:$F$273,F61,'Nashua 10K'!$J$2:$J$273)</f>
        <v>0</v>
      </c>
      <c r="H61" s="5">
        <f>SUMIF('Skip''s 4M'!$F$2:$F$310,F61,'Skip''s 4M'!$J$2:$J$310)</f>
        <v>0</v>
      </c>
      <c r="I61" s="5">
        <f>SUMIF(Sandown!$F$2:$F$297,F61,Sandown!$J$2:$J$297)</f>
        <v>0</v>
      </c>
      <c r="J61" s="5">
        <f>SUMIF('New England Half'!$F$2:$F$294,F61,'New England Half'!$J$2:$J$294)</f>
        <v>2.125</v>
      </c>
      <c r="K61" s="5">
        <f>SUMIF('Track 5K'!$F$2:$F$198,F61,'Track 5K'!$J$2:$J$198)</f>
        <v>0</v>
      </c>
      <c r="L61" s="4">
        <f t="shared" si="3"/>
        <v>2.125</v>
      </c>
    </row>
    <row r="62" spans="1:12" ht="12.75" x14ac:dyDescent="0.2">
      <c r="A62" s="2" t="s">
        <v>585</v>
      </c>
      <c r="B62" s="2" t="s">
        <v>586</v>
      </c>
      <c r="C62" s="2" t="s">
        <v>19</v>
      </c>
      <c r="D62" s="2">
        <v>41</v>
      </c>
      <c r="E62" s="2" t="s">
        <v>193</v>
      </c>
      <c r="F62" s="9" t="str">
        <f t="shared" si="2"/>
        <v>AmberNielsonFMILLENNIUM RUNNING</v>
      </c>
      <c r="G62" s="5">
        <f>SUMIF('Nashua 10K'!$F$2:$F$273,F62,'Nashua 10K'!$J$2:$J$273)</f>
        <v>0</v>
      </c>
      <c r="H62" s="5">
        <f>SUMIF('Skip''s 4M'!$F$2:$F$310,F62,'Skip''s 4M'!$J$2:$J$310)</f>
        <v>0</v>
      </c>
      <c r="I62" s="5">
        <f>SUMIF(Sandown!$F$2:$F$297,F62,Sandown!$J$2:$J$297)</f>
        <v>0</v>
      </c>
      <c r="J62" s="5">
        <f>SUMIF('New England Half'!$F$2:$F$294,F62,'New England Half'!$J$2:$J$294)</f>
        <v>2</v>
      </c>
      <c r="K62" s="5">
        <f>SUMIF('Track 5K'!$F$2:$F$198,F62,'Track 5K'!$J$2:$J$198)</f>
        <v>0</v>
      </c>
      <c r="L62" s="4">
        <f t="shared" si="3"/>
        <v>2</v>
      </c>
    </row>
    <row r="63" spans="1:12" ht="12.75" x14ac:dyDescent="0.2">
      <c r="L63" s="4"/>
    </row>
    <row r="64" spans="1:12" ht="12.75" x14ac:dyDescent="0.2">
      <c r="L64" s="4"/>
    </row>
    <row r="65" spans="12:12" ht="12.75" x14ac:dyDescent="0.2">
      <c r="L65" s="4"/>
    </row>
    <row r="66" spans="12:12" ht="12.75" x14ac:dyDescent="0.2">
      <c r="L66" s="4"/>
    </row>
    <row r="67" spans="12:12" ht="12.75" x14ac:dyDescent="0.2">
      <c r="L67" s="4"/>
    </row>
    <row r="68" spans="12:12" ht="12.75" x14ac:dyDescent="0.2">
      <c r="L68" s="4"/>
    </row>
    <row r="69" spans="12:12" ht="12.75" x14ac:dyDescent="0.2">
      <c r="L69" s="4"/>
    </row>
    <row r="70" spans="12:12" ht="12.75" x14ac:dyDescent="0.2">
      <c r="L70" s="4"/>
    </row>
    <row r="71" spans="12:12" ht="12.75" x14ac:dyDescent="0.2">
      <c r="L71" s="4"/>
    </row>
    <row r="72" spans="12:12" ht="12.75" x14ac:dyDescent="0.2">
      <c r="L72" s="4"/>
    </row>
    <row r="73" spans="12:12" ht="12.75" x14ac:dyDescent="0.2">
      <c r="L73" s="4"/>
    </row>
    <row r="74" spans="12:12" ht="12.75" x14ac:dyDescent="0.2">
      <c r="L74" s="4"/>
    </row>
    <row r="75" spans="12:12" ht="12.75" x14ac:dyDescent="0.2">
      <c r="L75" s="4"/>
    </row>
    <row r="76" spans="12:12" ht="12.75" x14ac:dyDescent="0.2">
      <c r="L76" s="4"/>
    </row>
    <row r="77" spans="12:12" ht="12.75" x14ac:dyDescent="0.2">
      <c r="L77" s="4"/>
    </row>
    <row r="78" spans="12:12" ht="12.75" x14ac:dyDescent="0.2">
      <c r="L78" s="4"/>
    </row>
    <row r="79" spans="12:12" ht="12.75" x14ac:dyDescent="0.2">
      <c r="L79" s="4"/>
    </row>
    <row r="80" spans="12:12" ht="12.75" x14ac:dyDescent="0.2">
      <c r="L80" s="4"/>
    </row>
    <row r="81" spans="12:12" ht="12.75" x14ac:dyDescent="0.2">
      <c r="L81" s="4"/>
    </row>
    <row r="82" spans="12:12" ht="12.75" x14ac:dyDescent="0.2">
      <c r="L82" s="4"/>
    </row>
    <row r="83" spans="12:12" ht="12.75" x14ac:dyDescent="0.2">
      <c r="L83" s="4"/>
    </row>
    <row r="84" spans="12:12" ht="12.75" x14ac:dyDescent="0.2">
      <c r="L84" s="4"/>
    </row>
    <row r="85" spans="12:12" ht="12.75" x14ac:dyDescent="0.2">
      <c r="L85" s="4"/>
    </row>
    <row r="86" spans="12:12" ht="12.75" x14ac:dyDescent="0.2">
      <c r="L86" s="4"/>
    </row>
    <row r="87" spans="12:12" ht="12.75" x14ac:dyDescent="0.2">
      <c r="L87" s="4"/>
    </row>
    <row r="88" spans="12:12" ht="12.75" x14ac:dyDescent="0.2">
      <c r="L88" s="4"/>
    </row>
    <row r="89" spans="12:12" ht="12.75" x14ac:dyDescent="0.2">
      <c r="L89" s="4"/>
    </row>
    <row r="90" spans="12:12" ht="12.75" x14ac:dyDescent="0.2">
      <c r="L90" s="4"/>
    </row>
    <row r="91" spans="12:12" ht="12.75" x14ac:dyDescent="0.2">
      <c r="L91" s="4"/>
    </row>
    <row r="92" spans="12:12" ht="12.75" x14ac:dyDescent="0.2">
      <c r="L92" s="4"/>
    </row>
    <row r="93" spans="12:12" ht="12.75" x14ac:dyDescent="0.2">
      <c r="L93" s="4"/>
    </row>
    <row r="94" spans="12:12" ht="12.75" x14ac:dyDescent="0.2">
      <c r="L94" s="4"/>
    </row>
    <row r="95" spans="12:12" ht="12.75" x14ac:dyDescent="0.2">
      <c r="L95" s="4"/>
    </row>
    <row r="96" spans="12:12" ht="12.75" x14ac:dyDescent="0.2">
      <c r="L96" s="4"/>
    </row>
    <row r="97" spans="12:12" ht="12.75" x14ac:dyDescent="0.2">
      <c r="L97" s="4"/>
    </row>
    <row r="98" spans="12:12" ht="12.75" x14ac:dyDescent="0.2">
      <c r="L98" s="4"/>
    </row>
    <row r="99" spans="12:12" ht="12.75" x14ac:dyDescent="0.2">
      <c r="L99" s="4"/>
    </row>
    <row r="100" spans="12:12" ht="12.75" x14ac:dyDescent="0.2">
      <c r="L100" s="4"/>
    </row>
    <row r="101" spans="12:12" ht="12.75" x14ac:dyDescent="0.2">
      <c r="L101" s="4"/>
    </row>
    <row r="102" spans="12:12" ht="12.75" x14ac:dyDescent="0.2">
      <c r="L102" s="4"/>
    </row>
    <row r="103" spans="12:12" ht="12.75" x14ac:dyDescent="0.2">
      <c r="L103" s="4"/>
    </row>
    <row r="104" spans="12:12" ht="12.75" x14ac:dyDescent="0.2">
      <c r="L104" s="4"/>
    </row>
    <row r="105" spans="12:12" ht="12.75" x14ac:dyDescent="0.2">
      <c r="L105" s="4"/>
    </row>
    <row r="106" spans="12:12" ht="12.75" x14ac:dyDescent="0.2">
      <c r="L106" s="4"/>
    </row>
    <row r="107" spans="12:12" ht="12.75" x14ac:dyDescent="0.2">
      <c r="L107" s="4"/>
    </row>
    <row r="108" spans="12:12" ht="12.75" x14ac:dyDescent="0.2">
      <c r="L108" s="4"/>
    </row>
    <row r="109" spans="12:12" ht="12.75" x14ac:dyDescent="0.2">
      <c r="L109" s="4"/>
    </row>
    <row r="110" spans="12:12" ht="12.75" x14ac:dyDescent="0.2">
      <c r="L110" s="4"/>
    </row>
    <row r="111" spans="12:12" ht="12.75" x14ac:dyDescent="0.2">
      <c r="L111" s="4"/>
    </row>
    <row r="112" spans="12:12" ht="12.75" x14ac:dyDescent="0.2">
      <c r="L112" s="4"/>
    </row>
    <row r="113" spans="12:12" ht="12.75" x14ac:dyDescent="0.2">
      <c r="L113" s="4"/>
    </row>
    <row r="114" spans="12:12" ht="12.75" x14ac:dyDescent="0.2">
      <c r="L114" s="4"/>
    </row>
    <row r="115" spans="12:12" ht="12.75" x14ac:dyDescent="0.2">
      <c r="L115" s="4"/>
    </row>
    <row r="116" spans="12:12" ht="12.75" x14ac:dyDescent="0.2">
      <c r="L116" s="4"/>
    </row>
    <row r="117" spans="12:12" ht="12.75" x14ac:dyDescent="0.2">
      <c r="L117" s="4"/>
    </row>
    <row r="118" spans="12:12" ht="12.75" x14ac:dyDescent="0.2">
      <c r="L118" s="4"/>
    </row>
    <row r="119" spans="12:12" ht="12.75" x14ac:dyDescent="0.2">
      <c r="L119" s="4"/>
    </row>
    <row r="120" spans="12:12" ht="12.75" x14ac:dyDescent="0.2">
      <c r="L120" s="4"/>
    </row>
    <row r="121" spans="12:12" ht="12.75" x14ac:dyDescent="0.2">
      <c r="L121" s="4"/>
    </row>
    <row r="122" spans="12:12" ht="12.75" x14ac:dyDescent="0.2">
      <c r="L122" s="4"/>
    </row>
    <row r="123" spans="12:12" ht="12.75" x14ac:dyDescent="0.2">
      <c r="L123" s="4"/>
    </row>
    <row r="124" spans="12:12" ht="12.75" x14ac:dyDescent="0.2">
      <c r="L124" s="4"/>
    </row>
    <row r="125" spans="12:12" ht="12.75" x14ac:dyDescent="0.2">
      <c r="L125" s="4"/>
    </row>
    <row r="126" spans="12:12" ht="12.75" x14ac:dyDescent="0.2">
      <c r="L126" s="4"/>
    </row>
    <row r="127" spans="12:12" ht="12.75" x14ac:dyDescent="0.2">
      <c r="L127" s="4"/>
    </row>
    <row r="128" spans="12:12" ht="12.75" x14ac:dyDescent="0.2">
      <c r="L128" s="4"/>
    </row>
    <row r="129" spans="12:12" ht="12.75" x14ac:dyDescent="0.2">
      <c r="L129" s="4"/>
    </row>
    <row r="130" spans="12:12" ht="12.75" x14ac:dyDescent="0.2">
      <c r="L130" s="4"/>
    </row>
    <row r="131" spans="12:12" ht="12.75" x14ac:dyDescent="0.2">
      <c r="L131" s="4"/>
    </row>
    <row r="132" spans="12:12" ht="12.75" x14ac:dyDescent="0.2">
      <c r="L132" s="4"/>
    </row>
    <row r="133" spans="12:12" ht="12.75" x14ac:dyDescent="0.2">
      <c r="L133" s="4"/>
    </row>
    <row r="134" spans="12:12" ht="12.75" x14ac:dyDescent="0.2">
      <c r="L134" s="4"/>
    </row>
    <row r="135" spans="12:12" ht="12.75" x14ac:dyDescent="0.2">
      <c r="L135" s="4"/>
    </row>
    <row r="136" spans="12:12" ht="12.75" x14ac:dyDescent="0.2">
      <c r="L136" s="4"/>
    </row>
    <row r="137" spans="12:12" ht="12.75" x14ac:dyDescent="0.2">
      <c r="L137" s="4"/>
    </row>
    <row r="138" spans="12:12" ht="12.75" x14ac:dyDescent="0.2">
      <c r="L138" s="4"/>
    </row>
    <row r="139" spans="12:12" ht="12.75" x14ac:dyDescent="0.2">
      <c r="L139" s="4"/>
    </row>
    <row r="140" spans="12:12" ht="12.75" x14ac:dyDescent="0.2">
      <c r="L140" s="4"/>
    </row>
    <row r="141" spans="12:12" ht="12.75" x14ac:dyDescent="0.2">
      <c r="L141" s="4"/>
    </row>
    <row r="142" spans="12:12" ht="12.75" x14ac:dyDescent="0.2">
      <c r="L142" s="4"/>
    </row>
    <row r="143" spans="12:12" ht="12.75" x14ac:dyDescent="0.2">
      <c r="L143" s="4"/>
    </row>
    <row r="144" spans="12:12" ht="12.75" x14ac:dyDescent="0.2">
      <c r="L144" s="4"/>
    </row>
    <row r="145" spans="12:12" ht="12.75" x14ac:dyDescent="0.2">
      <c r="L145" s="4"/>
    </row>
    <row r="146" spans="12:12" ht="12.75" x14ac:dyDescent="0.2">
      <c r="L146" s="4"/>
    </row>
    <row r="147" spans="12:12" ht="12.75" x14ac:dyDescent="0.2">
      <c r="L147" s="4"/>
    </row>
    <row r="148" spans="12:12" ht="12.75" x14ac:dyDescent="0.2">
      <c r="L148" s="4"/>
    </row>
    <row r="149" spans="12:12" ht="12.75" x14ac:dyDescent="0.2">
      <c r="L149" s="4"/>
    </row>
    <row r="150" spans="12:12" ht="12.75" x14ac:dyDescent="0.2">
      <c r="L150" s="4"/>
    </row>
    <row r="151" spans="12:12" ht="12.75" x14ac:dyDescent="0.2">
      <c r="L151" s="4"/>
    </row>
    <row r="152" spans="12:12" ht="12.75" x14ac:dyDescent="0.2">
      <c r="L152" s="4"/>
    </row>
    <row r="153" spans="12:12" ht="12.75" x14ac:dyDescent="0.2">
      <c r="L153" s="4"/>
    </row>
    <row r="154" spans="12:12" ht="12.75" x14ac:dyDescent="0.2">
      <c r="L154" s="4"/>
    </row>
    <row r="155" spans="12:12" ht="12.75" x14ac:dyDescent="0.2">
      <c r="L155" s="4"/>
    </row>
    <row r="156" spans="12:12" ht="12.75" x14ac:dyDescent="0.2">
      <c r="L156" s="4"/>
    </row>
    <row r="157" spans="12:12" ht="12.75" x14ac:dyDescent="0.2">
      <c r="L157" s="4"/>
    </row>
    <row r="158" spans="12:12" ht="12.75" x14ac:dyDescent="0.2">
      <c r="L158" s="4"/>
    </row>
    <row r="159" spans="12:12" ht="12.75" x14ac:dyDescent="0.2">
      <c r="L159" s="4"/>
    </row>
    <row r="160" spans="12:12" ht="12.75" x14ac:dyDescent="0.2">
      <c r="L160" s="4"/>
    </row>
    <row r="161" spans="12:12" ht="12.75" x14ac:dyDescent="0.2">
      <c r="L161" s="4"/>
    </row>
    <row r="162" spans="12:12" ht="12.75" x14ac:dyDescent="0.2">
      <c r="L162" s="4"/>
    </row>
    <row r="163" spans="12:12" ht="12.75" x14ac:dyDescent="0.2">
      <c r="L163" s="4"/>
    </row>
    <row r="164" spans="12:12" ht="12.75" x14ac:dyDescent="0.2">
      <c r="L164" s="4"/>
    </row>
    <row r="165" spans="12:12" ht="12.75" x14ac:dyDescent="0.2">
      <c r="L165" s="4"/>
    </row>
    <row r="166" spans="12:12" ht="12.75" x14ac:dyDescent="0.2">
      <c r="L166" s="4"/>
    </row>
    <row r="167" spans="12:12" ht="12.75" x14ac:dyDescent="0.2">
      <c r="L167" s="4"/>
    </row>
    <row r="168" spans="12:12" ht="12.75" x14ac:dyDescent="0.2">
      <c r="L168" s="4"/>
    </row>
    <row r="169" spans="12:12" ht="12.75" x14ac:dyDescent="0.2">
      <c r="L169" s="4"/>
    </row>
    <row r="170" spans="12:12" ht="12.75" x14ac:dyDescent="0.2">
      <c r="L170" s="4"/>
    </row>
    <row r="171" spans="12:12" ht="12.75" x14ac:dyDescent="0.2">
      <c r="L171" s="4"/>
    </row>
    <row r="172" spans="12:12" ht="12.75" x14ac:dyDescent="0.2">
      <c r="L172" s="4"/>
    </row>
    <row r="173" spans="12:12" ht="12.75" x14ac:dyDescent="0.2">
      <c r="L173" s="4"/>
    </row>
    <row r="174" spans="12:12" ht="12.75" x14ac:dyDescent="0.2">
      <c r="L174" s="4"/>
    </row>
    <row r="175" spans="12:12" ht="12.75" x14ac:dyDescent="0.2">
      <c r="L175" s="4"/>
    </row>
    <row r="176" spans="12:12" ht="12.75" x14ac:dyDescent="0.2">
      <c r="L176" s="4"/>
    </row>
    <row r="177" spans="12:12" ht="12.75" x14ac:dyDescent="0.2">
      <c r="L177" s="4"/>
    </row>
    <row r="178" spans="12:12" ht="12.75" x14ac:dyDescent="0.2">
      <c r="L178" s="4"/>
    </row>
    <row r="179" spans="12:12" ht="12.75" x14ac:dyDescent="0.2">
      <c r="L179" s="4"/>
    </row>
    <row r="180" spans="12:12" ht="12.75" x14ac:dyDescent="0.2">
      <c r="L180" s="4"/>
    </row>
    <row r="181" spans="12:12" ht="12.75" x14ac:dyDescent="0.2">
      <c r="L181" s="4"/>
    </row>
    <row r="182" spans="12:12" ht="12.75" x14ac:dyDescent="0.2">
      <c r="L182" s="4"/>
    </row>
    <row r="183" spans="12:12" ht="12.75" x14ac:dyDescent="0.2">
      <c r="L183" s="4"/>
    </row>
    <row r="184" spans="12:12" ht="12.75" x14ac:dyDescent="0.2">
      <c r="L184" s="4"/>
    </row>
    <row r="185" spans="12:12" ht="12.75" x14ac:dyDescent="0.2">
      <c r="L185" s="4"/>
    </row>
    <row r="186" spans="12:12" ht="12.75" x14ac:dyDescent="0.2">
      <c r="L186" s="4"/>
    </row>
    <row r="187" spans="12:12" ht="12.75" x14ac:dyDescent="0.2">
      <c r="L187" s="4"/>
    </row>
    <row r="188" spans="12:12" ht="12.75" x14ac:dyDescent="0.2">
      <c r="L188" s="4"/>
    </row>
    <row r="189" spans="12:12" ht="12.75" x14ac:dyDescent="0.2">
      <c r="L189" s="4"/>
    </row>
    <row r="190" spans="12:12" ht="12.75" x14ac:dyDescent="0.2">
      <c r="L190" s="4"/>
    </row>
    <row r="191" spans="12:12" ht="12.75" x14ac:dyDescent="0.2">
      <c r="L191" s="4"/>
    </row>
    <row r="192" spans="12:12" ht="12.75" x14ac:dyDescent="0.2">
      <c r="L192" s="4"/>
    </row>
    <row r="193" spans="12:12" ht="12.75" x14ac:dyDescent="0.2">
      <c r="L193" s="4"/>
    </row>
    <row r="194" spans="12:12" ht="12.75" x14ac:dyDescent="0.2">
      <c r="L194" s="4"/>
    </row>
    <row r="195" spans="12:12" ht="12.75" x14ac:dyDescent="0.2">
      <c r="L195" s="4"/>
    </row>
    <row r="196" spans="12:12" ht="12.75" x14ac:dyDescent="0.2">
      <c r="L196" s="4"/>
    </row>
    <row r="197" spans="12:12" ht="12.75" x14ac:dyDescent="0.2">
      <c r="L197" s="4"/>
    </row>
    <row r="198" spans="12:12" ht="12.75" x14ac:dyDescent="0.2">
      <c r="L198" s="4"/>
    </row>
    <row r="199" spans="12:12" ht="12.75" x14ac:dyDescent="0.2">
      <c r="L199" s="4"/>
    </row>
    <row r="200" spans="12:12" ht="12.75" x14ac:dyDescent="0.2">
      <c r="L200" s="4"/>
    </row>
    <row r="201" spans="12:12" ht="12.75" x14ac:dyDescent="0.2">
      <c r="L201" s="4"/>
    </row>
    <row r="202" spans="12:12" ht="12.75" x14ac:dyDescent="0.2">
      <c r="L202" s="4"/>
    </row>
    <row r="203" spans="12:12" ht="12.75" x14ac:dyDescent="0.2">
      <c r="L203" s="4"/>
    </row>
    <row r="204" spans="12:12" ht="12.75" x14ac:dyDescent="0.2">
      <c r="L204" s="4"/>
    </row>
    <row r="205" spans="12:12" ht="12.75" x14ac:dyDescent="0.2">
      <c r="L205" s="4"/>
    </row>
    <row r="206" spans="12:12" ht="12.75" x14ac:dyDescent="0.2">
      <c r="L206" s="4"/>
    </row>
    <row r="207" spans="12:12" ht="12.75" x14ac:dyDescent="0.2">
      <c r="L207" s="4"/>
    </row>
    <row r="208" spans="12:12" ht="12.75" x14ac:dyDescent="0.2">
      <c r="L208" s="4"/>
    </row>
    <row r="209" spans="12:12" ht="12.75" x14ac:dyDescent="0.2">
      <c r="L209" s="4"/>
    </row>
    <row r="210" spans="12:12" ht="12.75" x14ac:dyDescent="0.2">
      <c r="L210" s="4"/>
    </row>
    <row r="211" spans="12:12" ht="12.75" x14ac:dyDescent="0.2">
      <c r="L211" s="4"/>
    </row>
    <row r="212" spans="12:12" ht="12.75" x14ac:dyDescent="0.2">
      <c r="L212" s="4"/>
    </row>
    <row r="213" spans="12:12" ht="12.75" x14ac:dyDescent="0.2">
      <c r="L213" s="4"/>
    </row>
    <row r="214" spans="12:12" ht="12.75" x14ac:dyDescent="0.2">
      <c r="L214" s="4"/>
    </row>
    <row r="215" spans="12:12" ht="12.75" x14ac:dyDescent="0.2">
      <c r="L215" s="4"/>
    </row>
    <row r="216" spans="12:12" ht="12.75" x14ac:dyDescent="0.2">
      <c r="L216" s="4"/>
    </row>
    <row r="217" spans="12:12" ht="12.75" x14ac:dyDescent="0.2">
      <c r="L217" s="4"/>
    </row>
    <row r="218" spans="12:12" ht="12.75" x14ac:dyDescent="0.2">
      <c r="L218" s="4"/>
    </row>
    <row r="219" spans="12:12" ht="12.75" x14ac:dyDescent="0.2">
      <c r="L219" s="4"/>
    </row>
    <row r="220" spans="12:12" ht="12.75" x14ac:dyDescent="0.2">
      <c r="L220" s="4"/>
    </row>
    <row r="221" spans="12:12" ht="12.75" x14ac:dyDescent="0.2">
      <c r="L221" s="4"/>
    </row>
    <row r="222" spans="12:12" ht="12.75" x14ac:dyDescent="0.2">
      <c r="L222" s="4"/>
    </row>
    <row r="223" spans="12:12" ht="12.75" x14ac:dyDescent="0.2">
      <c r="L223" s="4"/>
    </row>
    <row r="224" spans="12:12" ht="12.75" x14ac:dyDescent="0.2">
      <c r="L224" s="4"/>
    </row>
    <row r="225" spans="12:12" ht="12.75" x14ac:dyDescent="0.2">
      <c r="L225" s="4"/>
    </row>
    <row r="226" spans="12:12" ht="12.75" x14ac:dyDescent="0.2">
      <c r="L226" s="4"/>
    </row>
    <row r="227" spans="12:12" ht="12.75" x14ac:dyDescent="0.2">
      <c r="L227" s="4"/>
    </row>
    <row r="228" spans="12:12" ht="12.75" x14ac:dyDescent="0.2">
      <c r="L228" s="4"/>
    </row>
    <row r="229" spans="12:12" ht="12.75" x14ac:dyDescent="0.2">
      <c r="L229" s="4"/>
    </row>
    <row r="230" spans="12:12" ht="12.75" x14ac:dyDescent="0.2">
      <c r="L230" s="4"/>
    </row>
    <row r="231" spans="12:12" ht="12.75" x14ac:dyDescent="0.2">
      <c r="L231" s="4"/>
    </row>
    <row r="232" spans="12:12" ht="12.75" x14ac:dyDescent="0.2">
      <c r="L232" s="4"/>
    </row>
    <row r="233" spans="12:12" ht="12.75" x14ac:dyDescent="0.2">
      <c r="L233" s="4"/>
    </row>
    <row r="234" spans="12:12" ht="12.75" x14ac:dyDescent="0.2">
      <c r="L234" s="4"/>
    </row>
    <row r="235" spans="12:12" ht="12.75" x14ac:dyDescent="0.2">
      <c r="L235" s="4"/>
    </row>
    <row r="236" spans="12:12" ht="12.75" x14ac:dyDescent="0.2">
      <c r="L236" s="4"/>
    </row>
    <row r="237" spans="12:12" ht="12.75" x14ac:dyDescent="0.2">
      <c r="L237" s="4"/>
    </row>
    <row r="238" spans="12:12" ht="12.75" x14ac:dyDescent="0.2">
      <c r="L238" s="4"/>
    </row>
    <row r="239" spans="12:12" ht="12.75" x14ac:dyDescent="0.2">
      <c r="L239" s="4"/>
    </row>
    <row r="240" spans="12:12" ht="12.75" x14ac:dyDescent="0.2">
      <c r="L240" s="4"/>
    </row>
    <row r="241" spans="12:12" ht="12.75" x14ac:dyDescent="0.2">
      <c r="L241" s="4"/>
    </row>
    <row r="242" spans="12:12" ht="12.75" x14ac:dyDescent="0.2">
      <c r="L242" s="4"/>
    </row>
    <row r="243" spans="12:12" ht="12.75" x14ac:dyDescent="0.2">
      <c r="L243" s="4"/>
    </row>
    <row r="244" spans="12:12" ht="12.75" x14ac:dyDescent="0.2">
      <c r="L244" s="4"/>
    </row>
    <row r="245" spans="12:12" ht="12.75" x14ac:dyDescent="0.2">
      <c r="L245" s="4"/>
    </row>
    <row r="246" spans="12:12" ht="12.75" x14ac:dyDescent="0.2">
      <c r="L246" s="4"/>
    </row>
    <row r="247" spans="12:12" ht="12.75" x14ac:dyDescent="0.2">
      <c r="L247" s="4"/>
    </row>
    <row r="248" spans="12:12" ht="12.75" x14ac:dyDescent="0.2">
      <c r="L248" s="4"/>
    </row>
    <row r="249" spans="12:12" ht="12.75" x14ac:dyDescent="0.2">
      <c r="L249" s="4"/>
    </row>
    <row r="250" spans="12:12" ht="12.75" x14ac:dyDescent="0.2">
      <c r="L250" s="4"/>
    </row>
    <row r="251" spans="12:12" ht="12.75" x14ac:dyDescent="0.2">
      <c r="L251" s="4"/>
    </row>
    <row r="252" spans="12:12" ht="12.75" x14ac:dyDescent="0.2">
      <c r="L252" s="4"/>
    </row>
    <row r="253" spans="12:12" ht="12.75" x14ac:dyDescent="0.2">
      <c r="L253" s="4"/>
    </row>
    <row r="254" spans="12:12" ht="12.75" x14ac:dyDescent="0.2">
      <c r="L254" s="4"/>
    </row>
    <row r="255" spans="12:12" ht="12.75" x14ac:dyDescent="0.2">
      <c r="L255" s="4"/>
    </row>
    <row r="256" spans="12:12" ht="12.75" x14ac:dyDescent="0.2">
      <c r="L256" s="4"/>
    </row>
    <row r="257" spans="12:12" ht="12.75" x14ac:dyDescent="0.2">
      <c r="L257" s="4"/>
    </row>
    <row r="258" spans="12:12" ht="12.75" x14ac:dyDescent="0.2">
      <c r="L258" s="4"/>
    </row>
    <row r="259" spans="12:12" ht="12.75" x14ac:dyDescent="0.2">
      <c r="L259" s="4"/>
    </row>
    <row r="260" spans="12:12" ht="12.75" x14ac:dyDescent="0.2">
      <c r="L260" s="4"/>
    </row>
    <row r="261" spans="12:12" ht="12.75" x14ac:dyDescent="0.2">
      <c r="L261" s="4"/>
    </row>
    <row r="262" spans="12:12" ht="12.75" x14ac:dyDescent="0.2">
      <c r="L262" s="4"/>
    </row>
    <row r="263" spans="12:12" ht="12.75" x14ac:dyDescent="0.2">
      <c r="L263" s="4"/>
    </row>
    <row r="264" spans="12:12" ht="12.75" x14ac:dyDescent="0.2">
      <c r="L264" s="4"/>
    </row>
    <row r="265" spans="12:12" ht="12.75" x14ac:dyDescent="0.2">
      <c r="L265" s="4"/>
    </row>
    <row r="266" spans="12:12" ht="12.75" x14ac:dyDescent="0.2">
      <c r="L266" s="4"/>
    </row>
    <row r="267" spans="12:12" ht="12.75" x14ac:dyDescent="0.2">
      <c r="L267" s="4"/>
    </row>
    <row r="268" spans="12:12" ht="12.75" x14ac:dyDescent="0.2">
      <c r="L268" s="4"/>
    </row>
    <row r="269" spans="12:12" ht="12.75" x14ac:dyDescent="0.2">
      <c r="L269" s="4"/>
    </row>
    <row r="270" spans="12:12" ht="12.75" x14ac:dyDescent="0.2">
      <c r="L270" s="4"/>
    </row>
    <row r="271" spans="12:12" ht="12.75" x14ac:dyDescent="0.2">
      <c r="L271" s="4"/>
    </row>
    <row r="272" spans="12:12" ht="12.75" x14ac:dyDescent="0.2">
      <c r="L272" s="4"/>
    </row>
    <row r="273" spans="12:12" ht="12.75" x14ac:dyDescent="0.2">
      <c r="L273" s="4"/>
    </row>
    <row r="274" spans="12:12" ht="12.75" x14ac:dyDescent="0.2">
      <c r="L274" s="4"/>
    </row>
    <row r="275" spans="12:12" ht="12.75" x14ac:dyDescent="0.2">
      <c r="L275" s="4"/>
    </row>
    <row r="276" spans="12:12" ht="12.75" x14ac:dyDescent="0.2">
      <c r="L276" s="4"/>
    </row>
    <row r="277" spans="12:12" ht="12.75" x14ac:dyDescent="0.2">
      <c r="L277" s="4"/>
    </row>
    <row r="278" spans="12:12" ht="12.75" x14ac:dyDescent="0.2">
      <c r="L278" s="4"/>
    </row>
    <row r="279" spans="12:12" ht="12.75" x14ac:dyDescent="0.2">
      <c r="L279" s="4"/>
    </row>
    <row r="280" spans="12:12" ht="12.75" x14ac:dyDescent="0.2">
      <c r="L280" s="4"/>
    </row>
    <row r="281" spans="12:12" ht="12.75" x14ac:dyDescent="0.2">
      <c r="L281" s="4"/>
    </row>
    <row r="282" spans="12:12" ht="12.75" x14ac:dyDescent="0.2">
      <c r="L282" s="4"/>
    </row>
    <row r="283" spans="12:12" ht="12.75" x14ac:dyDescent="0.2">
      <c r="L283" s="4"/>
    </row>
    <row r="284" spans="12:12" ht="12.75" x14ac:dyDescent="0.2">
      <c r="L284" s="4"/>
    </row>
    <row r="285" spans="12:12" ht="12.75" x14ac:dyDescent="0.2">
      <c r="L285" s="4"/>
    </row>
    <row r="286" spans="12:12" ht="12.75" x14ac:dyDescent="0.2">
      <c r="L286" s="4"/>
    </row>
    <row r="287" spans="12:12" ht="12.75" x14ac:dyDescent="0.2">
      <c r="L287" s="4"/>
    </row>
    <row r="288" spans="12:12" ht="12.75" x14ac:dyDescent="0.2">
      <c r="L288" s="4"/>
    </row>
    <row r="289" spans="12:12" ht="12.75" x14ac:dyDescent="0.2">
      <c r="L289" s="4"/>
    </row>
    <row r="290" spans="12:12" ht="12.75" x14ac:dyDescent="0.2">
      <c r="L290" s="4"/>
    </row>
    <row r="291" spans="12:12" ht="12.75" x14ac:dyDescent="0.2">
      <c r="L291" s="4"/>
    </row>
    <row r="292" spans="12:12" ht="12.75" x14ac:dyDescent="0.2">
      <c r="L292" s="4"/>
    </row>
    <row r="293" spans="12:12" ht="12.75" x14ac:dyDescent="0.2">
      <c r="L293" s="4"/>
    </row>
    <row r="294" spans="12:12" ht="12.75" x14ac:dyDescent="0.2">
      <c r="L294" s="4"/>
    </row>
    <row r="295" spans="12:12" ht="12.75" x14ac:dyDescent="0.2">
      <c r="L295" s="4"/>
    </row>
    <row r="296" spans="12:12" ht="12.75" x14ac:dyDescent="0.2">
      <c r="L296" s="4"/>
    </row>
    <row r="297" spans="12:12" ht="12.75" x14ac:dyDescent="0.2">
      <c r="L297" s="4"/>
    </row>
    <row r="298" spans="12:12" ht="12.75" x14ac:dyDescent="0.2">
      <c r="L298" s="4"/>
    </row>
    <row r="299" spans="12:12" ht="12.75" x14ac:dyDescent="0.2">
      <c r="L299" s="4"/>
    </row>
    <row r="300" spans="12:12" ht="12.75" x14ac:dyDescent="0.2">
      <c r="L300" s="4"/>
    </row>
    <row r="301" spans="12:12" ht="12.75" x14ac:dyDescent="0.2">
      <c r="L301" s="4"/>
    </row>
    <row r="302" spans="12:12" ht="12.75" x14ac:dyDescent="0.2">
      <c r="L302" s="4"/>
    </row>
    <row r="303" spans="12:12" ht="12.75" x14ac:dyDescent="0.2">
      <c r="L303" s="4"/>
    </row>
    <row r="304" spans="12:12" ht="12.75" x14ac:dyDescent="0.2">
      <c r="L304" s="4"/>
    </row>
    <row r="305" spans="12:12" ht="12.75" x14ac:dyDescent="0.2">
      <c r="L305" s="4"/>
    </row>
    <row r="306" spans="12:12" ht="12.75" x14ac:dyDescent="0.2">
      <c r="L306" s="4"/>
    </row>
    <row r="307" spans="12:12" ht="12.75" x14ac:dyDescent="0.2">
      <c r="L307" s="4"/>
    </row>
    <row r="308" spans="12:12" ht="12.75" x14ac:dyDescent="0.2">
      <c r="L308" s="4"/>
    </row>
    <row r="309" spans="12:12" ht="12.75" x14ac:dyDescent="0.2">
      <c r="L309" s="4"/>
    </row>
    <row r="310" spans="12:12" ht="12.75" x14ac:dyDescent="0.2">
      <c r="L310" s="4"/>
    </row>
    <row r="311" spans="12:12" ht="12.75" x14ac:dyDescent="0.2">
      <c r="L311" s="4"/>
    </row>
    <row r="312" spans="12:12" ht="12.75" x14ac:dyDescent="0.2">
      <c r="L312" s="4"/>
    </row>
    <row r="313" spans="12:12" ht="12.75" x14ac:dyDescent="0.2">
      <c r="L313" s="4"/>
    </row>
    <row r="314" spans="12:12" ht="12.75" x14ac:dyDescent="0.2">
      <c r="L314" s="4"/>
    </row>
    <row r="315" spans="12:12" ht="12.75" x14ac:dyDescent="0.2">
      <c r="L315" s="4"/>
    </row>
    <row r="316" spans="12:12" ht="12.75" x14ac:dyDescent="0.2">
      <c r="L316" s="4"/>
    </row>
    <row r="317" spans="12:12" ht="12.75" x14ac:dyDescent="0.2">
      <c r="L317" s="4"/>
    </row>
    <row r="318" spans="12:12" ht="12.75" x14ac:dyDescent="0.2">
      <c r="L318" s="4"/>
    </row>
    <row r="319" spans="12:12" ht="12.75" x14ac:dyDescent="0.2">
      <c r="L319" s="4"/>
    </row>
    <row r="320" spans="12:12" ht="12.75" x14ac:dyDescent="0.2">
      <c r="L320" s="4"/>
    </row>
    <row r="321" spans="12:12" ht="12.75" x14ac:dyDescent="0.2">
      <c r="L321" s="4"/>
    </row>
    <row r="322" spans="12:12" ht="12.75" x14ac:dyDescent="0.2">
      <c r="L322" s="4"/>
    </row>
    <row r="323" spans="12:12" ht="12.75" x14ac:dyDescent="0.2">
      <c r="L323" s="4"/>
    </row>
    <row r="324" spans="12:12" ht="12.75" x14ac:dyDescent="0.2">
      <c r="L324" s="4"/>
    </row>
    <row r="325" spans="12:12" ht="12.75" x14ac:dyDescent="0.2">
      <c r="L325" s="4"/>
    </row>
    <row r="326" spans="12:12" ht="12.75" x14ac:dyDescent="0.2">
      <c r="L326" s="4"/>
    </row>
    <row r="327" spans="12:12" ht="12.75" x14ac:dyDescent="0.2">
      <c r="L327" s="4"/>
    </row>
    <row r="328" spans="12:12" ht="12.75" x14ac:dyDescent="0.2">
      <c r="L328" s="4"/>
    </row>
    <row r="329" spans="12:12" ht="12.75" x14ac:dyDescent="0.2">
      <c r="L329" s="4"/>
    </row>
    <row r="330" spans="12:12" ht="12.75" x14ac:dyDescent="0.2">
      <c r="L330" s="4"/>
    </row>
    <row r="331" spans="12:12" ht="12.75" x14ac:dyDescent="0.2">
      <c r="L331" s="4"/>
    </row>
    <row r="332" spans="12:12" ht="12.75" x14ac:dyDescent="0.2">
      <c r="L332" s="4"/>
    </row>
    <row r="333" spans="12:12" ht="12.75" x14ac:dyDescent="0.2">
      <c r="L333" s="4"/>
    </row>
    <row r="334" spans="12:12" ht="12.75" x14ac:dyDescent="0.2">
      <c r="L334" s="4"/>
    </row>
    <row r="335" spans="12:12" ht="12.75" x14ac:dyDescent="0.2">
      <c r="L335" s="4"/>
    </row>
    <row r="336" spans="12:12" ht="12.75" x14ac:dyDescent="0.2">
      <c r="L336" s="4"/>
    </row>
    <row r="337" spans="12:12" ht="12.75" x14ac:dyDescent="0.2">
      <c r="L337" s="4"/>
    </row>
    <row r="338" spans="12:12" ht="12.75" x14ac:dyDescent="0.2">
      <c r="L338" s="4"/>
    </row>
    <row r="339" spans="12:12" ht="12.75" x14ac:dyDescent="0.2">
      <c r="L339" s="4"/>
    </row>
    <row r="340" spans="12:12" ht="12.75" x14ac:dyDescent="0.2">
      <c r="L340" s="4"/>
    </row>
    <row r="341" spans="12:12" ht="12.75" x14ac:dyDescent="0.2">
      <c r="L341" s="4"/>
    </row>
    <row r="342" spans="12:12" ht="12.75" x14ac:dyDescent="0.2">
      <c r="L342" s="4"/>
    </row>
    <row r="343" spans="12:12" ht="12.75" x14ac:dyDescent="0.2">
      <c r="L343" s="4"/>
    </row>
    <row r="344" spans="12:12" ht="12.75" x14ac:dyDescent="0.2">
      <c r="L344" s="4"/>
    </row>
    <row r="345" spans="12:12" ht="12.75" x14ac:dyDescent="0.2">
      <c r="L345" s="4"/>
    </row>
    <row r="346" spans="12:12" ht="12.75" x14ac:dyDescent="0.2">
      <c r="L346" s="4"/>
    </row>
    <row r="347" spans="12:12" ht="12.75" x14ac:dyDescent="0.2">
      <c r="L347" s="4"/>
    </row>
    <row r="348" spans="12:12" ht="12.75" x14ac:dyDescent="0.2">
      <c r="L348" s="4"/>
    </row>
    <row r="349" spans="12:12" ht="12.75" x14ac:dyDescent="0.2">
      <c r="L349" s="4"/>
    </row>
    <row r="350" spans="12:12" ht="12.75" x14ac:dyDescent="0.2">
      <c r="L350" s="4"/>
    </row>
    <row r="351" spans="12:12" ht="12.75" x14ac:dyDescent="0.2">
      <c r="L351" s="4"/>
    </row>
    <row r="352" spans="12:12" ht="12.75" x14ac:dyDescent="0.2">
      <c r="L352" s="4"/>
    </row>
    <row r="353" spans="12:12" ht="12.75" x14ac:dyDescent="0.2">
      <c r="L353" s="4"/>
    </row>
    <row r="354" spans="12:12" ht="12.75" x14ac:dyDescent="0.2">
      <c r="L354" s="4"/>
    </row>
    <row r="355" spans="12:12" ht="12.75" x14ac:dyDescent="0.2">
      <c r="L355" s="4"/>
    </row>
    <row r="356" spans="12:12" ht="12.75" x14ac:dyDescent="0.2">
      <c r="L356" s="4"/>
    </row>
    <row r="357" spans="12:12" ht="12.75" x14ac:dyDescent="0.2">
      <c r="L357" s="4"/>
    </row>
    <row r="358" spans="12:12" ht="12.75" x14ac:dyDescent="0.2">
      <c r="L358" s="4"/>
    </row>
    <row r="359" spans="12:12" ht="12.75" x14ac:dyDescent="0.2">
      <c r="L359" s="4"/>
    </row>
    <row r="360" spans="12:12" ht="12.75" x14ac:dyDescent="0.2">
      <c r="L360" s="4"/>
    </row>
    <row r="361" spans="12:12" ht="12.75" x14ac:dyDescent="0.2">
      <c r="L361" s="4"/>
    </row>
    <row r="362" spans="12:12" ht="12.75" x14ac:dyDescent="0.2">
      <c r="L362" s="4"/>
    </row>
    <row r="363" spans="12:12" ht="12.75" x14ac:dyDescent="0.2">
      <c r="L363" s="4"/>
    </row>
    <row r="364" spans="12:12" ht="12.75" x14ac:dyDescent="0.2">
      <c r="L364" s="4"/>
    </row>
    <row r="365" spans="12:12" ht="12.75" x14ac:dyDescent="0.2">
      <c r="L365" s="4"/>
    </row>
    <row r="366" spans="12:12" ht="12.75" x14ac:dyDescent="0.2">
      <c r="L366" s="4"/>
    </row>
    <row r="367" spans="12:12" ht="12.75" x14ac:dyDescent="0.2">
      <c r="L367" s="4"/>
    </row>
    <row r="368" spans="12:12" ht="12.75" x14ac:dyDescent="0.2">
      <c r="L368" s="4"/>
    </row>
    <row r="369" spans="12:12" ht="12.75" x14ac:dyDescent="0.2">
      <c r="L369" s="4"/>
    </row>
    <row r="370" spans="12:12" ht="12.75" x14ac:dyDescent="0.2">
      <c r="L370" s="4"/>
    </row>
    <row r="371" spans="12:12" ht="12.75" x14ac:dyDescent="0.2">
      <c r="L371" s="4"/>
    </row>
    <row r="372" spans="12:12" ht="12.75" x14ac:dyDescent="0.2">
      <c r="L372" s="4"/>
    </row>
    <row r="373" spans="12:12" ht="12.75" x14ac:dyDescent="0.2">
      <c r="L373" s="4"/>
    </row>
    <row r="374" spans="12:12" ht="12.75" x14ac:dyDescent="0.2">
      <c r="L374" s="4"/>
    </row>
    <row r="375" spans="12:12" ht="12.75" x14ac:dyDescent="0.2">
      <c r="L375" s="4"/>
    </row>
    <row r="376" spans="12:12" ht="12.75" x14ac:dyDescent="0.2">
      <c r="L376" s="4"/>
    </row>
    <row r="377" spans="12:12" ht="12.75" x14ac:dyDescent="0.2">
      <c r="L377" s="4"/>
    </row>
    <row r="378" spans="12:12" ht="12.75" x14ac:dyDescent="0.2">
      <c r="L378" s="4"/>
    </row>
    <row r="379" spans="12:12" ht="12.75" x14ac:dyDescent="0.2">
      <c r="L379" s="4"/>
    </row>
    <row r="380" spans="12:12" ht="12.75" x14ac:dyDescent="0.2">
      <c r="L380" s="4"/>
    </row>
    <row r="381" spans="12:12" ht="12.75" x14ac:dyDescent="0.2">
      <c r="L381" s="4"/>
    </row>
    <row r="382" spans="12:12" ht="12.75" x14ac:dyDescent="0.2">
      <c r="L382" s="4"/>
    </row>
    <row r="383" spans="12:12" ht="12.75" x14ac:dyDescent="0.2">
      <c r="L383" s="4"/>
    </row>
    <row r="384" spans="12:12" ht="12.75" x14ac:dyDescent="0.2">
      <c r="L384" s="4"/>
    </row>
    <row r="385" spans="12:12" ht="12.75" x14ac:dyDescent="0.2">
      <c r="L385" s="4"/>
    </row>
    <row r="386" spans="12:12" ht="12.75" x14ac:dyDescent="0.2">
      <c r="L386" s="4"/>
    </row>
    <row r="387" spans="12:12" ht="12.75" x14ac:dyDescent="0.2">
      <c r="L387" s="4"/>
    </row>
    <row r="388" spans="12:12" ht="12.75" x14ac:dyDescent="0.2">
      <c r="L388" s="4"/>
    </row>
    <row r="389" spans="12:12" ht="12.75" x14ac:dyDescent="0.2">
      <c r="L389" s="4"/>
    </row>
    <row r="390" spans="12:12" ht="12.75" x14ac:dyDescent="0.2">
      <c r="L390" s="4"/>
    </row>
    <row r="391" spans="12:12" ht="12.75" x14ac:dyDescent="0.2">
      <c r="L391" s="4"/>
    </row>
    <row r="392" spans="12:12" ht="12.75" x14ac:dyDescent="0.2">
      <c r="L392" s="4"/>
    </row>
    <row r="393" spans="12:12" ht="12.75" x14ac:dyDescent="0.2">
      <c r="L393" s="4"/>
    </row>
    <row r="394" spans="12:12" ht="12.75" x14ac:dyDescent="0.2">
      <c r="L394" s="4"/>
    </row>
    <row r="395" spans="12:12" ht="12.75" x14ac:dyDescent="0.2">
      <c r="L395" s="4"/>
    </row>
    <row r="396" spans="12:12" ht="12.75" x14ac:dyDescent="0.2">
      <c r="L396" s="4"/>
    </row>
    <row r="397" spans="12:12" ht="12.75" x14ac:dyDescent="0.2">
      <c r="L397" s="4"/>
    </row>
    <row r="398" spans="12:12" ht="12.75" x14ac:dyDescent="0.2">
      <c r="L398" s="4"/>
    </row>
    <row r="399" spans="12:12" ht="12.75" x14ac:dyDescent="0.2">
      <c r="L399" s="4"/>
    </row>
    <row r="400" spans="12:12" ht="12.75" x14ac:dyDescent="0.2">
      <c r="L400" s="4"/>
    </row>
    <row r="401" spans="12:12" ht="12.75" x14ac:dyDescent="0.2">
      <c r="L401" s="4"/>
    </row>
    <row r="402" spans="12:12" ht="12.75" x14ac:dyDescent="0.2">
      <c r="L402" s="4"/>
    </row>
    <row r="403" spans="12:12" ht="12.75" x14ac:dyDescent="0.2">
      <c r="L403" s="4"/>
    </row>
    <row r="404" spans="12:12" ht="12.75" x14ac:dyDescent="0.2">
      <c r="L404" s="4"/>
    </row>
    <row r="405" spans="12:12" ht="12.75" x14ac:dyDescent="0.2">
      <c r="L405" s="4"/>
    </row>
    <row r="406" spans="12:12" ht="12.75" x14ac:dyDescent="0.2">
      <c r="L406" s="4"/>
    </row>
    <row r="407" spans="12:12" ht="12.75" x14ac:dyDescent="0.2">
      <c r="L407" s="4"/>
    </row>
    <row r="408" spans="12:12" ht="12.75" x14ac:dyDescent="0.2">
      <c r="L408" s="4"/>
    </row>
    <row r="409" spans="12:12" ht="12.75" x14ac:dyDescent="0.2">
      <c r="L409" s="4"/>
    </row>
    <row r="410" spans="12:12" ht="12.75" x14ac:dyDescent="0.2">
      <c r="L410" s="4"/>
    </row>
    <row r="411" spans="12:12" ht="12.75" x14ac:dyDescent="0.2">
      <c r="L411" s="4"/>
    </row>
    <row r="412" spans="12:12" ht="12.75" x14ac:dyDescent="0.2">
      <c r="L412" s="4"/>
    </row>
    <row r="413" spans="12:12" ht="12.75" x14ac:dyDescent="0.2">
      <c r="L413" s="4"/>
    </row>
    <row r="414" spans="12:12" ht="12.75" x14ac:dyDescent="0.2">
      <c r="L414" s="4"/>
    </row>
    <row r="415" spans="12:12" ht="12.75" x14ac:dyDescent="0.2">
      <c r="L415" s="4"/>
    </row>
    <row r="416" spans="12:12" ht="12.75" x14ac:dyDescent="0.2">
      <c r="L416" s="4"/>
    </row>
    <row r="417" spans="12:12" ht="12.75" x14ac:dyDescent="0.2">
      <c r="L417" s="4"/>
    </row>
    <row r="418" spans="12:12" ht="12.75" x14ac:dyDescent="0.2">
      <c r="L418" s="4"/>
    </row>
    <row r="419" spans="12:12" ht="12.75" x14ac:dyDescent="0.2">
      <c r="L419" s="4"/>
    </row>
    <row r="420" spans="12:12" ht="12.75" x14ac:dyDescent="0.2">
      <c r="L420" s="4"/>
    </row>
    <row r="421" spans="12:12" ht="12.75" x14ac:dyDescent="0.2">
      <c r="L421" s="4"/>
    </row>
    <row r="422" spans="12:12" ht="12.75" x14ac:dyDescent="0.2">
      <c r="L422" s="4"/>
    </row>
    <row r="423" spans="12:12" ht="12.75" x14ac:dyDescent="0.2">
      <c r="L423" s="4"/>
    </row>
    <row r="424" spans="12:12" ht="12.75" x14ac:dyDescent="0.2">
      <c r="L424" s="4"/>
    </row>
    <row r="425" spans="12:12" ht="12.75" x14ac:dyDescent="0.2">
      <c r="L425" s="4"/>
    </row>
    <row r="426" spans="12:12" ht="12.75" x14ac:dyDescent="0.2">
      <c r="L426" s="4"/>
    </row>
    <row r="427" spans="12:12" ht="12.75" x14ac:dyDescent="0.2">
      <c r="L427" s="4"/>
    </row>
    <row r="428" spans="12:12" ht="12.75" x14ac:dyDescent="0.2">
      <c r="L428" s="4"/>
    </row>
    <row r="429" spans="12:12" ht="12.75" x14ac:dyDescent="0.2">
      <c r="L429" s="4"/>
    </row>
    <row r="430" spans="12:12" ht="12.75" x14ac:dyDescent="0.2">
      <c r="L430" s="4"/>
    </row>
    <row r="431" spans="12:12" ht="12.75" x14ac:dyDescent="0.2">
      <c r="L431" s="4"/>
    </row>
    <row r="432" spans="12:12" ht="12.75" x14ac:dyDescent="0.2">
      <c r="L432" s="4"/>
    </row>
    <row r="433" spans="12:12" ht="12.75" x14ac:dyDescent="0.2">
      <c r="L433" s="4"/>
    </row>
    <row r="434" spans="12:12" ht="12.75" x14ac:dyDescent="0.2">
      <c r="L434" s="4"/>
    </row>
    <row r="435" spans="12:12" ht="12.75" x14ac:dyDescent="0.2">
      <c r="L435" s="4"/>
    </row>
    <row r="436" spans="12:12" ht="12.75" x14ac:dyDescent="0.2">
      <c r="L436" s="4"/>
    </row>
    <row r="437" spans="12:12" ht="12.75" x14ac:dyDescent="0.2">
      <c r="L437" s="4"/>
    </row>
    <row r="438" spans="12:12" ht="12.75" x14ac:dyDescent="0.2">
      <c r="L438" s="4"/>
    </row>
    <row r="439" spans="12:12" ht="12.75" x14ac:dyDescent="0.2">
      <c r="L439" s="4"/>
    </row>
    <row r="440" spans="12:12" ht="12.75" x14ac:dyDescent="0.2">
      <c r="L440" s="4"/>
    </row>
    <row r="441" spans="12:12" ht="12.75" x14ac:dyDescent="0.2">
      <c r="L441" s="4"/>
    </row>
    <row r="442" spans="12:12" ht="12.75" x14ac:dyDescent="0.2">
      <c r="L442" s="4"/>
    </row>
    <row r="443" spans="12:12" ht="12.75" x14ac:dyDescent="0.2">
      <c r="L443" s="4"/>
    </row>
    <row r="444" spans="12:12" ht="12.75" x14ac:dyDescent="0.2">
      <c r="L444" s="4"/>
    </row>
    <row r="445" spans="12:12" ht="12.75" x14ac:dyDescent="0.2">
      <c r="L445" s="4"/>
    </row>
    <row r="446" spans="12:12" ht="12.75" x14ac:dyDescent="0.2">
      <c r="L446" s="4"/>
    </row>
    <row r="447" spans="12:12" ht="12.75" x14ac:dyDescent="0.2">
      <c r="L447" s="4"/>
    </row>
    <row r="448" spans="12:12" ht="12.75" x14ac:dyDescent="0.2">
      <c r="L448" s="4"/>
    </row>
    <row r="449" spans="12:12" ht="12.75" x14ac:dyDescent="0.2">
      <c r="L449" s="4"/>
    </row>
    <row r="450" spans="12:12" ht="12.75" x14ac:dyDescent="0.2">
      <c r="L450" s="4"/>
    </row>
    <row r="451" spans="12:12" ht="12.75" x14ac:dyDescent="0.2">
      <c r="L451" s="4"/>
    </row>
    <row r="452" spans="12:12" ht="12.75" x14ac:dyDescent="0.2">
      <c r="L452" s="4"/>
    </row>
    <row r="453" spans="12:12" ht="12.75" x14ac:dyDescent="0.2">
      <c r="L453" s="4"/>
    </row>
    <row r="454" spans="12:12" ht="12.75" x14ac:dyDescent="0.2">
      <c r="L454" s="4"/>
    </row>
    <row r="455" spans="12:12" ht="12.75" x14ac:dyDescent="0.2">
      <c r="L455" s="4"/>
    </row>
    <row r="456" spans="12:12" ht="12.75" x14ac:dyDescent="0.2">
      <c r="L456" s="4"/>
    </row>
    <row r="457" spans="12:12" ht="12.75" x14ac:dyDescent="0.2">
      <c r="L457" s="4"/>
    </row>
    <row r="458" spans="12:12" ht="12.75" x14ac:dyDescent="0.2">
      <c r="L458" s="4"/>
    </row>
    <row r="459" spans="12:12" ht="12.75" x14ac:dyDescent="0.2">
      <c r="L459" s="4"/>
    </row>
    <row r="460" spans="12:12" ht="12.75" x14ac:dyDescent="0.2">
      <c r="L460" s="4"/>
    </row>
    <row r="461" spans="12:12" ht="12.75" x14ac:dyDescent="0.2">
      <c r="L461" s="4"/>
    </row>
    <row r="462" spans="12:12" ht="12.75" x14ac:dyDescent="0.2">
      <c r="L462" s="4"/>
    </row>
    <row r="463" spans="12:12" ht="12.75" x14ac:dyDescent="0.2">
      <c r="L463" s="4"/>
    </row>
    <row r="464" spans="12:12" ht="12.75" x14ac:dyDescent="0.2">
      <c r="L464" s="4"/>
    </row>
    <row r="465" spans="12:12" ht="12.75" x14ac:dyDescent="0.2">
      <c r="L465" s="4"/>
    </row>
    <row r="466" spans="12:12" ht="12.75" x14ac:dyDescent="0.2">
      <c r="L466" s="4"/>
    </row>
    <row r="467" spans="12:12" ht="12.75" x14ac:dyDescent="0.2">
      <c r="L467" s="4"/>
    </row>
    <row r="468" spans="12:12" ht="12.75" x14ac:dyDescent="0.2">
      <c r="L468" s="4"/>
    </row>
    <row r="469" spans="12:12" ht="12.75" x14ac:dyDescent="0.2">
      <c r="L469" s="4"/>
    </row>
    <row r="470" spans="12:12" ht="12.75" x14ac:dyDescent="0.2">
      <c r="L470" s="4"/>
    </row>
    <row r="471" spans="12:12" ht="12.75" x14ac:dyDescent="0.2">
      <c r="L471" s="4"/>
    </row>
    <row r="472" spans="12:12" ht="12.75" x14ac:dyDescent="0.2">
      <c r="L472" s="4"/>
    </row>
    <row r="473" spans="12:12" ht="12.75" x14ac:dyDescent="0.2">
      <c r="L473" s="4"/>
    </row>
    <row r="474" spans="12:12" ht="12.75" x14ac:dyDescent="0.2">
      <c r="L474" s="4"/>
    </row>
    <row r="475" spans="12:12" ht="12.75" x14ac:dyDescent="0.2">
      <c r="L475" s="4"/>
    </row>
    <row r="476" spans="12:12" ht="12.75" x14ac:dyDescent="0.2">
      <c r="L476" s="4"/>
    </row>
    <row r="477" spans="12:12" ht="12.75" x14ac:dyDescent="0.2">
      <c r="L477" s="4"/>
    </row>
    <row r="478" spans="12:12" ht="12.75" x14ac:dyDescent="0.2">
      <c r="L478" s="4"/>
    </row>
    <row r="479" spans="12:12" ht="12.75" x14ac:dyDescent="0.2">
      <c r="L479" s="4"/>
    </row>
    <row r="480" spans="12:12" ht="12.75" x14ac:dyDescent="0.2">
      <c r="L480" s="4"/>
    </row>
    <row r="481" spans="12:12" ht="12.75" x14ac:dyDescent="0.2">
      <c r="L481" s="4"/>
    </row>
    <row r="482" spans="12:12" ht="12.75" x14ac:dyDescent="0.2">
      <c r="L482" s="4"/>
    </row>
    <row r="483" spans="12:12" ht="12.75" x14ac:dyDescent="0.2">
      <c r="L483" s="4"/>
    </row>
    <row r="484" spans="12:12" ht="12.75" x14ac:dyDescent="0.2">
      <c r="L484" s="4"/>
    </row>
    <row r="485" spans="12:12" ht="12.75" x14ac:dyDescent="0.2">
      <c r="L485" s="4"/>
    </row>
    <row r="486" spans="12:12" ht="12.75" x14ac:dyDescent="0.2">
      <c r="L486" s="4"/>
    </row>
    <row r="487" spans="12:12" ht="12.75" x14ac:dyDescent="0.2">
      <c r="L487" s="4"/>
    </row>
    <row r="488" spans="12:12" ht="12.75" x14ac:dyDescent="0.2">
      <c r="L488" s="4"/>
    </row>
    <row r="489" spans="12:12" ht="12.75" x14ac:dyDescent="0.2">
      <c r="L489" s="4"/>
    </row>
    <row r="490" spans="12:12" ht="12.75" x14ac:dyDescent="0.2">
      <c r="L490" s="4"/>
    </row>
    <row r="491" spans="12:12" ht="12.75" x14ac:dyDescent="0.2">
      <c r="L491" s="4"/>
    </row>
    <row r="492" spans="12:12" ht="12.75" x14ac:dyDescent="0.2">
      <c r="L492" s="4"/>
    </row>
    <row r="493" spans="12:12" ht="12.75" x14ac:dyDescent="0.2">
      <c r="L493" s="4"/>
    </row>
    <row r="494" spans="12:12" ht="12.75" x14ac:dyDescent="0.2">
      <c r="L494" s="4"/>
    </row>
    <row r="495" spans="12:12" ht="12.75" x14ac:dyDescent="0.2">
      <c r="L495" s="4"/>
    </row>
    <row r="496" spans="12:12" ht="12.75" x14ac:dyDescent="0.2">
      <c r="L496" s="4"/>
    </row>
    <row r="497" spans="12:12" ht="12.75" x14ac:dyDescent="0.2">
      <c r="L497" s="4"/>
    </row>
    <row r="498" spans="12:12" ht="12.75" x14ac:dyDescent="0.2">
      <c r="L498" s="4"/>
    </row>
    <row r="499" spans="12:12" ht="12.75" x14ac:dyDescent="0.2">
      <c r="L499" s="4"/>
    </row>
    <row r="500" spans="12:12" ht="12.75" x14ac:dyDescent="0.2">
      <c r="L500" s="4"/>
    </row>
    <row r="501" spans="12:12" ht="12.75" x14ac:dyDescent="0.2">
      <c r="L501" s="4"/>
    </row>
    <row r="502" spans="12:12" ht="12.75" x14ac:dyDescent="0.2">
      <c r="L502" s="4"/>
    </row>
    <row r="503" spans="12:12" ht="12.75" x14ac:dyDescent="0.2">
      <c r="L503" s="4"/>
    </row>
    <row r="504" spans="12:12" ht="12.75" x14ac:dyDescent="0.2">
      <c r="L504" s="4"/>
    </row>
    <row r="505" spans="12:12" ht="12.75" x14ac:dyDescent="0.2">
      <c r="L505" s="4"/>
    </row>
    <row r="506" spans="12:12" ht="12.75" x14ac:dyDescent="0.2">
      <c r="L506" s="4"/>
    </row>
    <row r="507" spans="12:12" ht="12.75" x14ac:dyDescent="0.2">
      <c r="L507" s="4"/>
    </row>
    <row r="508" spans="12:12" ht="12.75" x14ac:dyDescent="0.2">
      <c r="L508" s="4"/>
    </row>
    <row r="509" spans="12:12" ht="12.75" x14ac:dyDescent="0.2">
      <c r="L509" s="4"/>
    </row>
    <row r="510" spans="12:12" ht="12.75" x14ac:dyDescent="0.2">
      <c r="L510" s="4"/>
    </row>
    <row r="511" spans="12:12" ht="12.75" x14ac:dyDescent="0.2">
      <c r="L511" s="4"/>
    </row>
    <row r="512" spans="12:12" ht="12.75" x14ac:dyDescent="0.2">
      <c r="L512" s="4"/>
    </row>
    <row r="513" spans="12:12" ht="12.75" x14ac:dyDescent="0.2">
      <c r="L513" s="4"/>
    </row>
    <row r="514" spans="12:12" ht="12.75" x14ac:dyDescent="0.2">
      <c r="L514" s="4"/>
    </row>
    <row r="515" spans="12:12" ht="12.75" x14ac:dyDescent="0.2">
      <c r="L515" s="4"/>
    </row>
    <row r="516" spans="12:12" ht="12.75" x14ac:dyDescent="0.2">
      <c r="L516" s="4"/>
    </row>
    <row r="517" spans="12:12" ht="12.75" x14ac:dyDescent="0.2">
      <c r="L517" s="4"/>
    </row>
    <row r="518" spans="12:12" ht="12.75" x14ac:dyDescent="0.2">
      <c r="L518" s="4"/>
    </row>
    <row r="519" spans="12:12" ht="12.75" x14ac:dyDescent="0.2">
      <c r="L519" s="4"/>
    </row>
    <row r="520" spans="12:12" ht="12.75" x14ac:dyDescent="0.2">
      <c r="L520" s="4"/>
    </row>
    <row r="521" spans="12:12" ht="12.75" x14ac:dyDescent="0.2">
      <c r="L521" s="4"/>
    </row>
    <row r="522" spans="12:12" ht="12.75" x14ac:dyDescent="0.2">
      <c r="L522" s="4"/>
    </row>
    <row r="523" spans="12:12" ht="12.75" x14ac:dyDescent="0.2">
      <c r="L523" s="4"/>
    </row>
    <row r="524" spans="12:12" ht="12.75" x14ac:dyDescent="0.2">
      <c r="L524" s="4"/>
    </row>
    <row r="525" spans="12:12" ht="12.75" x14ac:dyDescent="0.2">
      <c r="L525" s="4"/>
    </row>
    <row r="526" spans="12:12" ht="12.75" x14ac:dyDescent="0.2">
      <c r="L526" s="4"/>
    </row>
    <row r="527" spans="12:12" ht="12.75" x14ac:dyDescent="0.2">
      <c r="L527" s="4"/>
    </row>
    <row r="528" spans="12:12" ht="12.75" x14ac:dyDescent="0.2">
      <c r="L528" s="4"/>
    </row>
    <row r="529" spans="12:12" ht="12.75" x14ac:dyDescent="0.2">
      <c r="L529" s="4"/>
    </row>
    <row r="530" spans="12:12" ht="12.75" x14ac:dyDescent="0.2">
      <c r="L530" s="4"/>
    </row>
    <row r="531" spans="12:12" ht="12.75" x14ac:dyDescent="0.2">
      <c r="L531" s="4"/>
    </row>
    <row r="532" spans="12:12" ht="12.75" x14ac:dyDescent="0.2">
      <c r="L532" s="4"/>
    </row>
    <row r="533" spans="12:12" ht="12.75" x14ac:dyDescent="0.2">
      <c r="L533" s="4"/>
    </row>
    <row r="534" spans="12:12" ht="12.75" x14ac:dyDescent="0.2">
      <c r="L534" s="4"/>
    </row>
    <row r="535" spans="12:12" ht="12.75" x14ac:dyDescent="0.2">
      <c r="L535" s="4"/>
    </row>
    <row r="536" spans="12:12" ht="12.75" x14ac:dyDescent="0.2">
      <c r="L536" s="4"/>
    </row>
    <row r="537" spans="12:12" ht="12.75" x14ac:dyDescent="0.2">
      <c r="L537" s="4"/>
    </row>
    <row r="538" spans="12:12" ht="12.75" x14ac:dyDescent="0.2">
      <c r="L538" s="4"/>
    </row>
    <row r="539" spans="12:12" ht="12.75" x14ac:dyDescent="0.2">
      <c r="L539" s="4"/>
    </row>
    <row r="540" spans="12:12" ht="12.75" x14ac:dyDescent="0.2">
      <c r="L540" s="4"/>
    </row>
    <row r="541" spans="12:12" ht="12.75" x14ac:dyDescent="0.2">
      <c r="L541" s="4"/>
    </row>
    <row r="542" spans="12:12" ht="12.75" x14ac:dyDescent="0.2">
      <c r="L542" s="4"/>
    </row>
    <row r="543" spans="12:12" ht="12.75" x14ac:dyDescent="0.2">
      <c r="L543" s="4"/>
    </row>
    <row r="544" spans="12:12" ht="12.75" x14ac:dyDescent="0.2">
      <c r="L544" s="4"/>
    </row>
    <row r="545" spans="12:12" ht="12.75" x14ac:dyDescent="0.2">
      <c r="L545" s="4"/>
    </row>
    <row r="546" spans="12:12" ht="12.75" x14ac:dyDescent="0.2">
      <c r="L546" s="4"/>
    </row>
    <row r="547" spans="12:12" ht="12.75" x14ac:dyDescent="0.2">
      <c r="L547" s="4"/>
    </row>
    <row r="548" spans="12:12" ht="12.75" x14ac:dyDescent="0.2">
      <c r="L548" s="4"/>
    </row>
    <row r="549" spans="12:12" ht="12.75" x14ac:dyDescent="0.2">
      <c r="L549" s="4"/>
    </row>
    <row r="550" spans="12:12" ht="12.75" x14ac:dyDescent="0.2">
      <c r="L550" s="4"/>
    </row>
    <row r="551" spans="12:12" ht="12.75" x14ac:dyDescent="0.2">
      <c r="L551" s="4"/>
    </row>
    <row r="552" spans="12:12" ht="12.75" x14ac:dyDescent="0.2">
      <c r="L552" s="4"/>
    </row>
    <row r="553" spans="12:12" ht="12.75" x14ac:dyDescent="0.2">
      <c r="L553" s="4"/>
    </row>
    <row r="554" spans="12:12" ht="12.75" x14ac:dyDescent="0.2">
      <c r="L554" s="4"/>
    </row>
    <row r="555" spans="12:12" ht="12.75" x14ac:dyDescent="0.2">
      <c r="L555" s="4"/>
    </row>
    <row r="556" spans="12:12" ht="12.75" x14ac:dyDescent="0.2">
      <c r="L556" s="4"/>
    </row>
    <row r="557" spans="12:12" ht="12.75" x14ac:dyDescent="0.2">
      <c r="L557" s="4"/>
    </row>
    <row r="558" spans="12:12" ht="12.75" x14ac:dyDescent="0.2">
      <c r="L558" s="4"/>
    </row>
    <row r="559" spans="12:12" ht="12.75" x14ac:dyDescent="0.2">
      <c r="L559" s="4"/>
    </row>
    <row r="560" spans="12:12" ht="12.75" x14ac:dyDescent="0.2">
      <c r="L560" s="4"/>
    </row>
    <row r="561" spans="12:12" ht="12.75" x14ac:dyDescent="0.2">
      <c r="L561" s="4"/>
    </row>
    <row r="562" spans="12:12" ht="12.75" x14ac:dyDescent="0.2">
      <c r="L562" s="4"/>
    </row>
    <row r="563" spans="12:12" ht="12.75" x14ac:dyDescent="0.2">
      <c r="L563" s="4"/>
    </row>
    <row r="564" spans="12:12" ht="12.75" x14ac:dyDescent="0.2">
      <c r="L564" s="4"/>
    </row>
    <row r="565" spans="12:12" ht="12.75" x14ac:dyDescent="0.2">
      <c r="L565" s="4"/>
    </row>
    <row r="566" spans="12:12" ht="12.75" x14ac:dyDescent="0.2">
      <c r="L566" s="4"/>
    </row>
    <row r="567" spans="12:12" ht="12.75" x14ac:dyDescent="0.2">
      <c r="L567" s="4"/>
    </row>
    <row r="568" spans="12:12" ht="12.75" x14ac:dyDescent="0.2">
      <c r="L568" s="4"/>
    </row>
    <row r="569" spans="12:12" ht="12.75" x14ac:dyDescent="0.2">
      <c r="L569" s="4"/>
    </row>
    <row r="570" spans="12:12" ht="12.75" x14ac:dyDescent="0.2">
      <c r="L570" s="4"/>
    </row>
    <row r="571" spans="12:12" ht="12.75" x14ac:dyDescent="0.2">
      <c r="L571" s="4"/>
    </row>
    <row r="572" spans="12:12" ht="12.75" x14ac:dyDescent="0.2">
      <c r="L572" s="4"/>
    </row>
    <row r="573" spans="12:12" ht="12.75" x14ac:dyDescent="0.2">
      <c r="L573" s="4"/>
    </row>
    <row r="574" spans="12:12" ht="12.75" x14ac:dyDescent="0.2">
      <c r="L574" s="4"/>
    </row>
    <row r="575" spans="12:12" ht="12.75" x14ac:dyDescent="0.2">
      <c r="L575" s="4"/>
    </row>
    <row r="576" spans="12:12" ht="12.75" x14ac:dyDescent="0.2">
      <c r="L576" s="4"/>
    </row>
    <row r="577" spans="12:12" ht="12.75" x14ac:dyDescent="0.2">
      <c r="L577" s="4"/>
    </row>
    <row r="578" spans="12:12" ht="12.75" x14ac:dyDescent="0.2">
      <c r="L578" s="4"/>
    </row>
    <row r="579" spans="12:12" ht="12.75" x14ac:dyDescent="0.2">
      <c r="L579" s="4"/>
    </row>
    <row r="580" spans="12:12" ht="12.75" x14ac:dyDescent="0.2">
      <c r="L580" s="4"/>
    </row>
    <row r="581" spans="12:12" ht="12.75" x14ac:dyDescent="0.2">
      <c r="L581" s="4"/>
    </row>
    <row r="582" spans="12:12" ht="12.75" x14ac:dyDescent="0.2">
      <c r="L582" s="4"/>
    </row>
    <row r="583" spans="12:12" ht="12.75" x14ac:dyDescent="0.2">
      <c r="L583" s="4"/>
    </row>
    <row r="584" spans="12:12" ht="12.75" x14ac:dyDescent="0.2">
      <c r="L584" s="4"/>
    </row>
    <row r="585" spans="12:12" ht="12.75" x14ac:dyDescent="0.2">
      <c r="L585" s="4"/>
    </row>
    <row r="586" spans="12:12" ht="12.75" x14ac:dyDescent="0.2">
      <c r="L586" s="4"/>
    </row>
    <row r="587" spans="12:12" ht="12.75" x14ac:dyDescent="0.2">
      <c r="L587" s="4"/>
    </row>
    <row r="588" spans="12:12" ht="12.75" x14ac:dyDescent="0.2">
      <c r="L588" s="4"/>
    </row>
    <row r="589" spans="12:12" ht="12.75" x14ac:dyDescent="0.2">
      <c r="L589" s="4"/>
    </row>
    <row r="590" spans="12:12" ht="12.75" x14ac:dyDescent="0.2">
      <c r="L590" s="4"/>
    </row>
    <row r="591" spans="12:12" ht="12.75" x14ac:dyDescent="0.2">
      <c r="L591" s="4"/>
    </row>
    <row r="592" spans="12:12" ht="12.75" x14ac:dyDescent="0.2">
      <c r="L592" s="4"/>
    </row>
    <row r="593" spans="12:12" ht="12.75" x14ac:dyDescent="0.2">
      <c r="L593" s="4"/>
    </row>
    <row r="594" spans="12:12" ht="12.75" x14ac:dyDescent="0.2">
      <c r="L594" s="4"/>
    </row>
    <row r="595" spans="12:12" ht="12.75" x14ac:dyDescent="0.2">
      <c r="L595" s="4"/>
    </row>
    <row r="596" spans="12:12" ht="12.75" x14ac:dyDescent="0.2">
      <c r="L596" s="4"/>
    </row>
    <row r="597" spans="12:12" ht="12.75" x14ac:dyDescent="0.2">
      <c r="L597" s="4"/>
    </row>
    <row r="598" spans="12:12" ht="12.75" x14ac:dyDescent="0.2">
      <c r="L598" s="4"/>
    </row>
    <row r="599" spans="12:12" ht="12.75" x14ac:dyDescent="0.2">
      <c r="L599" s="4"/>
    </row>
    <row r="600" spans="12:12" ht="12.75" x14ac:dyDescent="0.2">
      <c r="L600" s="4"/>
    </row>
    <row r="601" spans="12:12" ht="12.75" x14ac:dyDescent="0.2">
      <c r="L601" s="4"/>
    </row>
    <row r="602" spans="12:12" ht="12.75" x14ac:dyDescent="0.2">
      <c r="L602" s="4"/>
    </row>
    <row r="603" spans="12:12" ht="12.75" x14ac:dyDescent="0.2">
      <c r="L603" s="4"/>
    </row>
    <row r="604" spans="12:12" ht="12.75" x14ac:dyDescent="0.2">
      <c r="L604" s="4"/>
    </row>
    <row r="605" spans="12:12" ht="12.75" x14ac:dyDescent="0.2">
      <c r="L605" s="4"/>
    </row>
    <row r="606" spans="12:12" ht="12.75" x14ac:dyDescent="0.2">
      <c r="L606" s="4"/>
    </row>
    <row r="607" spans="12:12" ht="12.75" x14ac:dyDescent="0.2">
      <c r="L607" s="4"/>
    </row>
    <row r="608" spans="12:12" ht="12.75" x14ac:dyDescent="0.2">
      <c r="L608" s="4"/>
    </row>
    <row r="609" spans="12:12" ht="12.75" x14ac:dyDescent="0.2">
      <c r="L609" s="4"/>
    </row>
    <row r="610" spans="12:12" ht="12.75" x14ac:dyDescent="0.2">
      <c r="L610" s="4"/>
    </row>
    <row r="611" spans="12:12" ht="12.75" x14ac:dyDescent="0.2">
      <c r="L611" s="4"/>
    </row>
    <row r="612" spans="12:12" ht="12.75" x14ac:dyDescent="0.2">
      <c r="L612" s="4"/>
    </row>
    <row r="613" spans="12:12" ht="12.75" x14ac:dyDescent="0.2">
      <c r="L613" s="4"/>
    </row>
    <row r="614" spans="12:12" ht="12.75" x14ac:dyDescent="0.2">
      <c r="L614" s="4"/>
    </row>
    <row r="615" spans="12:12" ht="12.75" x14ac:dyDescent="0.2">
      <c r="L615" s="4"/>
    </row>
    <row r="616" spans="12:12" ht="12.75" x14ac:dyDescent="0.2">
      <c r="L616" s="4"/>
    </row>
    <row r="617" spans="12:12" ht="12.75" x14ac:dyDescent="0.2">
      <c r="L617" s="4"/>
    </row>
    <row r="618" spans="12:12" ht="12.75" x14ac:dyDescent="0.2">
      <c r="L618" s="4"/>
    </row>
    <row r="619" spans="12:12" ht="12.75" x14ac:dyDescent="0.2">
      <c r="L619" s="4"/>
    </row>
    <row r="620" spans="12:12" ht="12.75" x14ac:dyDescent="0.2">
      <c r="L620" s="4"/>
    </row>
    <row r="621" spans="12:12" ht="12.75" x14ac:dyDescent="0.2">
      <c r="L621" s="4"/>
    </row>
    <row r="622" spans="12:12" ht="12.75" x14ac:dyDescent="0.2">
      <c r="L622" s="4"/>
    </row>
    <row r="623" spans="12:12" ht="12.75" x14ac:dyDescent="0.2">
      <c r="L623" s="4"/>
    </row>
    <row r="624" spans="12:12" ht="12.75" x14ac:dyDescent="0.2">
      <c r="L624" s="4"/>
    </row>
    <row r="625" spans="12:12" ht="12.75" x14ac:dyDescent="0.2">
      <c r="L625" s="4"/>
    </row>
    <row r="626" spans="12:12" ht="12.75" x14ac:dyDescent="0.2">
      <c r="L626" s="4"/>
    </row>
    <row r="627" spans="12:12" ht="12.75" x14ac:dyDescent="0.2">
      <c r="L627" s="4"/>
    </row>
    <row r="628" spans="12:12" ht="12.75" x14ac:dyDescent="0.2">
      <c r="L628" s="4"/>
    </row>
    <row r="629" spans="12:12" ht="12.75" x14ac:dyDescent="0.2">
      <c r="L629" s="4"/>
    </row>
    <row r="630" spans="12:12" ht="12.75" x14ac:dyDescent="0.2">
      <c r="L630" s="4"/>
    </row>
    <row r="631" spans="12:12" ht="12.75" x14ac:dyDescent="0.2">
      <c r="L631" s="4"/>
    </row>
    <row r="632" spans="12:12" ht="12.75" x14ac:dyDescent="0.2">
      <c r="L632" s="4"/>
    </row>
    <row r="633" spans="12:12" ht="12.75" x14ac:dyDescent="0.2">
      <c r="L633" s="4"/>
    </row>
    <row r="634" spans="12:12" ht="12.75" x14ac:dyDescent="0.2">
      <c r="L634" s="4"/>
    </row>
    <row r="635" spans="12:12" ht="12.75" x14ac:dyDescent="0.2">
      <c r="L635" s="4"/>
    </row>
    <row r="636" spans="12:12" ht="12.75" x14ac:dyDescent="0.2">
      <c r="L636" s="4"/>
    </row>
    <row r="637" spans="12:12" ht="12.75" x14ac:dyDescent="0.2">
      <c r="L637" s="4"/>
    </row>
    <row r="638" spans="12:12" ht="12.75" x14ac:dyDescent="0.2">
      <c r="L638" s="4"/>
    </row>
    <row r="639" spans="12:12" ht="12.75" x14ac:dyDescent="0.2">
      <c r="L639" s="4"/>
    </row>
    <row r="640" spans="12:12" ht="12.75" x14ac:dyDescent="0.2">
      <c r="L640" s="4"/>
    </row>
    <row r="641" spans="12:12" ht="12.75" x14ac:dyDescent="0.2">
      <c r="L641" s="4"/>
    </row>
    <row r="642" spans="12:12" ht="12.75" x14ac:dyDescent="0.2">
      <c r="L642" s="4"/>
    </row>
    <row r="643" spans="12:12" ht="12.75" x14ac:dyDescent="0.2">
      <c r="L643" s="4"/>
    </row>
    <row r="644" spans="12:12" ht="12.75" x14ac:dyDescent="0.2">
      <c r="L644" s="4"/>
    </row>
    <row r="645" spans="12:12" ht="12.75" x14ac:dyDescent="0.2">
      <c r="L645" s="4"/>
    </row>
    <row r="646" spans="12:12" ht="12.75" x14ac:dyDescent="0.2">
      <c r="L646" s="4"/>
    </row>
    <row r="647" spans="12:12" ht="12.75" x14ac:dyDescent="0.2">
      <c r="L647" s="4"/>
    </row>
    <row r="648" spans="12:12" ht="12.75" x14ac:dyDescent="0.2">
      <c r="L648" s="4"/>
    </row>
    <row r="649" spans="12:12" ht="12.75" x14ac:dyDescent="0.2">
      <c r="L649" s="4"/>
    </row>
    <row r="650" spans="12:12" ht="12.75" x14ac:dyDescent="0.2">
      <c r="L650" s="4"/>
    </row>
    <row r="651" spans="12:12" ht="12.75" x14ac:dyDescent="0.2">
      <c r="L651" s="4"/>
    </row>
    <row r="652" spans="12:12" ht="12.75" x14ac:dyDescent="0.2">
      <c r="L652" s="4"/>
    </row>
    <row r="653" spans="12:12" ht="12.75" x14ac:dyDescent="0.2">
      <c r="L653" s="4"/>
    </row>
    <row r="654" spans="12:12" ht="12.75" x14ac:dyDescent="0.2">
      <c r="L654" s="4"/>
    </row>
    <row r="655" spans="12:12" ht="12.75" x14ac:dyDescent="0.2">
      <c r="L655" s="4"/>
    </row>
    <row r="656" spans="12:12" ht="12.75" x14ac:dyDescent="0.2">
      <c r="L656" s="4"/>
    </row>
    <row r="657" spans="12:12" ht="12.75" x14ac:dyDescent="0.2">
      <c r="L657" s="4"/>
    </row>
    <row r="658" spans="12:12" ht="12.75" x14ac:dyDescent="0.2">
      <c r="L658" s="4"/>
    </row>
    <row r="659" spans="12:12" ht="12.75" x14ac:dyDescent="0.2">
      <c r="L659" s="4"/>
    </row>
    <row r="660" spans="12:12" ht="12.75" x14ac:dyDescent="0.2">
      <c r="L660" s="4"/>
    </row>
    <row r="661" spans="12:12" ht="12.75" x14ac:dyDescent="0.2">
      <c r="L661" s="4"/>
    </row>
    <row r="662" spans="12:12" ht="12.75" x14ac:dyDescent="0.2">
      <c r="L662" s="4"/>
    </row>
    <row r="663" spans="12:12" ht="12.75" x14ac:dyDescent="0.2">
      <c r="L663" s="4"/>
    </row>
    <row r="664" spans="12:12" ht="12.75" x14ac:dyDescent="0.2">
      <c r="L664" s="4"/>
    </row>
    <row r="665" spans="12:12" ht="12.75" x14ac:dyDescent="0.2">
      <c r="L665" s="4"/>
    </row>
    <row r="666" spans="12:12" ht="12.75" x14ac:dyDescent="0.2">
      <c r="L666" s="4"/>
    </row>
    <row r="667" spans="12:12" ht="12.75" x14ac:dyDescent="0.2">
      <c r="L667" s="4"/>
    </row>
    <row r="668" spans="12:12" ht="12.75" x14ac:dyDescent="0.2">
      <c r="L668" s="4"/>
    </row>
    <row r="669" spans="12:12" ht="12.75" x14ac:dyDescent="0.2">
      <c r="L669" s="4"/>
    </row>
    <row r="670" spans="12:12" ht="12.75" x14ac:dyDescent="0.2">
      <c r="L670" s="4"/>
    </row>
    <row r="671" spans="12:12" ht="12.75" x14ac:dyDescent="0.2">
      <c r="L671" s="4"/>
    </row>
    <row r="672" spans="12:12" ht="12.75" x14ac:dyDescent="0.2">
      <c r="L672" s="4"/>
    </row>
    <row r="673" spans="6:12" ht="12.75" x14ac:dyDescent="0.2">
      <c r="L673" s="4"/>
    </row>
    <row r="674" spans="6:12" ht="12.75" x14ac:dyDescent="0.2">
      <c r="L674" s="4"/>
    </row>
    <row r="675" spans="6:12" ht="12.75" x14ac:dyDescent="0.2">
      <c r="L675" s="4"/>
    </row>
    <row r="676" spans="6:12" ht="12.75" x14ac:dyDescent="0.2">
      <c r="L676" s="4"/>
    </row>
    <row r="677" spans="6:12" ht="12.75" x14ac:dyDescent="0.2">
      <c r="L677" s="4"/>
    </row>
    <row r="678" spans="6:12" ht="12.75" x14ac:dyDescent="0.2">
      <c r="L678" s="4"/>
    </row>
    <row r="679" spans="6:12" ht="12.75" x14ac:dyDescent="0.2">
      <c r="L679" s="4"/>
    </row>
    <row r="680" spans="6:12" ht="12.75" x14ac:dyDescent="0.2">
      <c r="L680" s="4"/>
    </row>
    <row r="681" spans="6:12" ht="15.75" customHeight="1" x14ac:dyDescent="0.2">
      <c r="L681" s="4"/>
    </row>
    <row r="682" spans="6:12" ht="15.75" customHeight="1" x14ac:dyDescent="0.2">
      <c r="L682" s="4"/>
    </row>
    <row r="683" spans="6:12" ht="15.75" customHeight="1" x14ac:dyDescent="0.2">
      <c r="L683" s="4"/>
    </row>
    <row r="684" spans="6:12" ht="15.75" customHeight="1" x14ac:dyDescent="0.2">
      <c r="F684" s="9" t="str">
        <f>A684&amp;B684&amp;C684&amp;E684</f>
        <v/>
      </c>
      <c r="L684" s="4"/>
    </row>
  </sheetData>
  <autoFilter ref="A1:L680" xr:uid="{00000000-0009-0000-0000-000005000000}"/>
  <sortState xmlns:xlrd2="http://schemas.microsoft.com/office/spreadsheetml/2017/richdata2" ref="A2:L684">
    <sortCondition descending="1" ref="L2:L68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L682"/>
  <sheetViews>
    <sheetView workbookViewId="0">
      <pane ySplit="1" topLeftCell="A2" activePane="bottomLeft" state="frozen"/>
      <selection activeCell="J1" sqref="J1:J1048576"/>
      <selection pane="bottomLeft"/>
    </sheetView>
  </sheetViews>
  <sheetFormatPr defaultColWidth="12.5703125" defaultRowHeight="15.75" customHeight="1" x14ac:dyDescent="0.2"/>
  <cols>
    <col min="1" max="1" width="12.5703125" style="3"/>
    <col min="2" max="2" width="15.140625" style="3" bestFit="1" customWidth="1"/>
    <col min="3" max="4" width="12.5703125" style="3"/>
    <col min="5" max="5" width="28.42578125" style="3" bestFit="1" customWidth="1"/>
    <col min="6" max="6" width="0.42578125" style="3" customWidth="1"/>
    <col min="7" max="9" width="7.42578125" style="3" customWidth="1"/>
    <col min="10" max="10" width="20.5703125" style="3" bestFit="1" customWidth="1"/>
    <col min="11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18" t="s">
        <v>2</v>
      </c>
    </row>
    <row r="2" spans="1:12" ht="12.75" x14ac:dyDescent="0.2">
      <c r="A2" s="20" t="s">
        <v>17</v>
      </c>
      <c r="B2" s="20" t="s">
        <v>18</v>
      </c>
      <c r="C2" s="20" t="s">
        <v>19</v>
      </c>
      <c r="D2" s="20">
        <v>58</v>
      </c>
      <c r="E2" s="20" t="s">
        <v>196</v>
      </c>
      <c r="F2" s="10" t="str">
        <f>A2&amp;B2&amp;C2&amp;E2</f>
        <v>PamMooreFUPPER VALLEY RUNNING CLUB</v>
      </c>
      <c r="G2" s="5">
        <f>SUMIF('Nashua 10K'!$F$2:$F$273,F2,'Nashua 10K'!$J$2:$J$273)</f>
        <v>91</v>
      </c>
      <c r="H2" s="5">
        <f>SUMIF('Skip''s 4M'!$F$2:$F$310,F2,'Skip''s 4M'!$J$2:$J$310)</f>
        <v>100</v>
      </c>
      <c r="I2" s="5">
        <f>SUMIF(Sandown!$F$2:$F$297,F2,Sandown!$J$2:$J$297)</f>
        <v>85</v>
      </c>
      <c r="J2" s="5">
        <f>SUMIF('New England Half'!$F$2:$F$294,F2,'New England Half'!$J$2:$J$294)</f>
        <v>82</v>
      </c>
      <c r="K2" s="5">
        <f>SUMIF('Track 5K'!$F$2:$F$198,F2,'Track 5K'!$J$2:$J$198)</f>
        <v>62</v>
      </c>
      <c r="L2" s="4">
        <f>SUM(G2:K2)</f>
        <v>420</v>
      </c>
    </row>
    <row r="3" spans="1:12" ht="12.75" x14ac:dyDescent="0.2">
      <c r="A3" s="2" t="s">
        <v>53</v>
      </c>
      <c r="B3" s="20" t="s">
        <v>385</v>
      </c>
      <c r="C3" s="2" t="s">
        <v>19</v>
      </c>
      <c r="D3" s="2">
        <v>52</v>
      </c>
      <c r="E3" s="2" t="s">
        <v>192</v>
      </c>
      <c r="F3" s="10" t="str">
        <f>A3&amp;B3&amp;C3&amp;E3</f>
        <v>JulieHanover-MullaneyFGREATER DERRY TRACK CLUB</v>
      </c>
      <c r="G3" s="5">
        <f>SUMIF('Nashua 10K'!$F$2:$F$273,F3,'Nashua 10K'!$J$2:$J$273)</f>
        <v>82</v>
      </c>
      <c r="H3" s="5">
        <f>SUMIF('Skip''s 4M'!$F$2:$F$310,F3,'Skip''s 4M'!$J$2:$J$310)</f>
        <v>0</v>
      </c>
      <c r="I3" s="5">
        <f>SUMIF(Sandown!$F$2:$F$297,F3,Sandown!$J$2:$J$297)</f>
        <v>97</v>
      </c>
      <c r="J3" s="5">
        <f>SUMIF('New England Half'!$F$2:$F$294,F3,'New England Half'!$J$2:$J$294)</f>
        <v>88</v>
      </c>
      <c r="K3" s="5">
        <f>SUMIF('Track 5K'!$F$2:$F$198,F3,'Track 5K'!$J$2:$J$198)</f>
        <v>97</v>
      </c>
      <c r="L3" s="4">
        <f>SUM(G3:K3)</f>
        <v>364</v>
      </c>
    </row>
    <row r="4" spans="1:12" ht="12.75" x14ac:dyDescent="0.2">
      <c r="A4" s="20" t="s">
        <v>64</v>
      </c>
      <c r="B4" s="20" t="s">
        <v>65</v>
      </c>
      <c r="C4" s="20" t="s">
        <v>19</v>
      </c>
      <c r="D4" s="20">
        <v>54</v>
      </c>
      <c r="E4" s="20" t="s">
        <v>191</v>
      </c>
      <c r="F4" s="10" t="str">
        <f>A4&amp;B4&amp;C4&amp;E4</f>
        <v>TammyGaffeyFGATE CITY STRIDERS</v>
      </c>
      <c r="G4" s="5">
        <f>SUMIF('Nashua 10K'!$F$2:$F$273,F4,'Nashua 10K'!$J$2:$J$273)</f>
        <v>54</v>
      </c>
      <c r="H4" s="5">
        <f>SUMIF('Skip''s 4M'!$F$2:$F$310,F4,'Skip''s 4M'!$J$2:$J$310)</f>
        <v>79</v>
      </c>
      <c r="I4" s="5">
        <f>SUMIF(Sandown!$F$2:$F$297,F4,Sandown!$J$2:$J$297)</f>
        <v>82</v>
      </c>
      <c r="J4" s="5">
        <f>SUMIF('New England Half'!$F$2:$F$294,F4,'New England Half'!$J$2:$J$294)</f>
        <v>0</v>
      </c>
      <c r="K4" s="5">
        <f>SUMIF('Track 5K'!$F$2:$F$198,F4,'Track 5K'!$J$2:$J$198)</f>
        <v>42.5</v>
      </c>
      <c r="L4" s="4">
        <f>SUM(G4:K4)</f>
        <v>257.5</v>
      </c>
    </row>
    <row r="5" spans="1:12" ht="12.75" x14ac:dyDescent="0.2">
      <c r="A5" s="2" t="s">
        <v>22</v>
      </c>
      <c r="B5" s="2" t="s">
        <v>23</v>
      </c>
      <c r="C5" s="2" t="s">
        <v>19</v>
      </c>
      <c r="D5" s="2">
        <v>56</v>
      </c>
      <c r="E5" s="2" t="s">
        <v>191</v>
      </c>
      <c r="F5" s="10" t="str">
        <f>A5&amp;B5&amp;C5&amp;E5</f>
        <v>MelissaWuFGATE CITY STRIDERS</v>
      </c>
      <c r="G5" s="5">
        <f>SUMIF('Nashua 10K'!$F$2:$F$273,F5,'Nashua 10K'!$J$2:$J$273)</f>
        <v>62</v>
      </c>
      <c r="H5" s="5">
        <f>SUMIF('Skip''s 4M'!$F$2:$F$310,F5,'Skip''s 4M'!$J$2:$J$310)</f>
        <v>0</v>
      </c>
      <c r="I5" s="5">
        <f>SUMIF(Sandown!$F$2:$F$297,F5,Sandown!$J$2:$J$297)</f>
        <v>76</v>
      </c>
      <c r="J5" s="5">
        <f>SUMIF('New England Half'!$F$2:$F$294,F5,'New England Half'!$J$2:$J$294)</f>
        <v>56</v>
      </c>
      <c r="K5" s="5">
        <f>SUMIF('Track 5K'!$F$2:$F$198,F5,'Track 5K'!$J$2:$J$198)</f>
        <v>56</v>
      </c>
      <c r="L5" s="4">
        <f>SUM(G5:K5)</f>
        <v>250</v>
      </c>
    </row>
    <row r="6" spans="1:12" ht="12.75" x14ac:dyDescent="0.2">
      <c r="A6" s="20" t="s">
        <v>48</v>
      </c>
      <c r="B6" s="20" t="s">
        <v>322</v>
      </c>
      <c r="C6" s="20" t="s">
        <v>19</v>
      </c>
      <c r="D6" s="20">
        <v>59</v>
      </c>
      <c r="E6" s="20" t="s">
        <v>192</v>
      </c>
      <c r="F6" s="9" t="str">
        <f>A6&amp;B6&amp;C6&amp;E6</f>
        <v>DeniseSarnieFGREATER DERRY TRACK CLUB</v>
      </c>
      <c r="G6" s="5">
        <f>SUMIF('Nashua 10K'!$F$2:$F$273,F6,'Nashua 10K'!$J$2:$J$273)</f>
        <v>0</v>
      </c>
      <c r="H6" s="5">
        <f>SUMIF('Skip''s 4M'!$F$2:$F$310,F6,'Skip''s 4M'!$J$2:$J$310)</f>
        <v>73</v>
      </c>
      <c r="I6" s="5">
        <f>SUMIF(Sandown!$F$2:$F$297,F6,Sandown!$J$2:$J$297)</f>
        <v>68</v>
      </c>
      <c r="J6" s="5">
        <f>SUMIF('New England Half'!$F$2:$F$294,F6,'New England Half'!$J$2:$J$294)</f>
        <v>54</v>
      </c>
      <c r="K6" s="5">
        <f>SUMIF('Track 5K'!$F$2:$F$198,F6,'Track 5K'!$J$2:$J$198)</f>
        <v>36.5</v>
      </c>
      <c r="L6" s="4">
        <f>SUM(G6:K6)</f>
        <v>231.5</v>
      </c>
    </row>
    <row r="7" spans="1:12" ht="12.75" x14ac:dyDescent="0.2">
      <c r="A7" s="20" t="s">
        <v>71</v>
      </c>
      <c r="B7" s="20" t="s">
        <v>72</v>
      </c>
      <c r="C7" s="20" t="s">
        <v>19</v>
      </c>
      <c r="D7" s="20">
        <v>50</v>
      </c>
      <c r="E7" s="20" t="s">
        <v>196</v>
      </c>
      <c r="F7" s="10" t="str">
        <f>A7&amp;B7&amp;C7&amp;E7</f>
        <v>NancyDunbarFUPPER VALLEY RUNNING CLUB</v>
      </c>
      <c r="G7" s="5">
        <f>SUMIF('Nashua 10K'!$F$2:$F$273,F7,'Nashua 10K'!$J$2:$J$273)</f>
        <v>60</v>
      </c>
      <c r="H7" s="5">
        <f>SUMIF('Skip''s 4M'!$F$2:$F$310,F7,'Skip''s 4M'!$J$2:$J$310)</f>
        <v>88</v>
      </c>
      <c r="I7" s="5">
        <f>SUMIF(Sandown!$F$2:$F$297,F7,Sandown!$J$2:$J$297)</f>
        <v>0</v>
      </c>
      <c r="J7" s="5">
        <f>SUMIF('New England Half'!$F$2:$F$294,F7,'New England Half'!$J$2:$J$294)</f>
        <v>0</v>
      </c>
      <c r="K7" s="5">
        <f>SUMIF('Track 5K'!$F$2:$F$198,F7,'Track 5K'!$J$2:$J$198)</f>
        <v>39.5</v>
      </c>
      <c r="L7" s="4">
        <f>SUM(G7:K7)</f>
        <v>187.5</v>
      </c>
    </row>
    <row r="8" spans="1:12" ht="12.75" x14ac:dyDescent="0.2">
      <c r="A8" s="2" t="s">
        <v>75</v>
      </c>
      <c r="B8" s="2" t="s">
        <v>76</v>
      </c>
      <c r="C8" s="2" t="s">
        <v>19</v>
      </c>
      <c r="D8" s="2">
        <v>55</v>
      </c>
      <c r="E8" s="2" t="s">
        <v>191</v>
      </c>
      <c r="F8" s="10" t="str">
        <f>A8&amp;B8&amp;C8&amp;E8</f>
        <v>BethWhippleFGATE CITY STRIDERS</v>
      </c>
      <c r="G8" s="5">
        <f>SUMIF('Nashua 10K'!$F$2:$F$273,F8,'Nashua 10K'!$J$2:$J$273)</f>
        <v>42.5</v>
      </c>
      <c r="H8" s="5">
        <f>SUMIF('Skip''s 4M'!$F$2:$F$310,F8,'Skip''s 4M'!$J$2:$J$310)</f>
        <v>0</v>
      </c>
      <c r="I8" s="5">
        <f>SUMIF(Sandown!$F$2:$F$297,F8,Sandown!$J$2:$J$297)</f>
        <v>66</v>
      </c>
      <c r="J8" s="5">
        <f>SUMIF('New England Half'!$F$2:$F$294,F8,'New England Half'!$J$2:$J$294)</f>
        <v>39.5</v>
      </c>
      <c r="K8" s="5">
        <f>SUMIF('Track 5K'!$F$2:$F$198,F8,'Track 5K'!$J$2:$J$198)</f>
        <v>33</v>
      </c>
      <c r="L8" s="4">
        <f>SUM(G8:K8)</f>
        <v>181</v>
      </c>
    </row>
    <row r="9" spans="1:12" ht="12.75" x14ac:dyDescent="0.2">
      <c r="A9" s="2" t="s">
        <v>488</v>
      </c>
      <c r="B9" s="2" t="s">
        <v>489</v>
      </c>
      <c r="C9" s="2" t="s">
        <v>19</v>
      </c>
      <c r="D9" s="2">
        <v>50</v>
      </c>
      <c r="E9" s="2" t="s">
        <v>193</v>
      </c>
      <c r="F9" s="9" t="str">
        <f>A9&amp;B9&amp;C9&amp;E9</f>
        <v>YukiChorneyFMILLENNIUM RUNNING</v>
      </c>
      <c r="G9" s="5">
        <f>SUMIF('Nashua 10K'!$F$2:$F$273,F9,'Nashua 10K'!$J$2:$J$273)</f>
        <v>0</v>
      </c>
      <c r="H9" s="5">
        <f>SUMIF('Skip''s 4M'!$F$2:$F$310,F9,'Skip''s 4M'!$J$2:$J$310)</f>
        <v>0</v>
      </c>
      <c r="I9" s="5">
        <f>SUMIF(Sandown!$F$2:$F$297,F9,Sandown!$J$2:$J$297)</f>
        <v>0</v>
      </c>
      <c r="J9" s="5">
        <f>SUMIF('New England Half'!$F$2:$F$294,F9,'New England Half'!$J$2:$J$294)</f>
        <v>91</v>
      </c>
      <c r="K9" s="5">
        <f>SUMIF('Track 5K'!$F$2:$F$198,F9,'Track 5K'!$J$2:$J$198)</f>
        <v>88</v>
      </c>
      <c r="L9" s="4">
        <f>SUM(G9:K9)</f>
        <v>179</v>
      </c>
    </row>
    <row r="10" spans="1:12" ht="12.75" x14ac:dyDescent="0.2">
      <c r="A10" s="3" t="s">
        <v>357</v>
      </c>
      <c r="B10" s="34" t="s">
        <v>454</v>
      </c>
      <c r="C10" s="3" t="s">
        <v>19</v>
      </c>
      <c r="D10" s="3">
        <v>59</v>
      </c>
      <c r="E10" s="3" t="s">
        <v>192</v>
      </c>
      <c r="F10" s="9" t="str">
        <f>A10&amp;B10&amp;C10&amp;E10</f>
        <v>CarolynMorgensternFGREATER DERRY TRACK CLUB</v>
      </c>
      <c r="G10" s="5">
        <f>SUMIF('Nashua 10K'!$F$2:$F$273,F10,'Nashua 10K'!$J$2:$J$273)</f>
        <v>0</v>
      </c>
      <c r="H10" s="5">
        <f>SUMIF('Skip''s 4M'!$F$2:$F$310,F10,'Skip''s 4M'!$J$2:$J$310)</f>
        <v>0</v>
      </c>
      <c r="I10" s="5">
        <f>SUMIF(Sandown!$F$2:$F$297,F10,Sandown!$J$2:$J$297)</f>
        <v>100</v>
      </c>
      <c r="J10" s="5">
        <f>SUMIF('New England Half'!$F$2:$F$294,F10,'New England Half'!$J$2:$J$294)</f>
        <v>0</v>
      </c>
      <c r="K10" s="5">
        <f>SUMIF('Track 5K'!$F$2:$F$198,F10,'Track 5K'!$J$2:$J$198)</f>
        <v>79</v>
      </c>
      <c r="L10" s="4">
        <f>SUM(G10:K10)</f>
        <v>179</v>
      </c>
    </row>
    <row r="11" spans="1:12" ht="12.75" x14ac:dyDescent="0.2">
      <c r="A11" s="2" t="s">
        <v>60</v>
      </c>
      <c r="B11" s="2" t="s">
        <v>61</v>
      </c>
      <c r="C11" s="2" t="s">
        <v>19</v>
      </c>
      <c r="D11" s="2">
        <v>52</v>
      </c>
      <c r="E11" s="2" t="s">
        <v>192</v>
      </c>
      <c r="F11" s="10" t="str">
        <f>A11&amp;B11&amp;C11&amp;E11</f>
        <v>CariHoglundFGREATER DERRY TRACK CLUB</v>
      </c>
      <c r="G11" s="5">
        <f>SUMIF('Nashua 10K'!$F$2:$F$273,F11,'Nashua 10K'!$J$2:$J$273)</f>
        <v>38</v>
      </c>
      <c r="H11" s="5">
        <f>SUMIF('Skip''s 4M'!$F$2:$F$310,F11,'Skip''s 4M'!$J$2:$J$310)</f>
        <v>0</v>
      </c>
      <c r="I11" s="5">
        <f>SUMIF(Sandown!$F$2:$F$297,F11,Sandown!$J$2:$J$297)</f>
        <v>64</v>
      </c>
      <c r="J11" s="5">
        <f>SUMIF('New England Half'!$F$2:$F$294,F11,'New England Half'!$J$2:$J$294)</f>
        <v>42.5</v>
      </c>
      <c r="K11" s="5">
        <f>SUMIF('Track 5K'!$F$2:$F$198,F11,'Track 5K'!$J$2:$J$198)</f>
        <v>32</v>
      </c>
      <c r="L11" s="4">
        <f>SUM(G11:K11)</f>
        <v>176.5</v>
      </c>
    </row>
    <row r="12" spans="1:12" ht="12.75" x14ac:dyDescent="0.2">
      <c r="A12" s="20" t="s">
        <v>48</v>
      </c>
      <c r="B12" s="20" t="s">
        <v>115</v>
      </c>
      <c r="C12" s="20" t="s">
        <v>19</v>
      </c>
      <c r="D12" s="20">
        <v>55</v>
      </c>
      <c r="E12" s="20" t="s">
        <v>192</v>
      </c>
      <c r="F12" s="10" t="str">
        <f>A12&amp;B12&amp;C12&amp;E12</f>
        <v>DeniseKeyesFGREATER DERRY TRACK CLUB</v>
      </c>
      <c r="G12" s="5">
        <f>SUMIF('Nashua 10K'!$F$2:$F$273,F12,'Nashua 10K'!$J$2:$J$273)</f>
        <v>26</v>
      </c>
      <c r="H12" s="5">
        <f>SUMIF('Skip''s 4M'!$F$2:$F$310,F12,'Skip''s 4M'!$J$2:$J$310)</f>
        <v>44</v>
      </c>
      <c r="I12" s="5">
        <f>SUMIF(Sandown!$F$2:$F$297,F12,Sandown!$J$2:$J$297)</f>
        <v>50</v>
      </c>
      <c r="J12" s="5">
        <f>SUMIF('New England Half'!$F$2:$F$294,F12,'New England Half'!$J$2:$J$294)</f>
        <v>0</v>
      </c>
      <c r="K12" s="5">
        <f>SUMIF('Track 5K'!$F$2:$F$198,F12,'Track 5K'!$J$2:$J$198)</f>
        <v>6.75</v>
      </c>
      <c r="L12" s="4">
        <f>SUM(G12:K12)</f>
        <v>126.75</v>
      </c>
    </row>
    <row r="13" spans="1:12" ht="12.75" x14ac:dyDescent="0.2">
      <c r="A13" s="20" t="s">
        <v>102</v>
      </c>
      <c r="B13" s="20" t="s">
        <v>103</v>
      </c>
      <c r="C13" s="20" t="s">
        <v>19</v>
      </c>
      <c r="D13" s="20">
        <v>55</v>
      </c>
      <c r="E13" s="20" t="s">
        <v>191</v>
      </c>
      <c r="F13" s="10" t="str">
        <f>A13&amp;B13&amp;C13&amp;E13</f>
        <v>SusanneYeeFGATE CITY STRIDERS</v>
      </c>
      <c r="G13" s="5">
        <f>SUMIF('Nashua 10K'!$F$2:$F$273,F13,'Nashua 10K'!$J$2:$J$273)</f>
        <v>35</v>
      </c>
      <c r="H13" s="5">
        <f>SUMIF('Skip''s 4M'!$F$2:$F$310,F13,'Skip''s 4M'!$J$2:$J$310)</f>
        <v>60</v>
      </c>
      <c r="I13" s="5">
        <f>SUMIF(Sandown!$F$2:$F$297,F13,Sandown!$J$2:$J$297)</f>
        <v>0</v>
      </c>
      <c r="J13" s="5">
        <f>SUMIF('New England Half'!$F$2:$F$294,F13,'New England Half'!$J$2:$J$294)</f>
        <v>0</v>
      </c>
      <c r="K13" s="5">
        <f>SUMIF('Track 5K'!$F$2:$F$198,F13,'Track 5K'!$J$2:$J$198)</f>
        <v>24.25</v>
      </c>
      <c r="L13" s="4">
        <f>SUM(G13:K13)</f>
        <v>119.25</v>
      </c>
    </row>
    <row r="14" spans="1:12" ht="12.75" x14ac:dyDescent="0.2">
      <c r="A14" s="2" t="s">
        <v>79</v>
      </c>
      <c r="B14" s="2" t="s">
        <v>80</v>
      </c>
      <c r="C14" s="2" t="s">
        <v>19</v>
      </c>
      <c r="D14" s="2">
        <v>58</v>
      </c>
      <c r="E14" s="2" t="s">
        <v>192</v>
      </c>
      <c r="F14" s="10" t="str">
        <f>A14&amp;B14&amp;C14&amp;E14</f>
        <v>JeanManningFGREATER DERRY TRACK CLUB</v>
      </c>
      <c r="G14" s="5">
        <f>SUMIF('Nashua 10K'!$F$2:$F$273,F14,'Nashua 10K'!$J$2:$J$273)</f>
        <v>28</v>
      </c>
      <c r="H14" s="5">
        <f>SUMIF('Skip''s 4M'!$F$2:$F$310,F14,'Skip''s 4M'!$J$2:$J$310)</f>
        <v>0</v>
      </c>
      <c r="I14" s="5">
        <f>SUMIF(Sandown!$F$2:$F$297,F14,Sandown!$J$2:$J$297)</f>
        <v>62</v>
      </c>
      <c r="J14" s="5">
        <f>SUMIF('New England Half'!$F$2:$F$294,F14,'New England Half'!$J$2:$J$294)</f>
        <v>0</v>
      </c>
      <c r="K14" s="5">
        <f>SUMIF('Track 5K'!$F$2:$F$198,F14,'Track 5K'!$J$2:$J$198)</f>
        <v>16</v>
      </c>
      <c r="L14" s="4">
        <f>SUM(G14:K14)</f>
        <v>106</v>
      </c>
    </row>
    <row r="15" spans="1:12" ht="12.75" x14ac:dyDescent="0.2">
      <c r="A15" s="2" t="s">
        <v>54</v>
      </c>
      <c r="B15" s="2" t="s">
        <v>55</v>
      </c>
      <c r="C15" s="2" t="s">
        <v>19</v>
      </c>
      <c r="D15" s="2">
        <v>56</v>
      </c>
      <c r="E15" s="3" t="s">
        <v>191</v>
      </c>
      <c r="F15" s="9" t="str">
        <f>A15&amp;B15&amp;C15&amp;E15</f>
        <v>KarenLongFGATE CITY STRIDERS</v>
      </c>
      <c r="G15" s="5">
        <f>SUMIF('Nashua 10K'!$F$2:$F$273,F15,'Nashua 10K'!$J$2:$J$273)</f>
        <v>100</v>
      </c>
      <c r="H15" s="5">
        <f>SUMIF('Skip''s 4M'!$F$2:$F$310,F15,'Skip''s 4M'!$J$2:$J$310)</f>
        <v>0</v>
      </c>
      <c r="I15" s="5">
        <f>SUMIF(Sandown!$F$2:$F$297,F15,Sandown!$J$2:$J$297)</f>
        <v>0</v>
      </c>
      <c r="J15" s="5">
        <f>SUMIF('New England Half'!$F$2:$F$294,F15,'New England Half'!$J$2:$J$294)</f>
        <v>0</v>
      </c>
      <c r="K15" s="5">
        <f>SUMIF('Track 5K'!$F$2:$F$198,F15,'Track 5K'!$J$2:$J$198)</f>
        <v>0</v>
      </c>
      <c r="L15" s="4">
        <f>SUM(G15:K15)</f>
        <v>100</v>
      </c>
    </row>
    <row r="16" spans="1:12" ht="12.75" x14ac:dyDescent="0.2">
      <c r="A16" s="2" t="s">
        <v>69</v>
      </c>
      <c r="B16" s="2" t="s">
        <v>117</v>
      </c>
      <c r="C16" s="2" t="s">
        <v>19</v>
      </c>
      <c r="D16" s="2">
        <v>54</v>
      </c>
      <c r="E16" s="2" t="s">
        <v>193</v>
      </c>
      <c r="F16" s="10" t="str">
        <f>A16&amp;B16&amp;C16&amp;E16</f>
        <v>AngelaBoyleFMILLENNIUM RUNNING</v>
      </c>
      <c r="G16" s="5">
        <f>SUMIF('Nashua 10K'!$F$2:$F$273,F16,'Nashua 10K'!$J$2:$J$273)</f>
        <v>34</v>
      </c>
      <c r="H16" s="5">
        <f>SUMIF('Skip''s 4M'!$F$2:$F$310,F16,'Skip''s 4M'!$J$2:$J$310)</f>
        <v>0</v>
      </c>
      <c r="I16" s="5">
        <f>SUMIF(Sandown!$F$2:$F$297,F16,Sandown!$J$2:$J$297)</f>
        <v>0</v>
      </c>
      <c r="J16" s="5">
        <f>SUMIF('New England Half'!$F$2:$F$294,F16,'New England Half'!$J$2:$J$294)</f>
        <v>27</v>
      </c>
      <c r="K16" s="5">
        <f>SUMIF('Track 5K'!$F$2:$F$198,F16,'Track 5K'!$J$2:$J$198)</f>
        <v>27</v>
      </c>
      <c r="L16" s="4">
        <f>SUM(G16:K16)</f>
        <v>88</v>
      </c>
    </row>
    <row r="17" spans="1:12" ht="12.75" x14ac:dyDescent="0.2">
      <c r="A17" s="34" t="s">
        <v>447</v>
      </c>
      <c r="B17" s="34" t="s">
        <v>448</v>
      </c>
      <c r="C17" s="34" t="s">
        <v>19</v>
      </c>
      <c r="D17" s="2">
        <v>58</v>
      </c>
      <c r="E17" s="2" t="s">
        <v>191</v>
      </c>
      <c r="F17" s="9" t="str">
        <f>A17&amp;B17&amp;C17&amp;E17</f>
        <v>LisaKlasmanFGATE CITY STRIDERS</v>
      </c>
      <c r="G17" s="5">
        <f>SUMIF('Nashua 10K'!$F$2:$F$273,F17,'Nashua 10K'!$J$2:$J$273)</f>
        <v>0</v>
      </c>
      <c r="H17" s="5">
        <f>SUMIF('Skip''s 4M'!$F$2:$F$310,F17,'Skip''s 4M'!$J$2:$J$310)</f>
        <v>0</v>
      </c>
      <c r="I17" s="5">
        <f>SUMIF(Sandown!$F$2:$F$297,F17,Sandown!$J$2:$J$297)</f>
        <v>0</v>
      </c>
      <c r="J17" s="5">
        <f>SUMIF('New England Half'!$F$2:$F$294,F17,'New England Half'!$J$2:$J$294)</f>
        <v>0</v>
      </c>
      <c r="K17" s="5">
        <f>SUMIF('Track 5K'!$F$2:$F$198,F17,'Track 5K'!$J$2:$J$198)</f>
        <v>82</v>
      </c>
      <c r="L17" s="4">
        <f>SUM(G17:K17)</f>
        <v>82</v>
      </c>
    </row>
    <row r="18" spans="1:12" ht="12.75" x14ac:dyDescent="0.2">
      <c r="A18" s="20" t="s">
        <v>336</v>
      </c>
      <c r="B18" s="20" t="s">
        <v>337</v>
      </c>
      <c r="C18" s="20" t="s">
        <v>19</v>
      </c>
      <c r="D18" s="20">
        <v>59</v>
      </c>
      <c r="E18" s="20" t="s">
        <v>192</v>
      </c>
      <c r="F18" s="10" t="str">
        <f>A18&amp;B18&amp;C18&amp;E18</f>
        <v>RuthHarbilasFGREATER DERRY TRACK CLUB</v>
      </c>
      <c r="G18" s="5">
        <f>SUMIF('Nashua 10K'!$F$2:$F$273,F18,'Nashua 10K'!$J$2:$J$273)</f>
        <v>0</v>
      </c>
      <c r="H18" s="5">
        <f>SUMIF('Skip''s 4M'!$F$2:$F$310,F18,'Skip''s 4M'!$J$2:$J$310)</f>
        <v>34</v>
      </c>
      <c r="I18" s="5">
        <f>SUMIF(Sandown!$F$2:$F$297,F18,Sandown!$J$2:$J$297)</f>
        <v>35</v>
      </c>
      <c r="J18" s="5">
        <f>SUMIF('New England Half'!$F$2:$F$294,F18,'New England Half'!$J$2:$J$294)</f>
        <v>9.125</v>
      </c>
      <c r="K18" s="5">
        <f>SUMIF('Track 5K'!$F$2:$F$198,F18,'Track 5K'!$J$2:$J$198)</f>
        <v>0</v>
      </c>
      <c r="L18" s="4">
        <f>SUM(G18:K18)</f>
        <v>78.125</v>
      </c>
    </row>
    <row r="19" spans="1:12" ht="12.75" x14ac:dyDescent="0.2">
      <c r="A19" s="20" t="s">
        <v>334</v>
      </c>
      <c r="B19" s="20" t="s">
        <v>335</v>
      </c>
      <c r="C19" s="20" t="s">
        <v>19</v>
      </c>
      <c r="D19" s="20">
        <v>59</v>
      </c>
      <c r="E19" s="20" t="s">
        <v>196</v>
      </c>
      <c r="F19" s="9" t="str">
        <f>A19&amp;B19&amp;C19&amp;E19</f>
        <v>JuliaNeilyFUPPER VALLEY RUNNING CLUB</v>
      </c>
      <c r="G19" s="5">
        <f>SUMIF('Nashua 10K'!$F$2:$F$273,F19,'Nashua 10K'!$J$2:$J$273)</f>
        <v>0</v>
      </c>
      <c r="H19" s="5">
        <f>SUMIF('Skip''s 4M'!$F$2:$F$310,F19,'Skip''s 4M'!$J$2:$J$310)</f>
        <v>35</v>
      </c>
      <c r="I19" s="5">
        <f>SUMIF(Sandown!$F$2:$F$297,F19,Sandown!$J$2:$J$297)</f>
        <v>38</v>
      </c>
      <c r="J19" s="5">
        <f>SUMIF('New England Half'!$F$2:$F$294,F19,'New England Half'!$J$2:$J$294)</f>
        <v>0</v>
      </c>
      <c r="K19" s="5">
        <f>SUMIF('Track 5K'!$F$2:$F$198,F19,'Track 5K'!$J$2:$J$198)</f>
        <v>3.625</v>
      </c>
      <c r="L19" s="4">
        <f>SUM(G19:K19)</f>
        <v>76.625</v>
      </c>
    </row>
    <row r="20" spans="1:12" ht="12.75" x14ac:dyDescent="0.2">
      <c r="A20" s="2" t="s">
        <v>26</v>
      </c>
      <c r="B20" s="2" t="s">
        <v>493</v>
      </c>
      <c r="C20" s="2" t="s">
        <v>19</v>
      </c>
      <c r="D20" s="2">
        <v>51</v>
      </c>
      <c r="E20" s="2" t="s">
        <v>196</v>
      </c>
      <c r="F20" s="9" t="str">
        <f>A20&amp;B20&amp;C20&amp;E20</f>
        <v>KristenCoatsFUPPER VALLEY RUNNING CLUB</v>
      </c>
      <c r="G20" s="5">
        <f>SUMIF('Nashua 10K'!$F$2:$F$273,F20,'Nashua 10K'!$J$2:$J$273)</f>
        <v>0</v>
      </c>
      <c r="H20" s="5">
        <f>SUMIF('Skip''s 4M'!$F$2:$F$310,F20,'Skip''s 4M'!$J$2:$J$310)</f>
        <v>0</v>
      </c>
      <c r="I20" s="5">
        <f>SUMIF(Sandown!$F$2:$F$297,F20,Sandown!$J$2:$J$297)</f>
        <v>0</v>
      </c>
      <c r="J20" s="5">
        <f>SUMIF('New England Half'!$F$2:$F$294,F20,'New England Half'!$J$2:$J$294)</f>
        <v>73</v>
      </c>
      <c r="K20" s="5">
        <f>SUMIF('Track 5K'!$F$2:$F$198,F20,'Track 5K'!$J$2:$J$198)</f>
        <v>0</v>
      </c>
      <c r="L20" s="4">
        <f>SUM(G20:K20)</f>
        <v>73</v>
      </c>
    </row>
    <row r="21" spans="1:12" ht="12.75" x14ac:dyDescent="0.2">
      <c r="A21" s="26" t="s">
        <v>348</v>
      </c>
      <c r="B21" s="26" t="s">
        <v>349</v>
      </c>
      <c r="C21" s="26" t="s">
        <v>19</v>
      </c>
      <c r="D21" s="20">
        <v>57</v>
      </c>
      <c r="E21" s="26" t="s">
        <v>196</v>
      </c>
      <c r="F21" s="10" t="str">
        <f>A21&amp;B21&amp;C21&amp;E21</f>
        <v>AnnmarieStoutFUPPER VALLEY RUNNING CLUB</v>
      </c>
      <c r="G21" s="5">
        <f>SUMIF('Nashua 10K'!$F$2:$F$273,F21,'Nashua 10K'!$J$2:$J$273)</f>
        <v>0</v>
      </c>
      <c r="H21" s="5">
        <f>SUMIF('Skip''s 4M'!$F$2:$F$310,F21,'Skip''s 4M'!$J$2:$J$310)</f>
        <v>70</v>
      </c>
      <c r="I21" s="5">
        <f>SUMIF(Sandown!$F$2:$F$297,F21,Sandown!$J$2:$J$297)</f>
        <v>0</v>
      </c>
      <c r="J21" s="5">
        <f>SUMIF('New England Half'!$F$2:$F$294,F21,'New England Half'!$J$2:$J$294)</f>
        <v>0</v>
      </c>
      <c r="K21" s="5">
        <f>SUMIF('Track 5K'!$F$2:$F$198,F21,'Track 5K'!$J$2:$J$198)</f>
        <v>0</v>
      </c>
      <c r="L21" s="4">
        <f>SUM(G21:K21)</f>
        <v>70</v>
      </c>
    </row>
    <row r="22" spans="1:12" ht="12.75" x14ac:dyDescent="0.2">
      <c r="A22" s="2" t="s">
        <v>338</v>
      </c>
      <c r="B22" s="2" t="s">
        <v>494</v>
      </c>
      <c r="C22" s="2" t="s">
        <v>19</v>
      </c>
      <c r="D22" s="2">
        <v>51</v>
      </c>
      <c r="E22" s="2" t="s">
        <v>280</v>
      </c>
      <c r="F22" s="9" t="str">
        <f>A22&amp;B22&amp;C22&amp;E22</f>
        <v>SarahOlsonFGRANITE STATE RACING TEAM</v>
      </c>
      <c r="G22" s="5">
        <f>SUMIF('Nashua 10K'!$F$2:$F$273,F22,'Nashua 10K'!$J$2:$J$273)</f>
        <v>0</v>
      </c>
      <c r="H22" s="5">
        <f>SUMIF('Skip''s 4M'!$F$2:$F$310,F22,'Skip''s 4M'!$J$2:$J$310)</f>
        <v>0</v>
      </c>
      <c r="I22" s="5">
        <f>SUMIF(Sandown!$F$2:$F$297,F22,Sandown!$J$2:$J$297)</f>
        <v>0</v>
      </c>
      <c r="J22" s="5">
        <f>SUMIF('New England Half'!$F$2:$F$294,F22,'New England Half'!$J$2:$J$294)</f>
        <v>70</v>
      </c>
      <c r="K22" s="5">
        <f>SUMIF('Track 5K'!$F$2:$F$198,F22,'Track 5K'!$J$2:$J$198)</f>
        <v>0</v>
      </c>
      <c r="L22" s="4">
        <f>SUM(G22:K22)</f>
        <v>70</v>
      </c>
    </row>
    <row r="23" spans="1:12" ht="12.75" x14ac:dyDescent="0.2">
      <c r="A23" s="2" t="s">
        <v>119</v>
      </c>
      <c r="B23" s="2" t="s">
        <v>116</v>
      </c>
      <c r="C23" s="2" t="s">
        <v>19</v>
      </c>
      <c r="D23" s="2">
        <v>55</v>
      </c>
      <c r="E23" s="2" t="s">
        <v>192</v>
      </c>
      <c r="F23" s="9" t="str">
        <f>A23&amp;B23&amp;C23&amp;E23</f>
        <v>JennJensenFGREATER DERRY TRACK CLUB</v>
      </c>
      <c r="G23" s="5">
        <f>SUMIF('Nashua 10K'!$F$2:$F$273,F23,'Nashua 10K'!$J$2:$J$273)</f>
        <v>18.25</v>
      </c>
      <c r="H23" s="5">
        <f>SUMIF('Skip''s 4M'!$F$2:$F$310,F23,'Skip''s 4M'!$J$2:$J$310)</f>
        <v>0</v>
      </c>
      <c r="I23" s="5">
        <f>SUMIF(Sandown!$F$2:$F$297,F23,Sandown!$J$2:$J$297)</f>
        <v>41</v>
      </c>
      <c r="J23" s="5">
        <f>SUMIF('New England Half'!$F$2:$F$294,F23,'New England Half'!$J$2:$J$294)</f>
        <v>0</v>
      </c>
      <c r="K23" s="5">
        <f>SUMIF('Track 5K'!$F$2:$F$198,F23,'Track 5K'!$J$2:$J$198)</f>
        <v>7.75</v>
      </c>
      <c r="L23" s="4">
        <f>SUM(G23:K23)</f>
        <v>67</v>
      </c>
    </row>
    <row r="24" spans="1:12" ht="12.75" x14ac:dyDescent="0.2">
      <c r="A24" s="2" t="s">
        <v>495</v>
      </c>
      <c r="B24" s="2" t="s">
        <v>496</v>
      </c>
      <c r="C24" s="2" t="s">
        <v>19</v>
      </c>
      <c r="D24" s="2">
        <v>52</v>
      </c>
      <c r="E24" s="2" t="s">
        <v>191</v>
      </c>
      <c r="F24" s="9" t="str">
        <f>A24&amp;B24&amp;C24&amp;E24</f>
        <v>Kerrie-AnnBriguglFGATE CITY STRIDERS</v>
      </c>
      <c r="G24" s="5">
        <f>SUMIF('Nashua 10K'!$F$2:$F$273,F24,'Nashua 10K'!$J$2:$J$273)</f>
        <v>0</v>
      </c>
      <c r="H24" s="5">
        <f>SUMIF('Skip''s 4M'!$F$2:$F$310,F24,'Skip''s 4M'!$J$2:$J$310)</f>
        <v>0</v>
      </c>
      <c r="I24" s="5">
        <f>SUMIF(Sandown!$F$2:$F$297,F24,Sandown!$J$2:$J$297)</f>
        <v>0</v>
      </c>
      <c r="J24" s="5">
        <f>SUMIF('New England Half'!$F$2:$F$294,F24,'New England Half'!$J$2:$J$294)</f>
        <v>64</v>
      </c>
      <c r="K24" s="5">
        <f>SUMIF('Track 5K'!$F$2:$F$198,F24,'Track 5K'!$J$2:$J$198)</f>
        <v>0</v>
      </c>
      <c r="L24" s="4">
        <f>SUM(G24:K24)</f>
        <v>64</v>
      </c>
    </row>
    <row r="25" spans="1:12" ht="12.75" x14ac:dyDescent="0.2">
      <c r="A25" s="20" t="s">
        <v>683</v>
      </c>
      <c r="B25" s="20" t="s">
        <v>684</v>
      </c>
      <c r="C25" s="20" t="s">
        <v>19</v>
      </c>
      <c r="D25" s="20">
        <v>58</v>
      </c>
      <c r="E25" s="2" t="s">
        <v>191</v>
      </c>
      <c r="F25" s="9" t="str">
        <f>A25&amp;B25&amp;C25&amp;E25</f>
        <v>GinaJoubertFGATE CITY STRIDERS</v>
      </c>
      <c r="G25" s="5">
        <f>SUMIF('Nashua 10K'!$F$2:$F$273,F25,'Nashua 10K'!$J$2:$J$273)</f>
        <v>0</v>
      </c>
      <c r="H25" s="5">
        <f>SUMIF('Skip''s 4M'!$F$2:$F$310,F25,'Skip''s 4M'!$J$2:$J$310)</f>
        <v>0</v>
      </c>
      <c r="I25" s="5">
        <f>SUMIF(Sandown!$F$2:$F$297,F25,Sandown!$J$2:$J$297)</f>
        <v>0</v>
      </c>
      <c r="J25" s="5">
        <f>SUMIF('New England Half'!$F$2:$F$294,F25,'New England Half'!$J$2:$J$294)</f>
        <v>0</v>
      </c>
      <c r="K25" s="5">
        <f>SUMIF('Track 5K'!$F$2:$F$198,F25,'Track 5K'!$J$2:$J$198)</f>
        <v>64</v>
      </c>
      <c r="L25" s="4">
        <f>SUM(G25:K25)</f>
        <v>64</v>
      </c>
    </row>
    <row r="26" spans="1:12" ht="12.75" x14ac:dyDescent="0.2">
      <c r="A26" s="20" t="s">
        <v>277</v>
      </c>
      <c r="B26" s="20" t="s">
        <v>278</v>
      </c>
      <c r="C26" s="20" t="s">
        <v>19</v>
      </c>
      <c r="D26" s="20">
        <v>51</v>
      </c>
      <c r="E26" s="20" t="s">
        <v>191</v>
      </c>
      <c r="F26" s="9" t="str">
        <f>A26&amp;B26&amp;C26&amp;E26</f>
        <v>Cheryl AnnMahaffeyFGATE CITY STRIDERS</v>
      </c>
      <c r="G26" s="5">
        <f>SUMIF('Nashua 10K'!$F$2:$F$273,F26,'Nashua 10K'!$J$2:$J$273)</f>
        <v>8.25</v>
      </c>
      <c r="H26" s="5">
        <f>SUMIF('Skip''s 4M'!$F$2:$F$310,F26,'Skip''s 4M'!$J$2:$J$310)</f>
        <v>22</v>
      </c>
      <c r="I26" s="5">
        <f>SUMIF(Sandown!$F$2:$F$297,F26,Sandown!$J$2:$J$297)</f>
        <v>22.75</v>
      </c>
      <c r="J26" s="5">
        <f>SUMIF('New England Half'!$F$2:$F$294,F26,'New England Half'!$J$2:$J$294)</f>
        <v>2.28125</v>
      </c>
      <c r="K26" s="5">
        <f>SUMIF('Track 5K'!$F$2:$F$198,F26,'Track 5K'!$J$2:$J$198)</f>
        <v>3.875</v>
      </c>
      <c r="L26" s="4">
        <f>SUM(G26:K26)</f>
        <v>59.15625</v>
      </c>
    </row>
    <row r="27" spans="1:12" ht="12.75" x14ac:dyDescent="0.2">
      <c r="A27" s="2" t="s">
        <v>113</v>
      </c>
      <c r="B27" s="2" t="s">
        <v>114</v>
      </c>
      <c r="C27" s="2" t="s">
        <v>19</v>
      </c>
      <c r="D27" s="2">
        <v>53</v>
      </c>
      <c r="E27" s="2" t="s">
        <v>193</v>
      </c>
      <c r="F27" s="9" t="str">
        <f>A27&amp;B27&amp;C27&amp;E27</f>
        <v>ChristinaBalchFMILLENNIUM RUNNING</v>
      </c>
      <c r="G27" s="5">
        <f>SUMIF('Nashua 10K'!$F$2:$F$273,F27,'Nashua 10K'!$J$2:$J$273)</f>
        <v>39.5</v>
      </c>
      <c r="H27" s="5">
        <f>SUMIF('Skip''s 4M'!$F$2:$F$310,F27,'Skip''s 4M'!$J$2:$J$310)</f>
        <v>0</v>
      </c>
      <c r="I27" s="5">
        <f>SUMIF(Sandown!$F$2:$F$297,F27,Sandown!$J$2:$J$297)</f>
        <v>0</v>
      </c>
      <c r="J27" s="5">
        <f>SUMIF('New England Half'!$F$2:$F$294,F27,'New England Half'!$J$2:$J$294)</f>
        <v>19</v>
      </c>
      <c r="K27" s="5">
        <f>SUMIF('Track 5K'!$F$2:$F$198,F27,'Track 5K'!$J$2:$J$198)</f>
        <v>0</v>
      </c>
      <c r="L27" s="4">
        <f>SUM(G27:K27)</f>
        <v>58.5</v>
      </c>
    </row>
    <row r="28" spans="1:12" ht="12.75" x14ac:dyDescent="0.2">
      <c r="A28" s="2" t="s">
        <v>510</v>
      </c>
      <c r="B28" s="2" t="s">
        <v>511</v>
      </c>
      <c r="C28" s="2" t="s">
        <v>19</v>
      </c>
      <c r="D28" s="2">
        <v>50</v>
      </c>
      <c r="E28" s="2" t="s">
        <v>193</v>
      </c>
      <c r="F28" s="9" t="str">
        <f>A28&amp;B28&amp;C28&amp;E28</f>
        <v>NaomiGirouardFMILLENNIUM RUNNING</v>
      </c>
      <c r="G28" s="5">
        <f>SUMIF('Nashua 10K'!$F$2:$F$273,F28,'Nashua 10K'!$J$2:$J$273)</f>
        <v>0</v>
      </c>
      <c r="H28" s="5">
        <f>SUMIF('Skip''s 4M'!$F$2:$F$310,F28,'Skip''s 4M'!$J$2:$J$310)</f>
        <v>0</v>
      </c>
      <c r="I28" s="5">
        <f>SUMIF(Sandown!$F$2:$F$297,F28,Sandown!$J$2:$J$297)</f>
        <v>0</v>
      </c>
      <c r="J28" s="5">
        <f>SUMIF('New England Half'!$F$2:$F$294,F28,'New England Half'!$J$2:$J$294)</f>
        <v>31</v>
      </c>
      <c r="K28" s="5">
        <f>SUMIF('Track 5K'!$F$2:$F$198,F28,'Track 5K'!$J$2:$J$198)</f>
        <v>26</v>
      </c>
      <c r="L28" s="4">
        <f>SUM(G28:K28)</f>
        <v>57</v>
      </c>
    </row>
    <row r="29" spans="1:12" ht="12.75" x14ac:dyDescent="0.2">
      <c r="A29" s="3" t="s">
        <v>406</v>
      </c>
      <c r="B29" s="3" t="s">
        <v>407</v>
      </c>
      <c r="C29" s="3" t="s">
        <v>19</v>
      </c>
      <c r="D29" s="3">
        <v>52</v>
      </c>
      <c r="E29" s="3" t="s">
        <v>196</v>
      </c>
      <c r="F29" s="9" t="str">
        <f>A29&amp;B29&amp;C29&amp;E29</f>
        <v>LoriHillFUPPER VALLEY RUNNING CLUB</v>
      </c>
      <c r="G29" s="5">
        <f>SUMIF('Nashua 10K'!$F$2:$F$273,F29,'Nashua 10K'!$J$2:$J$273)</f>
        <v>0</v>
      </c>
      <c r="H29" s="5">
        <f>SUMIF('Skip''s 4M'!$F$2:$F$310,F29,'Skip''s 4M'!$J$2:$J$310)</f>
        <v>0</v>
      </c>
      <c r="I29" s="5">
        <f>SUMIF(Sandown!$F$2:$F$297,F29,Sandown!$J$2:$J$297)</f>
        <v>56</v>
      </c>
      <c r="J29" s="5">
        <f>SUMIF('New England Half'!$F$2:$F$294,F29,'New England Half'!$J$2:$J$294)</f>
        <v>0</v>
      </c>
      <c r="K29" s="5">
        <f>SUMIF('Track 5K'!$F$2:$F$198,F29,'Track 5K'!$J$2:$J$198)</f>
        <v>0</v>
      </c>
      <c r="L29" s="4">
        <f>SUM(G29:K29)</f>
        <v>56</v>
      </c>
    </row>
    <row r="30" spans="1:12" ht="12.75" x14ac:dyDescent="0.2">
      <c r="A30" s="2" t="s">
        <v>98</v>
      </c>
      <c r="B30" s="2" t="s">
        <v>99</v>
      </c>
      <c r="C30" s="2" t="s">
        <v>19</v>
      </c>
      <c r="D30" s="2">
        <v>56</v>
      </c>
      <c r="E30" s="2" t="s">
        <v>191</v>
      </c>
      <c r="F30" s="10" t="str">
        <f>A30&amp;B30&amp;C30&amp;E30</f>
        <v>TaraTowleFGATE CITY STRIDERS</v>
      </c>
      <c r="G30" s="5">
        <f>SUMIF('Nashua 10K'!$F$2:$F$273,F30,'Nashua 10K'!$J$2:$J$273)</f>
        <v>45.5</v>
      </c>
      <c r="H30" s="5">
        <f>SUMIF('Skip''s 4M'!$F$2:$F$310,F30,'Skip''s 4M'!$J$2:$J$310)</f>
        <v>0</v>
      </c>
      <c r="I30" s="5">
        <f>SUMIF(Sandown!$F$2:$F$297,F30,Sandown!$J$2:$J$297)</f>
        <v>0</v>
      </c>
      <c r="J30" s="5">
        <f>SUMIF('New England Half'!$F$2:$F$294,F30,'New England Half'!$J$2:$J$294)</f>
        <v>0</v>
      </c>
      <c r="K30" s="5">
        <f>SUMIF('Track 5K'!$F$2:$F$198,F30,'Track 5K'!$J$2:$J$198)</f>
        <v>6.0625</v>
      </c>
      <c r="L30" s="4">
        <f>SUM(G30:K30)</f>
        <v>51.5625</v>
      </c>
    </row>
    <row r="31" spans="1:12" ht="12.75" x14ac:dyDescent="0.2">
      <c r="A31" s="2" t="s">
        <v>84</v>
      </c>
      <c r="B31" s="2" t="s">
        <v>85</v>
      </c>
      <c r="C31" s="2" t="s">
        <v>19</v>
      </c>
      <c r="D31" s="2">
        <v>57</v>
      </c>
      <c r="E31" s="2" t="s">
        <v>191</v>
      </c>
      <c r="F31" s="10" t="str">
        <f>A31&amp;B31&amp;C31&amp;E31</f>
        <v>DebraFontaineFGATE CITY STRIDERS</v>
      </c>
      <c r="G31" s="5">
        <f>SUMIF('Nashua 10K'!$F$2:$F$273,F31,'Nashua 10K'!$J$2:$J$273)</f>
        <v>50</v>
      </c>
      <c r="H31" s="5">
        <f>SUMIF('Skip''s 4M'!$F$2:$F$310,F31,'Skip''s 4M'!$J$2:$J$310)</f>
        <v>0</v>
      </c>
      <c r="I31" s="5">
        <f>SUMIF(Sandown!$F$2:$F$297,F31,Sandown!$J$2:$J$297)</f>
        <v>0</v>
      </c>
      <c r="J31" s="5">
        <f>SUMIF('New England Half'!$F$2:$F$294,F31,'New England Half'!$J$2:$J$294)</f>
        <v>0</v>
      </c>
      <c r="K31" s="5">
        <f>SUMIF('Track 5K'!$F$2:$F$198,F31,'Track 5K'!$J$2:$J$198)</f>
        <v>0</v>
      </c>
      <c r="L31" s="4">
        <f>SUM(G31:K31)</f>
        <v>50</v>
      </c>
    </row>
    <row r="32" spans="1:12" ht="12.75" x14ac:dyDescent="0.2">
      <c r="A32" s="3" t="s">
        <v>325</v>
      </c>
      <c r="B32" s="3" t="s">
        <v>678</v>
      </c>
      <c r="C32" s="3" t="s">
        <v>19</v>
      </c>
      <c r="D32" s="3">
        <v>54</v>
      </c>
      <c r="E32" s="2" t="s">
        <v>192</v>
      </c>
      <c r="F32" s="9" t="str">
        <f>A32&amp;B32&amp;C32&amp;E32</f>
        <v>EllenRaffioFGREATER DERRY TRACK CLUB</v>
      </c>
      <c r="G32" s="5">
        <f>SUMIF('Nashua 10K'!$F$2:$F$273,F32,'Nashua 10K'!$J$2:$J$273)</f>
        <v>0</v>
      </c>
      <c r="H32" s="5">
        <f>SUMIF('Skip''s 4M'!$F$2:$F$310,F32,'Skip''s 4M'!$J$2:$J$310)</f>
        <v>0</v>
      </c>
      <c r="I32" s="5">
        <f>SUMIF(Sandown!$F$2:$F$297,F32,Sandown!$J$2:$J$297)</f>
        <v>0</v>
      </c>
      <c r="J32" s="5">
        <f>SUMIF('New England Half'!$F$2:$F$294,F32,'New England Half'!$J$2:$J$294)</f>
        <v>48.5</v>
      </c>
      <c r="K32" s="5">
        <f>SUMIF('Track 5K'!$F$2:$F$198,F32,'Track 5K'!$J$2:$J$198)</f>
        <v>0</v>
      </c>
      <c r="L32" s="4">
        <f>SUM(G32:K32)</f>
        <v>48.5</v>
      </c>
    </row>
    <row r="33" spans="1:12" ht="12.75" x14ac:dyDescent="0.2">
      <c r="A33" s="2" t="s">
        <v>456</v>
      </c>
      <c r="B33" s="2" t="s">
        <v>457</v>
      </c>
      <c r="C33" s="2" t="s">
        <v>19</v>
      </c>
      <c r="D33" s="2">
        <v>55</v>
      </c>
      <c r="E33" s="2" t="s">
        <v>191</v>
      </c>
      <c r="F33" s="9" t="str">
        <f>A33&amp;B33&amp;C33&amp;E33</f>
        <v>AdrianaTyersFGATE CITY STRIDERS</v>
      </c>
      <c r="G33" s="5">
        <f>SUMIF('Nashua 10K'!$F$2:$F$273,F33,'Nashua 10K'!$J$2:$J$273)</f>
        <v>0</v>
      </c>
      <c r="H33" s="5">
        <f>SUMIF('Skip''s 4M'!$F$2:$F$310,F33,'Skip''s 4M'!$J$2:$J$310)</f>
        <v>0</v>
      </c>
      <c r="I33" s="5">
        <f>SUMIF(Sandown!$F$2:$F$297,F33,Sandown!$J$2:$J$297)</f>
        <v>0</v>
      </c>
      <c r="J33" s="5">
        <f>SUMIF('New England Half'!$F$2:$F$294,F33,'New England Half'!$J$2:$J$294)</f>
        <v>0</v>
      </c>
      <c r="K33" s="5">
        <f>SUMIF('Track 5K'!$F$2:$F$198,F33,'Track 5K'!$J$2:$J$198)</f>
        <v>45.5</v>
      </c>
      <c r="L33" s="4">
        <f>SUM(G33:K33)</f>
        <v>45.5</v>
      </c>
    </row>
    <row r="34" spans="1:12" ht="12.75" x14ac:dyDescent="0.2">
      <c r="A34" s="3" t="s">
        <v>413</v>
      </c>
      <c r="B34" s="3" t="s">
        <v>414</v>
      </c>
      <c r="C34" s="3" t="s">
        <v>19</v>
      </c>
      <c r="D34" s="3">
        <v>54</v>
      </c>
      <c r="E34" s="3" t="s">
        <v>192</v>
      </c>
      <c r="F34" s="9" t="str">
        <f>A34&amp;B34&amp;C34&amp;E34</f>
        <v>MegSullivanFGREATER DERRY TRACK CLUB</v>
      </c>
      <c r="G34" s="5">
        <f>SUMIF('Nashua 10K'!$F$2:$F$273,F34,'Nashua 10K'!$J$2:$J$273)</f>
        <v>0</v>
      </c>
      <c r="H34" s="5">
        <f>SUMIF('Skip''s 4M'!$F$2:$F$310,F34,'Skip''s 4M'!$J$2:$J$310)</f>
        <v>0</v>
      </c>
      <c r="I34" s="5">
        <f>SUMIF(Sandown!$F$2:$F$297,F34,Sandown!$J$2:$J$297)</f>
        <v>45.5</v>
      </c>
      <c r="J34" s="5">
        <f>SUMIF('New England Half'!$F$2:$F$294,F34,'New England Half'!$J$2:$J$294)</f>
        <v>0</v>
      </c>
      <c r="K34" s="5">
        <f>SUMIF('Track 5K'!$F$2:$F$198,F34,'Track 5K'!$J$2:$J$198)</f>
        <v>0</v>
      </c>
      <c r="L34" s="4">
        <f>SUM(G34:K34)</f>
        <v>45.5</v>
      </c>
    </row>
    <row r="35" spans="1:12" ht="12.75" x14ac:dyDescent="0.2">
      <c r="A35" s="3" t="s">
        <v>97</v>
      </c>
      <c r="B35" s="3" t="s">
        <v>359</v>
      </c>
      <c r="C35" s="3" t="s">
        <v>19</v>
      </c>
      <c r="D35" s="3">
        <v>51</v>
      </c>
      <c r="E35" s="3" t="s">
        <v>192</v>
      </c>
      <c r="F35" s="9" t="str">
        <f>A35&amp;B35&amp;C35&amp;E35</f>
        <v>KerriHaskinsFGREATER DERRY TRACK CLUB</v>
      </c>
      <c r="G35" s="5">
        <f>SUMIF('Nashua 10K'!$F$2:$F$273,F35,'Nashua 10K'!$J$2:$J$273)</f>
        <v>0</v>
      </c>
      <c r="H35" s="5">
        <f>SUMIF('Skip''s 4M'!$F$2:$F$310,F35,'Skip''s 4M'!$J$2:$J$310)</f>
        <v>0</v>
      </c>
      <c r="I35" s="5">
        <f>SUMIF(Sandown!$F$2:$F$297,F35,Sandown!$J$2:$J$297)</f>
        <v>30</v>
      </c>
      <c r="J35" s="5">
        <f>SUMIF('New England Half'!$F$2:$F$294,F35,'New England Half'!$J$2:$J$294)</f>
        <v>6.0625</v>
      </c>
      <c r="K35" s="5">
        <f>SUMIF('Track 5K'!$F$2:$F$198,F35,'Track 5K'!$J$2:$J$198)</f>
        <v>8.75</v>
      </c>
      <c r="L35" s="4">
        <f>SUM(G35:K35)</f>
        <v>44.8125</v>
      </c>
    </row>
    <row r="36" spans="1:12" ht="12.75" x14ac:dyDescent="0.2">
      <c r="A36" s="20" t="s">
        <v>90</v>
      </c>
      <c r="B36" s="20" t="s">
        <v>91</v>
      </c>
      <c r="C36" s="20" t="s">
        <v>19</v>
      </c>
      <c r="D36" s="20">
        <v>53</v>
      </c>
      <c r="E36" s="20" t="s">
        <v>192</v>
      </c>
      <c r="F36" s="9" t="str">
        <f>A36&amp;B36&amp;C36&amp;E36</f>
        <v>ChristineRosenwasserFGREATER DERRY TRACK CLUB</v>
      </c>
      <c r="G36" s="5">
        <f>SUMIF('Nashua 10K'!$F$2:$F$273,F36,'Nashua 10K'!$J$2:$J$273)</f>
        <v>9.5</v>
      </c>
      <c r="H36" s="5">
        <f>SUMIF('Skip''s 4M'!$F$2:$F$310,F36,'Skip''s 4M'!$J$2:$J$310)</f>
        <v>25</v>
      </c>
      <c r="I36" s="5">
        <f>SUMIF(Sandown!$F$2:$F$297,F36,Sandown!$J$2:$J$297)</f>
        <v>0</v>
      </c>
      <c r="J36" s="5">
        <f>SUMIF('New England Half'!$F$2:$F$294,F36,'New England Half'!$J$2:$J$294)</f>
        <v>0</v>
      </c>
      <c r="K36" s="5">
        <f>SUMIF('Track 5K'!$F$2:$F$198,F36,'Track 5K'!$J$2:$J$198)</f>
        <v>7.5</v>
      </c>
      <c r="L36" s="4">
        <f>SUM(G36:K36)</f>
        <v>42</v>
      </c>
    </row>
    <row r="37" spans="1:12" ht="12.75" x14ac:dyDescent="0.2">
      <c r="A37" s="3" t="s">
        <v>22</v>
      </c>
      <c r="B37" s="3" t="s">
        <v>369</v>
      </c>
      <c r="C37" s="3" t="s">
        <v>19</v>
      </c>
      <c r="D37" s="3">
        <v>51</v>
      </c>
      <c r="E37" s="3" t="s">
        <v>191</v>
      </c>
      <c r="F37" s="9" t="str">
        <f>A37&amp;B37&amp;C37&amp;E37</f>
        <v>MelissaHoltFGATE CITY STRIDERS</v>
      </c>
      <c r="G37" s="5">
        <f>SUMIF('Nashua 10K'!$F$2:$F$273,F37,'Nashua 10K'!$J$2:$J$273)</f>
        <v>0</v>
      </c>
      <c r="H37" s="5">
        <f>SUMIF('Skip''s 4M'!$F$2:$F$310,F37,'Skip''s 4M'!$J$2:$J$310)</f>
        <v>0</v>
      </c>
      <c r="I37" s="5">
        <f>SUMIF(Sandown!$F$2:$F$297,F37,Sandown!$J$2:$J$297)</f>
        <v>24.25</v>
      </c>
      <c r="J37" s="5">
        <f>SUMIF('New England Half'!$F$2:$F$294,F37,'New England Half'!$J$2:$J$294)</f>
        <v>0</v>
      </c>
      <c r="K37" s="5">
        <f>SUMIF('Track 5K'!$F$2:$F$198,F37,'Track 5K'!$J$2:$J$198)</f>
        <v>14</v>
      </c>
      <c r="L37" s="4">
        <f>SUM(G37:K37)</f>
        <v>38.25</v>
      </c>
    </row>
    <row r="38" spans="1:12" ht="12.75" x14ac:dyDescent="0.2">
      <c r="A38" s="2" t="s">
        <v>87</v>
      </c>
      <c r="B38" s="2" t="s">
        <v>504</v>
      </c>
      <c r="C38" s="2" t="s">
        <v>19</v>
      </c>
      <c r="D38" s="2">
        <v>51</v>
      </c>
      <c r="E38" s="2" t="s">
        <v>193</v>
      </c>
      <c r="F38" s="9" t="str">
        <f>A38&amp;B38&amp;C38&amp;E38</f>
        <v>MichelleEdwardsFMILLENNIUM RUNNING</v>
      </c>
      <c r="G38" s="5">
        <f>SUMIF('Nashua 10K'!$F$2:$F$273,F38,'Nashua 10K'!$J$2:$J$273)</f>
        <v>0</v>
      </c>
      <c r="H38" s="5">
        <f>SUMIF('Skip''s 4M'!$F$2:$F$310,F38,'Skip''s 4M'!$J$2:$J$310)</f>
        <v>0</v>
      </c>
      <c r="I38" s="5">
        <f>SUMIF(Sandown!$F$2:$F$297,F38,Sandown!$J$2:$J$297)</f>
        <v>0</v>
      </c>
      <c r="J38" s="5">
        <f>SUMIF('New England Half'!$F$2:$F$294,F38,'New England Half'!$J$2:$J$294)</f>
        <v>38</v>
      </c>
      <c r="K38" s="5">
        <f>SUMIF('Track 5K'!$F$2:$F$198,F38,'Track 5K'!$J$2:$J$198)</f>
        <v>0</v>
      </c>
      <c r="L38" s="4">
        <f>SUM(G38:K38)</f>
        <v>38</v>
      </c>
    </row>
    <row r="39" spans="1:12" ht="12.75" x14ac:dyDescent="0.2">
      <c r="A39" s="2" t="s">
        <v>48</v>
      </c>
      <c r="B39" s="2" t="s">
        <v>236</v>
      </c>
      <c r="C39" s="2" t="s">
        <v>19</v>
      </c>
      <c r="D39" s="2">
        <v>56</v>
      </c>
      <c r="E39" s="2" t="s">
        <v>193</v>
      </c>
      <c r="F39" s="10" t="str">
        <f>A39&amp;B39&amp;C39&amp;E39</f>
        <v>DeniseWhittemoreFMILLENNIUM RUNNING</v>
      </c>
      <c r="G39" s="5">
        <f>SUMIF('Nashua 10K'!$F$2:$F$273,F39,'Nashua 10K'!$J$2:$J$273)</f>
        <v>36.5</v>
      </c>
      <c r="H39" s="5">
        <f>SUMIF('Skip''s 4M'!$F$2:$F$310,F39,'Skip''s 4M'!$J$2:$J$310)</f>
        <v>0</v>
      </c>
      <c r="I39" s="5">
        <f>SUMIF(Sandown!$F$2:$F$297,F39,Sandown!$J$2:$J$297)</f>
        <v>0</v>
      </c>
      <c r="J39" s="5">
        <f>SUMIF('New England Half'!$F$2:$F$294,F39,'New England Half'!$J$2:$J$294)</f>
        <v>0</v>
      </c>
      <c r="K39" s="5">
        <f>SUMIF('Track 5K'!$F$2:$F$198,F39,'Track 5K'!$J$2:$J$198)</f>
        <v>0</v>
      </c>
      <c r="L39" s="4">
        <f>SUM(G39:K39)</f>
        <v>36.5</v>
      </c>
    </row>
    <row r="40" spans="1:12" ht="12.75" x14ac:dyDescent="0.2">
      <c r="A40" s="2" t="s">
        <v>53</v>
      </c>
      <c r="B40" s="2" t="s">
        <v>233</v>
      </c>
      <c r="C40" s="2" t="s">
        <v>19</v>
      </c>
      <c r="D40" s="2">
        <v>53</v>
      </c>
      <c r="E40" s="2" t="s">
        <v>191</v>
      </c>
      <c r="F40" s="10" t="str">
        <f>A40&amp;B40&amp;C40&amp;E40</f>
        <v>JulieSwainFGATE CITY STRIDERS</v>
      </c>
      <c r="G40" s="5">
        <f>SUMIF('Nashua 10K'!$F$2:$F$273,F40,'Nashua 10K'!$J$2:$J$273)</f>
        <v>32</v>
      </c>
      <c r="H40" s="5">
        <f>SUMIF('Skip''s 4M'!$F$2:$F$310,F40,'Skip''s 4M'!$J$2:$J$310)</f>
        <v>0</v>
      </c>
      <c r="I40" s="5">
        <f>SUMIF(Sandown!$F$2:$F$297,F40,Sandown!$J$2:$J$297)</f>
        <v>0</v>
      </c>
      <c r="J40" s="5">
        <f>SUMIF('New England Half'!$F$2:$F$294,F40,'New England Half'!$J$2:$J$294)</f>
        <v>0</v>
      </c>
      <c r="K40" s="5">
        <f>SUMIF('Track 5K'!$F$2:$F$198,F40,'Track 5K'!$J$2:$J$198)</f>
        <v>0</v>
      </c>
      <c r="L40" s="4">
        <f>SUM(G40:K40)</f>
        <v>32</v>
      </c>
    </row>
    <row r="41" spans="1:12" ht="12.75" x14ac:dyDescent="0.2">
      <c r="A41" s="20" t="s">
        <v>107</v>
      </c>
      <c r="B41" s="20" t="s">
        <v>108</v>
      </c>
      <c r="C41" s="20" t="s">
        <v>19</v>
      </c>
      <c r="D41" s="20">
        <v>54</v>
      </c>
      <c r="E41" s="20" t="s">
        <v>193</v>
      </c>
      <c r="F41" s="9" t="str">
        <f>A41&amp;B41&amp;C41&amp;E41</f>
        <v>HollyMandigo-AlyFMILLENNIUM RUNNING</v>
      </c>
      <c r="G41" s="5">
        <f>SUMIF('Nashua 10K'!$F$2:$F$273,F41,'Nashua 10K'!$J$2:$J$273)</f>
        <v>8</v>
      </c>
      <c r="H41" s="5">
        <f>SUMIF('Skip''s 4M'!$F$2:$F$310,F41,'Skip''s 4M'!$J$2:$J$310)</f>
        <v>22.75</v>
      </c>
      <c r="I41" s="5">
        <f>SUMIF(Sandown!$F$2:$F$297,F41,Sandown!$J$2:$J$297)</f>
        <v>0</v>
      </c>
      <c r="J41" s="5">
        <f>SUMIF('New England Half'!$F$2:$F$294,F41,'New England Half'!$J$2:$J$294)</f>
        <v>0</v>
      </c>
      <c r="K41" s="5">
        <f>SUMIF('Track 5K'!$F$2:$F$198,F41,'Track 5K'!$J$2:$J$198)</f>
        <v>0</v>
      </c>
      <c r="L41" s="4">
        <f>SUM(G41:K41)</f>
        <v>30.75</v>
      </c>
    </row>
    <row r="42" spans="1:12" ht="12.75" x14ac:dyDescent="0.2">
      <c r="A42" s="2" t="s">
        <v>458</v>
      </c>
      <c r="B42" s="2" t="s">
        <v>459</v>
      </c>
      <c r="C42" s="2" t="s">
        <v>19</v>
      </c>
      <c r="D42" s="2">
        <v>51</v>
      </c>
      <c r="E42" s="2" t="s">
        <v>191</v>
      </c>
      <c r="F42" s="9" t="str">
        <f>A42&amp;B42&amp;C42&amp;E42</f>
        <v>BarbaraWalshFGATE CITY STRIDERS</v>
      </c>
      <c r="G42" s="5">
        <f>SUMIF('Nashua 10K'!$F$2:$F$273,F42,'Nashua 10K'!$J$2:$J$273)</f>
        <v>0</v>
      </c>
      <c r="H42" s="5">
        <f>SUMIF('Skip''s 4M'!$F$2:$F$310,F42,'Skip''s 4M'!$J$2:$J$310)</f>
        <v>0</v>
      </c>
      <c r="I42" s="5">
        <f>SUMIF(Sandown!$F$2:$F$297,F42,Sandown!$J$2:$J$297)</f>
        <v>0</v>
      </c>
      <c r="J42" s="5">
        <f>SUMIF('New England Half'!$F$2:$F$294,F42,'New England Half'!$J$2:$J$294)</f>
        <v>0</v>
      </c>
      <c r="K42" s="5">
        <f>SUMIF('Track 5K'!$F$2:$F$198,F42,'Track 5K'!$J$2:$J$198)</f>
        <v>30</v>
      </c>
      <c r="L42" s="4">
        <f>SUM(G42:K42)</f>
        <v>30</v>
      </c>
    </row>
    <row r="43" spans="1:12" ht="12.75" x14ac:dyDescent="0.2">
      <c r="A43" s="2" t="s">
        <v>463</v>
      </c>
      <c r="B43" s="2" t="s">
        <v>464</v>
      </c>
      <c r="C43" s="2" t="s">
        <v>19</v>
      </c>
      <c r="D43" s="2">
        <v>53</v>
      </c>
      <c r="E43" s="2" t="s">
        <v>191</v>
      </c>
      <c r="F43" s="9" t="str">
        <f>A43&amp;B43&amp;C43&amp;E43</f>
        <v>DianeDrudingFGATE CITY STRIDERS</v>
      </c>
      <c r="G43" s="5">
        <f>SUMIF('Nashua 10K'!$F$2:$F$273,F43,'Nashua 10K'!$J$2:$J$273)</f>
        <v>0</v>
      </c>
      <c r="H43" s="5">
        <f>SUMIF('Skip''s 4M'!$F$2:$F$310,F43,'Skip''s 4M'!$J$2:$J$310)</f>
        <v>0</v>
      </c>
      <c r="I43" s="5">
        <f>SUMIF(Sandown!$F$2:$F$297,F43,Sandown!$J$2:$J$297)</f>
        <v>0</v>
      </c>
      <c r="J43" s="5">
        <f>SUMIF('New England Half'!$F$2:$F$294,F43,'New England Half'!$J$2:$J$294)</f>
        <v>0</v>
      </c>
      <c r="K43" s="5">
        <f>SUMIF('Track 5K'!$F$2:$F$198,F43,'Track 5K'!$J$2:$J$198)</f>
        <v>29</v>
      </c>
      <c r="L43" s="4">
        <f>SUM(G43:K43)</f>
        <v>29</v>
      </c>
    </row>
    <row r="44" spans="1:12" ht="12.75" x14ac:dyDescent="0.2">
      <c r="A44" s="20" t="s">
        <v>341</v>
      </c>
      <c r="B44" s="20" t="s">
        <v>342</v>
      </c>
      <c r="C44" s="20" t="s">
        <v>19</v>
      </c>
      <c r="D44" s="20">
        <v>51</v>
      </c>
      <c r="E44" s="20" t="s">
        <v>196</v>
      </c>
      <c r="F44" s="9" t="str">
        <f>A44&amp;B44&amp;C44&amp;E44</f>
        <v>PatriciaSpellmanFUPPER VALLEY RUNNING CLUB</v>
      </c>
      <c r="G44" s="5">
        <f>SUMIF('Nashua 10K'!$F$2:$F$273,F44,'Nashua 10K'!$J$2:$J$273)</f>
        <v>0</v>
      </c>
      <c r="H44" s="5">
        <f>SUMIF('Skip''s 4M'!$F$2:$F$310,F44,'Skip''s 4M'!$J$2:$J$310)</f>
        <v>27</v>
      </c>
      <c r="I44" s="5">
        <f>SUMIF(Sandown!$F$2:$F$297,F44,Sandown!$J$2:$J$297)</f>
        <v>0</v>
      </c>
      <c r="J44" s="5">
        <f>SUMIF('New England Half'!$F$2:$F$294,F44,'New England Half'!$J$2:$J$294)</f>
        <v>0</v>
      </c>
      <c r="K44" s="5">
        <f>SUMIF('Track 5K'!$F$2:$F$198,F44,'Track 5K'!$J$2:$J$198)</f>
        <v>0</v>
      </c>
      <c r="L44" s="4">
        <f>SUM(G44:K44)</f>
        <v>27</v>
      </c>
    </row>
    <row r="45" spans="1:12" ht="12.75" x14ac:dyDescent="0.2">
      <c r="A45" s="2" t="s">
        <v>536</v>
      </c>
      <c r="B45" s="2" t="s">
        <v>537</v>
      </c>
      <c r="C45" s="2" t="s">
        <v>19</v>
      </c>
      <c r="D45" s="2">
        <v>56</v>
      </c>
      <c r="E45" s="2" t="s">
        <v>191</v>
      </c>
      <c r="F45" s="9" t="str">
        <f>A45&amp;B45&amp;C45&amp;E45</f>
        <v>PamelaBernierFGATE CITY STRIDERS</v>
      </c>
      <c r="G45" s="5">
        <f>SUMIF('Nashua 10K'!$F$2:$F$273,F45,'Nashua 10K'!$J$2:$J$273)</f>
        <v>0</v>
      </c>
      <c r="H45" s="5">
        <f>SUMIF('Skip''s 4M'!$F$2:$F$310,F45,'Skip''s 4M'!$J$2:$J$310)</f>
        <v>0</v>
      </c>
      <c r="I45" s="5">
        <f>SUMIF(Sandown!$F$2:$F$297,F45,Sandown!$J$2:$J$297)</f>
        <v>0</v>
      </c>
      <c r="J45" s="5">
        <f>SUMIF('New England Half'!$F$2:$F$294,F45,'New England Half'!$J$2:$J$294)</f>
        <v>13</v>
      </c>
      <c r="K45" s="5">
        <f>SUMIF('Track 5K'!$F$2:$F$198,F45,'Track 5K'!$J$2:$J$198)</f>
        <v>12.5</v>
      </c>
      <c r="L45" s="4">
        <f>SUM(G45:K45)</f>
        <v>25.5</v>
      </c>
    </row>
    <row r="46" spans="1:12" ht="12.75" x14ac:dyDescent="0.2">
      <c r="A46" s="2" t="s">
        <v>111</v>
      </c>
      <c r="B46" s="2" t="s">
        <v>104</v>
      </c>
      <c r="C46" s="2" t="s">
        <v>19</v>
      </c>
      <c r="D46" s="2">
        <v>55</v>
      </c>
      <c r="E46" s="2" t="s">
        <v>192</v>
      </c>
      <c r="F46" s="10" t="str">
        <f>A46&amp;B46&amp;C46&amp;E46</f>
        <v>MiriamJohnsonFGREATER DERRY TRACK CLUB</v>
      </c>
      <c r="G46" s="5">
        <f>SUMIF('Nashua 10K'!$F$2:$F$273,F46,'Nashua 10K'!$J$2:$J$273)</f>
        <v>24.25</v>
      </c>
      <c r="H46" s="5">
        <f>SUMIF('Skip''s 4M'!$F$2:$F$310,F46,'Skip''s 4M'!$J$2:$J$310)</f>
        <v>0</v>
      </c>
      <c r="I46" s="5">
        <f>SUMIF(Sandown!$F$2:$F$297,F46,Sandown!$J$2:$J$297)</f>
        <v>0</v>
      </c>
      <c r="J46" s="5">
        <f>SUMIF('New England Half'!$F$2:$F$294,F46,'New England Half'!$J$2:$J$294)</f>
        <v>0</v>
      </c>
      <c r="K46" s="5">
        <f>SUMIF('Track 5K'!$F$2:$F$198,F46,'Track 5K'!$J$2:$J$198)</f>
        <v>0</v>
      </c>
      <c r="L46" s="4">
        <f>SUM(G46:K46)</f>
        <v>24.25</v>
      </c>
    </row>
    <row r="47" spans="1:12" ht="12.75" x14ac:dyDescent="0.2">
      <c r="A47" s="2" t="s">
        <v>667</v>
      </c>
      <c r="B47" s="2" t="s">
        <v>407</v>
      </c>
      <c r="C47" s="2" t="s">
        <v>19</v>
      </c>
      <c r="D47" s="2">
        <v>51</v>
      </c>
      <c r="E47" s="2" t="s">
        <v>196</v>
      </c>
      <c r="F47" s="9" t="str">
        <f>A47&amp;B47&amp;C47&amp;E47</f>
        <v>Lori BlissHillFUPPER VALLEY RUNNING CLUB</v>
      </c>
      <c r="G47" s="5">
        <f>SUMIF('Nashua 10K'!$F$2:$F$273,F47,'Nashua 10K'!$J$2:$J$273)</f>
        <v>0</v>
      </c>
      <c r="H47" s="5">
        <f>SUMIF('Skip''s 4M'!$F$2:$F$310,F47,'Skip''s 4M'!$J$2:$J$310)</f>
        <v>0</v>
      </c>
      <c r="I47" s="5">
        <f>SUMIF(Sandown!$F$2:$F$297,F47,Sandown!$J$2:$J$297)</f>
        <v>0</v>
      </c>
      <c r="J47" s="5">
        <f>SUMIF('New England Half'!$F$2:$F$294,F47,'New England Half'!$J$2:$J$294)</f>
        <v>0</v>
      </c>
      <c r="K47" s="5">
        <f>SUMIF('Track 5K'!$F$2:$F$198,F47,'Track 5K'!$J$2:$J$198)</f>
        <v>23.5</v>
      </c>
      <c r="L47" s="4">
        <f>SUM(G47:K47)</f>
        <v>23.5</v>
      </c>
    </row>
    <row r="48" spans="1:12" ht="12.75" x14ac:dyDescent="0.2">
      <c r="A48" s="2" t="s">
        <v>482</v>
      </c>
      <c r="B48" s="2" t="s">
        <v>483</v>
      </c>
      <c r="C48" s="2" t="s">
        <v>19</v>
      </c>
      <c r="D48" s="2">
        <v>53</v>
      </c>
      <c r="E48" s="2" t="s">
        <v>193</v>
      </c>
      <c r="F48" s="9" t="str">
        <f>A48&amp;B48&amp;C48&amp;E48</f>
        <v>KimberlyBonenfantFMILLENNIUM RUNNING</v>
      </c>
      <c r="G48" s="5">
        <f>SUMIF('Nashua 10K'!$F$2:$F$273,F48,'Nashua 10K'!$J$2:$J$273)</f>
        <v>0</v>
      </c>
      <c r="H48" s="5">
        <f>SUMIF('Skip''s 4M'!$F$2:$F$310,F48,'Skip''s 4M'!$J$2:$J$310)</f>
        <v>0</v>
      </c>
      <c r="I48" s="5">
        <f>SUMIF(Sandown!$F$2:$F$297,F48,Sandown!$J$2:$J$297)</f>
        <v>0</v>
      </c>
      <c r="J48" s="5">
        <f>SUMIF('New England Half'!$F$2:$F$294,F48,'New England Half'!$J$2:$J$294)</f>
        <v>11.375</v>
      </c>
      <c r="K48" s="5">
        <f>SUMIF('Track 5K'!$F$2:$F$198,F48,'Track 5K'!$J$2:$J$198)</f>
        <v>11.75</v>
      </c>
      <c r="L48" s="4">
        <f>SUM(G48:K48)</f>
        <v>23.125</v>
      </c>
    </row>
    <row r="49" spans="1:12" ht="12.75" x14ac:dyDescent="0.2">
      <c r="A49" s="2" t="s">
        <v>669</v>
      </c>
      <c r="B49" s="2" t="s">
        <v>668</v>
      </c>
      <c r="C49" s="2" t="s">
        <v>19</v>
      </c>
      <c r="D49" s="2">
        <v>51</v>
      </c>
      <c r="E49" s="2" t="s">
        <v>191</v>
      </c>
      <c r="F49" s="9" t="str">
        <f>A49&amp;B49&amp;C49&amp;E49</f>
        <v>AshlynLembreeFGATE CITY STRIDERS</v>
      </c>
      <c r="G49" s="5">
        <f>SUMIF('Nashua 10K'!$F$2:$F$273,F49,'Nashua 10K'!$J$2:$J$273)</f>
        <v>0</v>
      </c>
      <c r="H49" s="5">
        <f>SUMIF('Skip''s 4M'!$F$2:$F$310,F49,'Skip''s 4M'!$J$2:$J$310)</f>
        <v>0</v>
      </c>
      <c r="I49" s="5">
        <f>SUMIF(Sandown!$F$2:$F$297,F49,Sandown!$J$2:$J$297)</f>
        <v>0</v>
      </c>
      <c r="J49" s="5">
        <f>SUMIF('New England Half'!$F$2:$F$294,F49,'New England Half'!$J$2:$J$294)</f>
        <v>0</v>
      </c>
      <c r="K49" s="5">
        <f>SUMIF('Track 5K'!$F$2:$F$198,F49,'Track 5K'!$J$2:$J$198)</f>
        <v>22.75</v>
      </c>
      <c r="L49" s="4">
        <f>SUM(G49:K49)</f>
        <v>22.75</v>
      </c>
    </row>
    <row r="50" spans="1:12" ht="12.75" x14ac:dyDescent="0.2">
      <c r="A50" s="3" t="s">
        <v>272</v>
      </c>
      <c r="B50" s="3" t="s">
        <v>273</v>
      </c>
      <c r="C50" s="3" t="s">
        <v>19</v>
      </c>
      <c r="D50" s="3">
        <v>57</v>
      </c>
      <c r="E50" s="3" t="s">
        <v>193</v>
      </c>
      <c r="F50" s="10" t="str">
        <f>A50&amp;B50&amp;C50&amp;E50</f>
        <v>KimCushionFMILLENNIUM RUNNING</v>
      </c>
      <c r="G50" s="5">
        <f>SUMIF('Nashua 10K'!$F$2:$F$273,F50,'Nashua 10K'!$J$2:$J$273)</f>
        <v>14.5</v>
      </c>
      <c r="H50" s="5">
        <f>SUMIF('Skip''s 4M'!$F$2:$F$310,F50,'Skip''s 4M'!$J$2:$J$310)</f>
        <v>0</v>
      </c>
      <c r="I50" s="5">
        <f>SUMIF(Sandown!$F$2:$F$297,F50,Sandown!$J$2:$J$297)</f>
        <v>0</v>
      </c>
      <c r="J50" s="5">
        <f>SUMIF('New England Half'!$F$2:$F$294,F50,'New England Half'!$J$2:$J$294)</f>
        <v>0</v>
      </c>
      <c r="K50" s="5">
        <f>SUMIF('Track 5K'!$F$2:$F$198,F50,'Track 5K'!$J$2:$J$198)</f>
        <v>8.25</v>
      </c>
      <c r="L50" s="4">
        <f>SUM(G50:K50)</f>
        <v>22.75</v>
      </c>
    </row>
    <row r="51" spans="1:12" ht="12.75" x14ac:dyDescent="0.2">
      <c r="A51" s="2" t="s">
        <v>96</v>
      </c>
      <c r="B51" s="2" t="s">
        <v>425</v>
      </c>
      <c r="C51" s="2" t="s">
        <v>19</v>
      </c>
      <c r="D51" s="2">
        <v>51</v>
      </c>
      <c r="E51" s="2" t="s">
        <v>192</v>
      </c>
      <c r="F51" s="9" t="str">
        <f>A51&amp;B51&amp;C51&amp;E51</f>
        <v>JoanneToscanoFGREATER DERRY TRACK CLUB</v>
      </c>
      <c r="G51" s="5">
        <f>SUMIF('Nashua 10K'!$F$2:$F$273,F51,'Nashua 10K'!$J$2:$J$273)</f>
        <v>0</v>
      </c>
      <c r="H51" s="5">
        <f>SUMIF('Skip''s 4M'!$F$2:$F$310,F51,'Skip''s 4M'!$J$2:$J$310)</f>
        <v>0</v>
      </c>
      <c r="I51" s="5">
        <f>SUMIF(Sandown!$F$2:$F$297,F51,Sandown!$J$2:$J$297)</f>
        <v>0</v>
      </c>
      <c r="J51" s="5">
        <f>SUMIF('New England Half'!$F$2:$F$294,F51,'New England Half'!$J$2:$J$294)</f>
        <v>0</v>
      </c>
      <c r="K51" s="5">
        <f>SUMIF('Track 5K'!$F$2:$F$198,F51,'Track 5K'!$J$2:$J$198)</f>
        <v>19</v>
      </c>
      <c r="L51" s="4">
        <f>SUM(G51:K51)</f>
        <v>19</v>
      </c>
    </row>
    <row r="52" spans="1:12" ht="12.75" x14ac:dyDescent="0.2">
      <c r="A52" s="2" t="s">
        <v>26</v>
      </c>
      <c r="B52" s="2" t="s">
        <v>468</v>
      </c>
      <c r="C52" s="2" t="s">
        <v>19</v>
      </c>
      <c r="D52" s="2">
        <v>58</v>
      </c>
      <c r="E52" s="2" t="s">
        <v>191</v>
      </c>
      <c r="F52" s="9" t="str">
        <f>A52&amp;B52&amp;C52&amp;E52</f>
        <v>KristenMacWilliamsFGATE CITY STRIDERS</v>
      </c>
      <c r="G52" s="5">
        <f>SUMIF('Nashua 10K'!$F$2:$F$273,F52,'Nashua 10K'!$J$2:$J$273)</f>
        <v>0</v>
      </c>
      <c r="H52" s="5">
        <f>SUMIF('Skip''s 4M'!$F$2:$F$310,F52,'Skip''s 4M'!$J$2:$J$310)</f>
        <v>0</v>
      </c>
      <c r="I52" s="5">
        <f>SUMIF(Sandown!$F$2:$F$297,F52,Sandown!$J$2:$J$297)</f>
        <v>0</v>
      </c>
      <c r="J52" s="5">
        <f>SUMIF('New England Half'!$F$2:$F$294,F52,'New England Half'!$J$2:$J$294)</f>
        <v>0</v>
      </c>
      <c r="K52" s="5">
        <f>SUMIF('Track 5K'!$F$2:$F$198,F52,'Track 5K'!$J$2:$J$198)</f>
        <v>16.5</v>
      </c>
      <c r="L52" s="4">
        <f>SUM(G52:K52)</f>
        <v>16.5</v>
      </c>
    </row>
    <row r="53" spans="1:12" ht="12.75" x14ac:dyDescent="0.2">
      <c r="A53" s="2" t="s">
        <v>253</v>
      </c>
      <c r="B53" s="2" t="s">
        <v>254</v>
      </c>
      <c r="C53" s="2" t="s">
        <v>19</v>
      </c>
      <c r="D53" s="2">
        <v>50</v>
      </c>
      <c r="E53" s="2" t="s">
        <v>192</v>
      </c>
      <c r="F53" s="10" t="str">
        <f>A53&amp;B53&amp;C53&amp;E53</f>
        <v>TracyMurphyFGREATER DERRY TRACK CLUB</v>
      </c>
      <c r="G53" s="5">
        <f>SUMIF('Nashua 10K'!$F$2:$F$273,F53,'Nashua 10K'!$J$2:$J$273)</f>
        <v>16.5</v>
      </c>
      <c r="H53" s="5">
        <f>SUMIF('Skip''s 4M'!$F$2:$F$310,F53,'Skip''s 4M'!$J$2:$J$310)</f>
        <v>0</v>
      </c>
      <c r="I53" s="5">
        <f>SUMIF(Sandown!$F$2:$F$297,F53,Sandown!$J$2:$J$297)</f>
        <v>0</v>
      </c>
      <c r="J53" s="5">
        <f>SUMIF('New England Half'!$F$2:$F$294,F53,'New England Half'!$J$2:$J$294)</f>
        <v>0</v>
      </c>
      <c r="K53" s="5">
        <f>SUMIF('Track 5K'!$F$2:$F$198,F53,'Track 5K'!$J$2:$J$198)</f>
        <v>0</v>
      </c>
      <c r="L53" s="4">
        <f>SUM(G53:K53)</f>
        <v>16.5</v>
      </c>
    </row>
    <row r="54" spans="1:12" ht="12.75" x14ac:dyDescent="0.2">
      <c r="A54" s="2" t="s">
        <v>673</v>
      </c>
      <c r="B54" s="2" t="s">
        <v>672</v>
      </c>
      <c r="C54" s="2" t="s">
        <v>19</v>
      </c>
      <c r="D54" s="2">
        <v>59</v>
      </c>
      <c r="E54" s="2" t="s">
        <v>191</v>
      </c>
      <c r="F54" s="9" t="str">
        <f>A54&amp;B54&amp;C54&amp;E54</f>
        <v>DebbieRiouxFGATE CITY STRIDERS</v>
      </c>
      <c r="G54" s="5">
        <f>SUMIF('Nashua 10K'!$F$2:$F$273,F54,'Nashua 10K'!$J$2:$J$273)</f>
        <v>0</v>
      </c>
      <c r="H54" s="5">
        <f>SUMIF('Skip''s 4M'!$F$2:$F$310,F54,'Skip''s 4M'!$J$2:$J$310)</f>
        <v>0</v>
      </c>
      <c r="I54" s="5">
        <f>SUMIF(Sandown!$F$2:$F$297,F54,Sandown!$J$2:$J$297)</f>
        <v>0</v>
      </c>
      <c r="J54" s="5">
        <f>SUMIF('New England Half'!$F$2:$F$294,F54,'New England Half'!$J$2:$J$294)</f>
        <v>0</v>
      </c>
      <c r="K54" s="5">
        <f>SUMIF('Track 5K'!$F$2:$F$198,F54,'Track 5K'!$J$2:$J$198)</f>
        <v>9.875</v>
      </c>
      <c r="L54" s="4">
        <f>SUM(G54:K54)</f>
        <v>9.875</v>
      </c>
    </row>
    <row r="55" spans="1:12" ht="12.75" x14ac:dyDescent="0.2">
      <c r="A55" s="2" t="s">
        <v>272</v>
      </c>
      <c r="B55" s="2" t="s">
        <v>552</v>
      </c>
      <c r="C55" s="2" t="s">
        <v>19</v>
      </c>
      <c r="D55" s="2">
        <v>54</v>
      </c>
      <c r="E55" s="2" t="s">
        <v>193</v>
      </c>
      <c r="F55" s="9" t="str">
        <f>A55&amp;B55&amp;C55&amp;E55</f>
        <v>KimMcAndrewFMILLENNIUM RUNNING</v>
      </c>
      <c r="G55" s="5">
        <f>SUMIF('Nashua 10K'!$F$2:$F$273,F55,'Nashua 10K'!$J$2:$J$273)</f>
        <v>0</v>
      </c>
      <c r="H55" s="5">
        <f>SUMIF('Skip''s 4M'!$F$2:$F$310,F55,'Skip''s 4M'!$J$2:$J$310)</f>
        <v>0</v>
      </c>
      <c r="I55" s="5">
        <f>SUMIF(Sandown!$F$2:$F$297,F55,Sandown!$J$2:$J$297)</f>
        <v>0</v>
      </c>
      <c r="J55" s="5">
        <f>SUMIF('New England Half'!$F$2:$F$294,F55,'New England Half'!$J$2:$J$294)</f>
        <v>8.5</v>
      </c>
      <c r="K55" s="5">
        <f>SUMIF('Track 5K'!$F$2:$F$198,F55,'Track 5K'!$J$2:$J$198)</f>
        <v>0</v>
      </c>
      <c r="L55" s="4">
        <f>SUM(G55:K55)</f>
        <v>8.5</v>
      </c>
    </row>
    <row r="56" spans="1:12" ht="12.75" x14ac:dyDescent="0.2">
      <c r="A56" s="2" t="s">
        <v>86</v>
      </c>
      <c r="B56" s="2" t="s">
        <v>652</v>
      </c>
      <c r="C56" s="2" t="s">
        <v>19</v>
      </c>
      <c r="D56" s="2">
        <v>51</v>
      </c>
      <c r="E56" s="2" t="s">
        <v>193</v>
      </c>
      <c r="F56" s="9" t="str">
        <f>A56&amp;B56&amp;C56&amp;E56</f>
        <v>MicheleLaPradeFMILLENNIUM RUNNING</v>
      </c>
      <c r="G56" s="5">
        <f>SUMIF('Nashua 10K'!$F$2:$F$273,F56,'Nashua 10K'!$J$2:$J$273)</f>
        <v>0</v>
      </c>
      <c r="H56" s="5">
        <f>SUMIF('Skip''s 4M'!$F$2:$F$310,F56,'Skip''s 4M'!$J$2:$J$310)</f>
        <v>0</v>
      </c>
      <c r="I56" s="5">
        <f>SUMIF(Sandown!$F$2:$F$297,F56,Sandown!$J$2:$J$297)</f>
        <v>0</v>
      </c>
      <c r="J56" s="5">
        <f>SUMIF('New England Half'!$F$2:$F$294,F56,'New England Half'!$J$2:$J$294)</f>
        <v>0</v>
      </c>
      <c r="K56" s="5">
        <f>SUMIF('Track 5K'!$F$2:$F$198,F56,'Track 5K'!$J$2:$J$198)</f>
        <v>7</v>
      </c>
      <c r="L56" s="4">
        <f>SUM(G56:K56)</f>
        <v>7</v>
      </c>
    </row>
    <row r="57" spans="1:12" ht="12.75" x14ac:dyDescent="0.2">
      <c r="A57" s="2" t="s">
        <v>87</v>
      </c>
      <c r="B57" s="2" t="s">
        <v>588</v>
      </c>
      <c r="C57" s="2" t="s">
        <v>19</v>
      </c>
      <c r="D57" s="2">
        <v>58</v>
      </c>
      <c r="E57" s="2" t="s">
        <v>193</v>
      </c>
      <c r="F57" s="9" t="str">
        <f>A57&amp;B57&amp;C57&amp;E57</f>
        <v>MichelleShea La SalaFMILLENNIUM RUNNING</v>
      </c>
      <c r="G57" s="5">
        <f>SUMIF('Nashua 10K'!$F$2:$F$273,F57,'Nashua 10K'!$J$2:$J$273)</f>
        <v>0</v>
      </c>
      <c r="H57" s="5">
        <f>SUMIF('Skip''s 4M'!$F$2:$F$310,F57,'Skip''s 4M'!$J$2:$J$310)</f>
        <v>0</v>
      </c>
      <c r="I57" s="5">
        <f>SUMIF(Sandown!$F$2:$F$297,F57,Sandown!$J$2:$J$297)</f>
        <v>0</v>
      </c>
      <c r="J57" s="5">
        <f>SUMIF('New England Half'!$F$2:$F$294,F57,'New England Half'!$J$2:$J$294)</f>
        <v>2.65625</v>
      </c>
      <c r="K57" s="5">
        <f>SUMIF('Track 5K'!$F$2:$F$198,F57,'Track 5K'!$J$2:$J$198)</f>
        <v>4.25</v>
      </c>
      <c r="L57" s="4">
        <f>SUM(G57:K57)</f>
        <v>6.90625</v>
      </c>
    </row>
    <row r="58" spans="1:12" ht="12.75" x14ac:dyDescent="0.2">
      <c r="A58" s="2" t="s">
        <v>338</v>
      </c>
      <c r="B58" s="2" t="s">
        <v>557</v>
      </c>
      <c r="C58" s="2" t="s">
        <v>19</v>
      </c>
      <c r="D58" s="2">
        <v>51</v>
      </c>
      <c r="E58" s="2" t="s">
        <v>193</v>
      </c>
      <c r="F58" s="9" t="str">
        <f>A58&amp;B58&amp;C58&amp;E58</f>
        <v>SarahLesterFMILLENNIUM RUNNING</v>
      </c>
      <c r="G58" s="5">
        <f>SUMIF('Nashua 10K'!$F$2:$F$273,F58,'Nashua 10K'!$J$2:$J$273)</f>
        <v>0</v>
      </c>
      <c r="H58" s="5">
        <f>SUMIF('Skip''s 4M'!$F$2:$F$310,F58,'Skip''s 4M'!$J$2:$J$310)</f>
        <v>0</v>
      </c>
      <c r="I58" s="5">
        <f>SUMIF(Sandown!$F$2:$F$297,F58,Sandown!$J$2:$J$297)</f>
        <v>0</v>
      </c>
      <c r="J58" s="5">
        <f>SUMIF('New England Half'!$F$2:$F$294,F58,'New England Half'!$J$2:$J$294)</f>
        <v>6.5</v>
      </c>
      <c r="K58" s="5">
        <f>SUMIF('Track 5K'!$F$2:$F$198,F58,'Track 5K'!$J$2:$J$198)</f>
        <v>0</v>
      </c>
      <c r="L58" s="4">
        <f>SUM(G58:K58)</f>
        <v>6.5</v>
      </c>
    </row>
    <row r="59" spans="1:12" ht="12.75" x14ac:dyDescent="0.2">
      <c r="A59" s="2" t="s">
        <v>92</v>
      </c>
      <c r="B59" s="2" t="s">
        <v>675</v>
      </c>
      <c r="C59" s="2" t="s">
        <v>19</v>
      </c>
      <c r="D59" s="2">
        <v>53</v>
      </c>
      <c r="E59" s="2" t="s">
        <v>193</v>
      </c>
      <c r="F59" s="9" t="str">
        <f>A59&amp;B59&amp;C59&amp;E59</f>
        <v>JaneCottrellFMILLENNIUM RUNNING</v>
      </c>
      <c r="G59" s="5">
        <f>SUMIF('Nashua 10K'!$F$2:$F$273,F59,'Nashua 10K'!$J$2:$J$273)</f>
        <v>0</v>
      </c>
      <c r="H59" s="5">
        <f>SUMIF('Skip''s 4M'!$F$2:$F$310,F59,'Skip''s 4M'!$J$2:$J$310)</f>
        <v>0</v>
      </c>
      <c r="I59" s="5">
        <f>SUMIF(Sandown!$F$2:$F$297,F59,Sandown!$J$2:$J$297)</f>
        <v>0</v>
      </c>
      <c r="J59" s="5">
        <f>SUMIF('New England Half'!$F$2:$F$294,F59,'New England Half'!$J$2:$J$294)</f>
        <v>0</v>
      </c>
      <c r="K59" s="5">
        <f>SUMIF('Track 5K'!$F$2:$F$198,F59,'Track 5K'!$J$2:$J$198)</f>
        <v>4.9375</v>
      </c>
      <c r="L59" s="4">
        <f>SUM(G59:K59)</f>
        <v>4.9375</v>
      </c>
    </row>
    <row r="60" spans="1:12" ht="12.75" x14ac:dyDescent="0.2">
      <c r="A60" s="2" t="s">
        <v>86</v>
      </c>
      <c r="B60" s="2" t="s">
        <v>478</v>
      </c>
      <c r="C60" s="2" t="s">
        <v>19</v>
      </c>
      <c r="D60" s="2">
        <v>53</v>
      </c>
      <c r="E60" s="2" t="s">
        <v>191</v>
      </c>
      <c r="F60" s="9" t="str">
        <f>A60&amp;B60&amp;C60&amp;E60</f>
        <v>MicheleRobinsonFGATE CITY STRIDERS</v>
      </c>
      <c r="G60" s="5">
        <f>SUMIF('Nashua 10K'!$F$2:$F$273,F60,'Nashua 10K'!$J$2:$J$273)</f>
        <v>0</v>
      </c>
      <c r="H60" s="5">
        <f>SUMIF('Skip''s 4M'!$F$2:$F$310,F60,'Skip''s 4M'!$J$2:$J$310)</f>
        <v>0</v>
      </c>
      <c r="I60" s="5">
        <f>SUMIF(Sandown!$F$2:$F$297,F60,Sandown!$J$2:$J$297)</f>
        <v>0</v>
      </c>
      <c r="J60" s="5">
        <f>SUMIF('New England Half'!$F$2:$F$294,F60,'New England Half'!$J$2:$J$294)</f>
        <v>0</v>
      </c>
      <c r="K60" s="5">
        <f>SUMIF('Track 5K'!$F$2:$F$198,F60,'Track 5K'!$J$2:$J$198)</f>
        <v>3.75</v>
      </c>
      <c r="L60" s="4">
        <f>SUM(G60:K60)</f>
        <v>3.75</v>
      </c>
    </row>
    <row r="61" spans="1:12" ht="12.75" x14ac:dyDescent="0.2">
      <c r="A61" s="2" t="s">
        <v>571</v>
      </c>
      <c r="B61" s="2" t="s">
        <v>572</v>
      </c>
      <c r="C61" s="2" t="s">
        <v>19</v>
      </c>
      <c r="D61" s="2">
        <v>57</v>
      </c>
      <c r="E61" s="2" t="s">
        <v>193</v>
      </c>
      <c r="F61" s="9" t="str">
        <f>A61&amp;B61&amp;C61&amp;E61</f>
        <v>TerriFournierFMILLENNIUM RUNNING</v>
      </c>
      <c r="G61" s="5">
        <f>SUMIF('Nashua 10K'!$F$2:$F$273,F61,'Nashua 10K'!$J$2:$J$273)</f>
        <v>0</v>
      </c>
      <c r="H61" s="5">
        <f>SUMIF('Skip''s 4M'!$F$2:$F$310,F61,'Skip''s 4M'!$J$2:$J$310)</f>
        <v>0</v>
      </c>
      <c r="I61" s="5">
        <f>SUMIF(Sandown!$F$2:$F$297,F61,Sandown!$J$2:$J$297)</f>
        <v>0</v>
      </c>
      <c r="J61" s="5">
        <f>SUMIF('New England Half'!$F$2:$F$294,F61,'New England Half'!$J$2:$J$294)</f>
        <v>3.75</v>
      </c>
      <c r="K61" s="5">
        <f>SUMIF('Track 5K'!$F$2:$F$198,F61,'Track 5K'!$J$2:$J$198)</f>
        <v>0</v>
      </c>
      <c r="L61" s="4">
        <f>SUM(G61:K61)</f>
        <v>3.75</v>
      </c>
    </row>
    <row r="62" spans="1:12" ht="12.75" x14ac:dyDescent="0.2">
      <c r="L62" s="4"/>
    </row>
    <row r="63" spans="1:12" ht="12.75" x14ac:dyDescent="0.2">
      <c r="L63" s="4"/>
    </row>
    <row r="64" spans="1:12" ht="12.75" x14ac:dyDescent="0.2">
      <c r="L64" s="4"/>
    </row>
    <row r="65" spans="12:12" ht="12.75" x14ac:dyDescent="0.2">
      <c r="L65" s="4"/>
    </row>
    <row r="66" spans="12:12" ht="12.75" x14ac:dyDescent="0.2">
      <c r="L66" s="4"/>
    </row>
    <row r="67" spans="12:12" ht="12.75" x14ac:dyDescent="0.2">
      <c r="L67" s="4"/>
    </row>
    <row r="68" spans="12:12" ht="12.75" x14ac:dyDescent="0.2">
      <c r="L68" s="4"/>
    </row>
    <row r="69" spans="12:12" ht="12.75" x14ac:dyDescent="0.2">
      <c r="L69" s="4"/>
    </row>
    <row r="70" spans="12:12" ht="12.75" x14ac:dyDescent="0.2">
      <c r="L70" s="4"/>
    </row>
    <row r="71" spans="12:12" ht="12.75" x14ac:dyDescent="0.2">
      <c r="L71" s="4"/>
    </row>
    <row r="72" spans="12:12" ht="12.75" x14ac:dyDescent="0.2">
      <c r="L72" s="4"/>
    </row>
    <row r="73" spans="12:12" ht="12.75" x14ac:dyDescent="0.2">
      <c r="L73" s="4"/>
    </row>
    <row r="74" spans="12:12" ht="12.75" x14ac:dyDescent="0.2">
      <c r="L74" s="4"/>
    </row>
    <row r="75" spans="12:12" ht="12.75" x14ac:dyDescent="0.2">
      <c r="L75" s="4"/>
    </row>
    <row r="76" spans="12:12" ht="12.75" x14ac:dyDescent="0.2">
      <c r="L76" s="4"/>
    </row>
    <row r="77" spans="12:12" ht="12.75" x14ac:dyDescent="0.2">
      <c r="L77" s="4"/>
    </row>
    <row r="78" spans="12:12" ht="12.75" x14ac:dyDescent="0.2">
      <c r="L78" s="4"/>
    </row>
    <row r="79" spans="12:12" ht="12.75" x14ac:dyDescent="0.2">
      <c r="L79" s="4"/>
    </row>
    <row r="80" spans="12:12" ht="12.75" x14ac:dyDescent="0.2">
      <c r="L80" s="4"/>
    </row>
    <row r="81" spans="12:12" ht="12.75" x14ac:dyDescent="0.2">
      <c r="L81" s="4"/>
    </row>
    <row r="82" spans="12:12" ht="12.75" x14ac:dyDescent="0.2">
      <c r="L82" s="4"/>
    </row>
    <row r="83" spans="12:12" ht="12.75" x14ac:dyDescent="0.2">
      <c r="L83" s="4"/>
    </row>
    <row r="84" spans="12:12" ht="12.75" x14ac:dyDescent="0.2">
      <c r="L84" s="4"/>
    </row>
    <row r="85" spans="12:12" ht="12.75" x14ac:dyDescent="0.2">
      <c r="L85" s="4"/>
    </row>
    <row r="86" spans="12:12" ht="12.75" x14ac:dyDescent="0.2">
      <c r="L86" s="4"/>
    </row>
    <row r="87" spans="12:12" ht="12.75" x14ac:dyDescent="0.2">
      <c r="L87" s="4"/>
    </row>
    <row r="88" spans="12:12" ht="12.75" x14ac:dyDescent="0.2">
      <c r="L88" s="4"/>
    </row>
    <row r="89" spans="12:12" ht="12.75" x14ac:dyDescent="0.2">
      <c r="L89" s="4"/>
    </row>
    <row r="90" spans="12:12" ht="12.75" x14ac:dyDescent="0.2">
      <c r="L90" s="4"/>
    </row>
    <row r="91" spans="12:12" ht="12.75" x14ac:dyDescent="0.2">
      <c r="L91" s="4"/>
    </row>
    <row r="92" spans="12:12" ht="12.75" x14ac:dyDescent="0.2">
      <c r="L92" s="4"/>
    </row>
    <row r="93" spans="12:12" ht="12.75" x14ac:dyDescent="0.2">
      <c r="L93" s="4"/>
    </row>
    <row r="94" spans="12:12" ht="12.75" x14ac:dyDescent="0.2">
      <c r="L94" s="4"/>
    </row>
    <row r="95" spans="12:12" ht="12.75" x14ac:dyDescent="0.2">
      <c r="L95" s="4"/>
    </row>
    <row r="96" spans="12:12" ht="12.75" x14ac:dyDescent="0.2">
      <c r="L96" s="4"/>
    </row>
    <row r="97" spans="12:12" ht="12.75" x14ac:dyDescent="0.2">
      <c r="L97" s="4"/>
    </row>
    <row r="98" spans="12:12" ht="12.75" x14ac:dyDescent="0.2">
      <c r="L98" s="4"/>
    </row>
    <row r="99" spans="12:12" ht="12.75" x14ac:dyDescent="0.2">
      <c r="L99" s="4"/>
    </row>
    <row r="100" spans="12:12" ht="12.75" x14ac:dyDescent="0.2">
      <c r="L100" s="4"/>
    </row>
    <row r="101" spans="12:12" ht="12.75" x14ac:dyDescent="0.2">
      <c r="L101" s="4"/>
    </row>
    <row r="102" spans="12:12" ht="12.75" x14ac:dyDescent="0.2">
      <c r="L102" s="4"/>
    </row>
    <row r="103" spans="12:12" ht="12.75" x14ac:dyDescent="0.2">
      <c r="L103" s="4"/>
    </row>
    <row r="104" spans="12:12" ht="12.75" x14ac:dyDescent="0.2">
      <c r="L104" s="4"/>
    </row>
    <row r="105" spans="12:12" ht="12.75" x14ac:dyDescent="0.2">
      <c r="L105" s="4"/>
    </row>
    <row r="106" spans="12:12" ht="12.75" x14ac:dyDescent="0.2">
      <c r="L106" s="4"/>
    </row>
    <row r="107" spans="12:12" ht="12.75" x14ac:dyDescent="0.2">
      <c r="L107" s="4"/>
    </row>
    <row r="108" spans="12:12" ht="12.75" x14ac:dyDescent="0.2">
      <c r="L108" s="4"/>
    </row>
    <row r="109" spans="12:12" ht="12.75" x14ac:dyDescent="0.2">
      <c r="L109" s="4"/>
    </row>
    <row r="110" spans="12:12" ht="12.75" x14ac:dyDescent="0.2">
      <c r="L110" s="4"/>
    </row>
    <row r="111" spans="12:12" ht="12.75" x14ac:dyDescent="0.2">
      <c r="L111" s="4"/>
    </row>
    <row r="112" spans="12:12" ht="12.75" x14ac:dyDescent="0.2">
      <c r="L112" s="4"/>
    </row>
    <row r="113" spans="12:12" ht="12.75" x14ac:dyDescent="0.2">
      <c r="L113" s="4"/>
    </row>
    <row r="114" spans="12:12" ht="12.75" x14ac:dyDescent="0.2">
      <c r="L114" s="4"/>
    </row>
    <row r="115" spans="12:12" ht="12.75" x14ac:dyDescent="0.2">
      <c r="L115" s="4"/>
    </row>
    <row r="116" spans="12:12" ht="12.75" x14ac:dyDescent="0.2">
      <c r="L116" s="4"/>
    </row>
    <row r="117" spans="12:12" ht="12.75" x14ac:dyDescent="0.2">
      <c r="L117" s="4"/>
    </row>
    <row r="118" spans="12:12" ht="12.75" x14ac:dyDescent="0.2">
      <c r="L118" s="4"/>
    </row>
    <row r="119" spans="12:12" ht="12.75" x14ac:dyDescent="0.2">
      <c r="L119" s="4"/>
    </row>
    <row r="120" spans="12:12" ht="12.75" x14ac:dyDescent="0.2">
      <c r="L120" s="4"/>
    </row>
    <row r="121" spans="12:12" ht="12.75" x14ac:dyDescent="0.2">
      <c r="L121" s="4"/>
    </row>
    <row r="122" spans="12:12" ht="12.75" x14ac:dyDescent="0.2">
      <c r="L122" s="4"/>
    </row>
    <row r="123" spans="12:12" ht="12.75" x14ac:dyDescent="0.2">
      <c r="L123" s="4"/>
    </row>
    <row r="124" spans="12:12" ht="12.75" x14ac:dyDescent="0.2">
      <c r="L124" s="4"/>
    </row>
    <row r="125" spans="12:12" ht="12.75" x14ac:dyDescent="0.2">
      <c r="L125" s="4"/>
    </row>
    <row r="126" spans="12:12" ht="12.75" x14ac:dyDescent="0.2">
      <c r="L126" s="4"/>
    </row>
    <row r="127" spans="12:12" ht="12.75" x14ac:dyDescent="0.2">
      <c r="L127" s="4"/>
    </row>
    <row r="128" spans="12:12" ht="12.75" x14ac:dyDescent="0.2">
      <c r="L128" s="4"/>
    </row>
    <row r="129" spans="12:12" ht="12.75" x14ac:dyDescent="0.2">
      <c r="L129" s="4"/>
    </row>
    <row r="130" spans="12:12" ht="12.75" x14ac:dyDescent="0.2">
      <c r="L130" s="4"/>
    </row>
    <row r="131" spans="12:12" ht="12.75" x14ac:dyDescent="0.2">
      <c r="L131" s="4"/>
    </row>
    <row r="132" spans="12:12" ht="12.75" x14ac:dyDescent="0.2">
      <c r="L132" s="4"/>
    </row>
    <row r="133" spans="12:12" ht="12.75" x14ac:dyDescent="0.2">
      <c r="L133" s="4"/>
    </row>
    <row r="134" spans="12:12" ht="12.75" x14ac:dyDescent="0.2">
      <c r="L134" s="4"/>
    </row>
    <row r="135" spans="12:12" ht="12.75" x14ac:dyDescent="0.2">
      <c r="L135" s="4"/>
    </row>
    <row r="136" spans="12:12" ht="12.75" x14ac:dyDescent="0.2">
      <c r="L136" s="4"/>
    </row>
    <row r="137" spans="12:12" ht="12.75" x14ac:dyDescent="0.2">
      <c r="L137" s="4"/>
    </row>
    <row r="138" spans="12:12" ht="12.75" x14ac:dyDescent="0.2">
      <c r="L138" s="4"/>
    </row>
    <row r="139" spans="12:12" ht="12.75" x14ac:dyDescent="0.2">
      <c r="L139" s="4"/>
    </row>
    <row r="140" spans="12:12" ht="12.75" x14ac:dyDescent="0.2">
      <c r="L140" s="4"/>
    </row>
    <row r="141" spans="12:12" ht="12.75" x14ac:dyDescent="0.2">
      <c r="L141" s="4"/>
    </row>
    <row r="142" spans="12:12" ht="12.75" x14ac:dyDescent="0.2">
      <c r="L142" s="4"/>
    </row>
    <row r="143" spans="12:12" ht="12.75" x14ac:dyDescent="0.2">
      <c r="L143" s="4"/>
    </row>
    <row r="144" spans="12:12" ht="12.75" x14ac:dyDescent="0.2">
      <c r="L144" s="4"/>
    </row>
    <row r="145" spans="12:12" ht="12.75" x14ac:dyDescent="0.2">
      <c r="L145" s="4"/>
    </row>
    <row r="146" spans="12:12" ht="12.75" x14ac:dyDescent="0.2">
      <c r="L146" s="4"/>
    </row>
    <row r="147" spans="12:12" ht="12.75" x14ac:dyDescent="0.2">
      <c r="L147" s="4"/>
    </row>
    <row r="148" spans="12:12" ht="12.75" x14ac:dyDescent="0.2">
      <c r="L148" s="4"/>
    </row>
    <row r="149" spans="12:12" ht="12.75" x14ac:dyDescent="0.2">
      <c r="L149" s="4"/>
    </row>
    <row r="150" spans="12:12" ht="12.75" x14ac:dyDescent="0.2">
      <c r="L150" s="4"/>
    </row>
    <row r="151" spans="12:12" ht="12.75" x14ac:dyDescent="0.2">
      <c r="L151" s="4"/>
    </row>
    <row r="152" spans="12:12" ht="12.75" x14ac:dyDescent="0.2">
      <c r="L152" s="4"/>
    </row>
    <row r="153" spans="12:12" ht="12.75" x14ac:dyDescent="0.2">
      <c r="L153" s="4"/>
    </row>
    <row r="154" spans="12:12" ht="12.75" x14ac:dyDescent="0.2">
      <c r="L154" s="4"/>
    </row>
    <row r="155" spans="12:12" ht="12.75" x14ac:dyDescent="0.2">
      <c r="L155" s="4"/>
    </row>
    <row r="156" spans="12:12" ht="12.75" x14ac:dyDescent="0.2">
      <c r="L156" s="4"/>
    </row>
    <row r="157" spans="12:12" ht="12.75" x14ac:dyDescent="0.2">
      <c r="L157" s="4"/>
    </row>
    <row r="158" spans="12:12" ht="12.75" x14ac:dyDescent="0.2">
      <c r="L158" s="4"/>
    </row>
    <row r="159" spans="12:12" ht="12.75" x14ac:dyDescent="0.2">
      <c r="L159" s="4"/>
    </row>
    <row r="160" spans="12:12" ht="12.75" x14ac:dyDescent="0.2">
      <c r="L160" s="4"/>
    </row>
    <row r="161" spans="12:12" ht="12.75" x14ac:dyDescent="0.2">
      <c r="L161" s="4"/>
    </row>
    <row r="162" spans="12:12" ht="12.75" x14ac:dyDescent="0.2">
      <c r="L162" s="4"/>
    </row>
    <row r="163" spans="12:12" ht="12.75" x14ac:dyDescent="0.2">
      <c r="L163" s="4"/>
    </row>
    <row r="164" spans="12:12" ht="12.75" x14ac:dyDescent="0.2">
      <c r="L164" s="4"/>
    </row>
    <row r="165" spans="12:12" ht="12.75" x14ac:dyDescent="0.2">
      <c r="L165" s="4"/>
    </row>
    <row r="166" spans="12:12" ht="12.75" x14ac:dyDescent="0.2">
      <c r="L166" s="4"/>
    </row>
    <row r="167" spans="12:12" ht="12.75" x14ac:dyDescent="0.2">
      <c r="L167" s="4"/>
    </row>
    <row r="168" spans="12:12" ht="12.75" x14ac:dyDescent="0.2">
      <c r="L168" s="4"/>
    </row>
    <row r="169" spans="12:12" ht="12.75" x14ac:dyDescent="0.2">
      <c r="L169" s="4"/>
    </row>
    <row r="170" spans="12:12" ht="12.75" x14ac:dyDescent="0.2">
      <c r="L170" s="4"/>
    </row>
    <row r="171" spans="12:12" ht="12.75" x14ac:dyDescent="0.2">
      <c r="L171" s="4"/>
    </row>
    <row r="172" spans="12:12" ht="12.75" x14ac:dyDescent="0.2">
      <c r="L172" s="4"/>
    </row>
    <row r="173" spans="12:12" ht="12.75" x14ac:dyDescent="0.2">
      <c r="L173" s="4"/>
    </row>
    <row r="174" spans="12:12" ht="12.75" x14ac:dyDescent="0.2">
      <c r="L174" s="4"/>
    </row>
    <row r="175" spans="12:12" ht="12.75" x14ac:dyDescent="0.2">
      <c r="L175" s="4"/>
    </row>
    <row r="176" spans="12:12" ht="12.75" x14ac:dyDescent="0.2">
      <c r="L176" s="4"/>
    </row>
    <row r="177" spans="12:12" ht="12.75" x14ac:dyDescent="0.2">
      <c r="L177" s="4"/>
    </row>
    <row r="178" spans="12:12" ht="12.75" x14ac:dyDescent="0.2">
      <c r="L178" s="4"/>
    </row>
    <row r="179" spans="12:12" ht="12.75" x14ac:dyDescent="0.2">
      <c r="L179" s="4"/>
    </row>
    <row r="180" spans="12:12" ht="12.75" x14ac:dyDescent="0.2">
      <c r="L180" s="4"/>
    </row>
    <row r="181" spans="12:12" ht="12.75" x14ac:dyDescent="0.2">
      <c r="L181" s="4"/>
    </row>
    <row r="182" spans="12:12" ht="12.75" x14ac:dyDescent="0.2">
      <c r="L182" s="4"/>
    </row>
    <row r="183" spans="12:12" ht="12.75" x14ac:dyDescent="0.2">
      <c r="L183" s="4"/>
    </row>
    <row r="184" spans="12:12" ht="12.75" x14ac:dyDescent="0.2">
      <c r="L184" s="4"/>
    </row>
    <row r="185" spans="12:12" ht="12.75" x14ac:dyDescent="0.2">
      <c r="L185" s="4"/>
    </row>
    <row r="186" spans="12:12" ht="12.75" x14ac:dyDescent="0.2">
      <c r="L186" s="4"/>
    </row>
    <row r="187" spans="12:12" ht="12.75" x14ac:dyDescent="0.2">
      <c r="L187" s="4"/>
    </row>
    <row r="188" spans="12:12" ht="12.75" x14ac:dyDescent="0.2">
      <c r="L188" s="4"/>
    </row>
    <row r="189" spans="12:12" ht="12.75" x14ac:dyDescent="0.2">
      <c r="L189" s="4"/>
    </row>
    <row r="190" spans="12:12" ht="12.75" x14ac:dyDescent="0.2">
      <c r="L190" s="4"/>
    </row>
    <row r="191" spans="12:12" ht="12.75" x14ac:dyDescent="0.2">
      <c r="L191" s="4"/>
    </row>
    <row r="192" spans="12:12" ht="12.75" x14ac:dyDescent="0.2">
      <c r="L192" s="4"/>
    </row>
    <row r="193" spans="12:12" ht="12.75" x14ac:dyDescent="0.2">
      <c r="L193" s="4"/>
    </row>
    <row r="194" spans="12:12" ht="12.75" x14ac:dyDescent="0.2">
      <c r="L194" s="4"/>
    </row>
    <row r="195" spans="12:12" ht="12.75" x14ac:dyDescent="0.2">
      <c r="L195" s="4"/>
    </row>
    <row r="196" spans="12:12" ht="12.75" x14ac:dyDescent="0.2">
      <c r="L196" s="4"/>
    </row>
    <row r="197" spans="12:12" ht="12.75" x14ac:dyDescent="0.2">
      <c r="L197" s="4"/>
    </row>
    <row r="198" spans="12:12" ht="12.75" x14ac:dyDescent="0.2">
      <c r="L198" s="4"/>
    </row>
    <row r="199" spans="12:12" ht="12.75" x14ac:dyDescent="0.2">
      <c r="L199" s="4"/>
    </row>
    <row r="200" spans="12:12" ht="12.75" x14ac:dyDescent="0.2">
      <c r="L200" s="4"/>
    </row>
    <row r="201" spans="12:12" ht="12.75" x14ac:dyDescent="0.2">
      <c r="L201" s="4"/>
    </row>
    <row r="202" spans="12:12" ht="12.75" x14ac:dyDescent="0.2">
      <c r="L202" s="4"/>
    </row>
    <row r="203" spans="12:12" ht="12.75" x14ac:dyDescent="0.2">
      <c r="L203" s="4"/>
    </row>
    <row r="204" spans="12:12" ht="12.75" x14ac:dyDescent="0.2">
      <c r="L204" s="4"/>
    </row>
    <row r="205" spans="12:12" ht="12.75" x14ac:dyDescent="0.2">
      <c r="L205" s="4"/>
    </row>
    <row r="206" spans="12:12" ht="12.75" x14ac:dyDescent="0.2">
      <c r="L206" s="4"/>
    </row>
    <row r="207" spans="12:12" ht="12.75" x14ac:dyDescent="0.2">
      <c r="L207" s="4"/>
    </row>
    <row r="208" spans="12:12" ht="12.75" x14ac:dyDescent="0.2">
      <c r="L208" s="4"/>
    </row>
    <row r="209" spans="12:12" ht="12.75" x14ac:dyDescent="0.2">
      <c r="L209" s="4"/>
    </row>
    <row r="210" spans="12:12" ht="12.75" x14ac:dyDescent="0.2">
      <c r="L210" s="4"/>
    </row>
    <row r="211" spans="12:12" ht="12.75" x14ac:dyDescent="0.2">
      <c r="L211" s="4"/>
    </row>
    <row r="212" spans="12:12" ht="12.75" x14ac:dyDescent="0.2">
      <c r="L212" s="4"/>
    </row>
    <row r="213" spans="12:12" ht="12.75" x14ac:dyDescent="0.2">
      <c r="L213" s="4"/>
    </row>
    <row r="214" spans="12:12" ht="12.75" x14ac:dyDescent="0.2">
      <c r="L214" s="4"/>
    </row>
    <row r="215" spans="12:12" ht="12.75" x14ac:dyDescent="0.2">
      <c r="L215" s="4"/>
    </row>
    <row r="216" spans="12:12" ht="12.75" x14ac:dyDescent="0.2">
      <c r="L216" s="4"/>
    </row>
    <row r="217" spans="12:12" ht="12.75" x14ac:dyDescent="0.2">
      <c r="L217" s="4"/>
    </row>
    <row r="218" spans="12:12" ht="12.75" x14ac:dyDescent="0.2">
      <c r="L218" s="4"/>
    </row>
    <row r="219" spans="12:12" ht="12.75" x14ac:dyDescent="0.2">
      <c r="L219" s="4"/>
    </row>
    <row r="220" spans="12:12" ht="12.75" x14ac:dyDescent="0.2">
      <c r="L220" s="4"/>
    </row>
    <row r="221" spans="12:12" ht="12.75" x14ac:dyDescent="0.2">
      <c r="L221" s="4"/>
    </row>
    <row r="222" spans="12:12" ht="12.75" x14ac:dyDescent="0.2">
      <c r="L222" s="4"/>
    </row>
    <row r="223" spans="12:12" ht="12.75" x14ac:dyDescent="0.2">
      <c r="L223" s="4"/>
    </row>
    <row r="224" spans="12:12" ht="12.75" x14ac:dyDescent="0.2">
      <c r="L224" s="4"/>
    </row>
    <row r="225" spans="12:12" ht="12.75" x14ac:dyDescent="0.2">
      <c r="L225" s="4"/>
    </row>
    <row r="226" spans="12:12" ht="12.75" x14ac:dyDescent="0.2">
      <c r="L226" s="4"/>
    </row>
    <row r="227" spans="12:12" ht="12.75" x14ac:dyDescent="0.2">
      <c r="L227" s="4"/>
    </row>
    <row r="228" spans="12:12" ht="12.75" x14ac:dyDescent="0.2">
      <c r="L228" s="4"/>
    </row>
    <row r="229" spans="12:12" ht="12.75" x14ac:dyDescent="0.2">
      <c r="L229" s="4"/>
    </row>
    <row r="230" spans="12:12" ht="12.75" x14ac:dyDescent="0.2">
      <c r="L230" s="4"/>
    </row>
    <row r="231" spans="12:12" ht="12.75" x14ac:dyDescent="0.2">
      <c r="L231" s="4"/>
    </row>
    <row r="232" spans="12:12" ht="12.75" x14ac:dyDescent="0.2">
      <c r="L232" s="4"/>
    </row>
    <row r="233" spans="12:12" ht="12.75" x14ac:dyDescent="0.2">
      <c r="L233" s="4"/>
    </row>
    <row r="234" spans="12:12" ht="12.75" x14ac:dyDescent="0.2">
      <c r="L234" s="4"/>
    </row>
    <row r="235" spans="12:12" ht="12.75" x14ac:dyDescent="0.2">
      <c r="L235" s="4"/>
    </row>
    <row r="236" spans="12:12" ht="12.75" x14ac:dyDescent="0.2">
      <c r="L236" s="4"/>
    </row>
    <row r="237" spans="12:12" ht="12.75" x14ac:dyDescent="0.2">
      <c r="L237" s="4"/>
    </row>
    <row r="238" spans="12:12" ht="12.75" x14ac:dyDescent="0.2">
      <c r="L238" s="4"/>
    </row>
    <row r="239" spans="12:12" ht="12.75" x14ac:dyDescent="0.2">
      <c r="L239" s="4"/>
    </row>
    <row r="240" spans="12:12" ht="12.75" x14ac:dyDescent="0.2">
      <c r="L240" s="4"/>
    </row>
    <row r="241" spans="12:12" ht="12.75" x14ac:dyDescent="0.2">
      <c r="L241" s="4"/>
    </row>
    <row r="242" spans="12:12" ht="12.75" x14ac:dyDescent="0.2">
      <c r="L242" s="4"/>
    </row>
    <row r="243" spans="12:12" ht="12.75" x14ac:dyDescent="0.2">
      <c r="L243" s="4"/>
    </row>
    <row r="244" spans="12:12" ht="12.75" x14ac:dyDescent="0.2">
      <c r="L244" s="4"/>
    </row>
    <row r="245" spans="12:12" ht="12.75" x14ac:dyDescent="0.2">
      <c r="L245" s="4"/>
    </row>
    <row r="246" spans="12:12" ht="12.75" x14ac:dyDescent="0.2">
      <c r="L246" s="4"/>
    </row>
    <row r="247" spans="12:12" ht="12.75" x14ac:dyDescent="0.2">
      <c r="L247" s="4"/>
    </row>
    <row r="248" spans="12:12" ht="12.75" x14ac:dyDescent="0.2">
      <c r="L248" s="4"/>
    </row>
    <row r="249" spans="12:12" ht="12.75" x14ac:dyDescent="0.2">
      <c r="L249" s="4"/>
    </row>
    <row r="250" spans="12:12" ht="12.75" x14ac:dyDescent="0.2">
      <c r="L250" s="4"/>
    </row>
    <row r="251" spans="12:12" ht="12.75" x14ac:dyDescent="0.2">
      <c r="L251" s="4"/>
    </row>
    <row r="252" spans="12:12" ht="12.75" x14ac:dyDescent="0.2">
      <c r="L252" s="4"/>
    </row>
    <row r="253" spans="12:12" ht="12.75" x14ac:dyDescent="0.2">
      <c r="L253" s="4"/>
    </row>
    <row r="254" spans="12:12" ht="12.75" x14ac:dyDescent="0.2">
      <c r="L254" s="4"/>
    </row>
    <row r="255" spans="12:12" ht="12.75" x14ac:dyDescent="0.2">
      <c r="L255" s="4"/>
    </row>
    <row r="256" spans="12:12" ht="12.75" x14ac:dyDescent="0.2">
      <c r="L256" s="4"/>
    </row>
    <row r="257" spans="12:12" ht="12.75" x14ac:dyDescent="0.2">
      <c r="L257" s="4"/>
    </row>
    <row r="258" spans="12:12" ht="12.75" x14ac:dyDescent="0.2">
      <c r="L258" s="4"/>
    </row>
    <row r="259" spans="12:12" ht="12.75" x14ac:dyDescent="0.2">
      <c r="L259" s="4"/>
    </row>
    <row r="260" spans="12:12" ht="12.75" x14ac:dyDescent="0.2">
      <c r="L260" s="4"/>
    </row>
    <row r="261" spans="12:12" ht="12.75" x14ac:dyDescent="0.2">
      <c r="L261" s="4"/>
    </row>
    <row r="262" spans="12:12" ht="12.75" x14ac:dyDescent="0.2">
      <c r="L262" s="4"/>
    </row>
    <row r="263" spans="12:12" ht="12.75" x14ac:dyDescent="0.2">
      <c r="L263" s="4"/>
    </row>
    <row r="264" spans="12:12" ht="12.75" x14ac:dyDescent="0.2">
      <c r="L264" s="4"/>
    </row>
    <row r="265" spans="12:12" ht="12.75" x14ac:dyDescent="0.2">
      <c r="L265" s="4"/>
    </row>
    <row r="266" spans="12:12" ht="12.75" x14ac:dyDescent="0.2">
      <c r="L266" s="4"/>
    </row>
    <row r="267" spans="12:12" ht="12.75" x14ac:dyDescent="0.2">
      <c r="L267" s="4"/>
    </row>
    <row r="268" spans="12:12" ht="12.75" x14ac:dyDescent="0.2">
      <c r="L268" s="4"/>
    </row>
    <row r="269" spans="12:12" ht="12.75" x14ac:dyDescent="0.2">
      <c r="L269" s="4"/>
    </row>
    <row r="270" spans="12:12" ht="12.75" x14ac:dyDescent="0.2">
      <c r="L270" s="4"/>
    </row>
    <row r="271" spans="12:12" ht="12.75" x14ac:dyDescent="0.2">
      <c r="L271" s="4"/>
    </row>
    <row r="272" spans="12:12" ht="12.75" x14ac:dyDescent="0.2">
      <c r="L272" s="4"/>
    </row>
    <row r="273" spans="12:12" ht="12.75" x14ac:dyDescent="0.2">
      <c r="L273" s="4"/>
    </row>
    <row r="274" spans="12:12" ht="12.75" x14ac:dyDescent="0.2">
      <c r="L274" s="4"/>
    </row>
    <row r="275" spans="12:12" ht="12.75" x14ac:dyDescent="0.2">
      <c r="L275" s="4"/>
    </row>
    <row r="276" spans="12:12" ht="12.75" x14ac:dyDescent="0.2">
      <c r="L276" s="4"/>
    </row>
    <row r="277" spans="12:12" ht="12.75" x14ac:dyDescent="0.2">
      <c r="L277" s="4"/>
    </row>
    <row r="278" spans="12:12" ht="12.75" x14ac:dyDescent="0.2">
      <c r="L278" s="4"/>
    </row>
    <row r="279" spans="12:12" ht="12.75" x14ac:dyDescent="0.2">
      <c r="L279" s="4"/>
    </row>
    <row r="280" spans="12:12" ht="12.75" x14ac:dyDescent="0.2">
      <c r="L280" s="4"/>
    </row>
    <row r="281" spans="12:12" ht="12.75" x14ac:dyDescent="0.2">
      <c r="L281" s="4"/>
    </row>
    <row r="282" spans="12:12" ht="12.75" x14ac:dyDescent="0.2">
      <c r="L282" s="4"/>
    </row>
    <row r="283" spans="12:12" ht="12.75" x14ac:dyDescent="0.2">
      <c r="L283" s="4"/>
    </row>
    <row r="284" spans="12:12" ht="12.75" x14ac:dyDescent="0.2">
      <c r="L284" s="4"/>
    </row>
    <row r="285" spans="12:12" ht="12.75" x14ac:dyDescent="0.2">
      <c r="L285" s="4"/>
    </row>
    <row r="286" spans="12:12" ht="12.75" x14ac:dyDescent="0.2">
      <c r="L286" s="4"/>
    </row>
    <row r="287" spans="12:12" ht="12.75" x14ac:dyDescent="0.2">
      <c r="L287" s="4"/>
    </row>
    <row r="288" spans="12:12" ht="12.75" x14ac:dyDescent="0.2">
      <c r="L288" s="4"/>
    </row>
    <row r="289" spans="12:12" ht="12.75" x14ac:dyDescent="0.2">
      <c r="L289" s="4"/>
    </row>
    <row r="290" spans="12:12" ht="12.75" x14ac:dyDescent="0.2">
      <c r="L290" s="4"/>
    </row>
    <row r="291" spans="12:12" ht="12.75" x14ac:dyDescent="0.2">
      <c r="L291" s="4"/>
    </row>
    <row r="292" spans="12:12" ht="12.75" x14ac:dyDescent="0.2">
      <c r="L292" s="4"/>
    </row>
    <row r="293" spans="12:12" ht="12.75" x14ac:dyDescent="0.2">
      <c r="L293" s="4"/>
    </row>
    <row r="294" spans="12:12" ht="12.75" x14ac:dyDescent="0.2">
      <c r="L294" s="4"/>
    </row>
    <row r="295" spans="12:12" ht="12.75" x14ac:dyDescent="0.2">
      <c r="L295" s="4"/>
    </row>
    <row r="296" spans="12:12" ht="12.75" x14ac:dyDescent="0.2">
      <c r="L296" s="4"/>
    </row>
    <row r="297" spans="12:12" ht="12.75" x14ac:dyDescent="0.2">
      <c r="L297" s="4"/>
    </row>
    <row r="298" spans="12:12" ht="12.75" x14ac:dyDescent="0.2">
      <c r="L298" s="4"/>
    </row>
    <row r="299" spans="12:12" ht="12.75" x14ac:dyDescent="0.2">
      <c r="L299" s="4"/>
    </row>
    <row r="300" spans="12:12" ht="12.75" x14ac:dyDescent="0.2">
      <c r="L300" s="4"/>
    </row>
    <row r="301" spans="12:12" ht="12.75" x14ac:dyDescent="0.2">
      <c r="L301" s="4"/>
    </row>
    <row r="302" spans="12:12" ht="12.75" x14ac:dyDescent="0.2">
      <c r="L302" s="4"/>
    </row>
    <row r="303" spans="12:12" ht="12.75" x14ac:dyDescent="0.2">
      <c r="L303" s="4"/>
    </row>
    <row r="304" spans="12:12" ht="12.75" x14ac:dyDescent="0.2">
      <c r="L304" s="4"/>
    </row>
    <row r="305" spans="12:12" ht="12.75" x14ac:dyDescent="0.2">
      <c r="L305" s="4"/>
    </row>
    <row r="306" spans="12:12" ht="12.75" x14ac:dyDescent="0.2">
      <c r="L306" s="4"/>
    </row>
    <row r="307" spans="12:12" ht="12.75" x14ac:dyDescent="0.2">
      <c r="L307" s="4"/>
    </row>
    <row r="308" spans="12:12" ht="12.75" x14ac:dyDescent="0.2">
      <c r="L308" s="4"/>
    </row>
    <row r="309" spans="12:12" ht="12.75" x14ac:dyDescent="0.2">
      <c r="L309" s="4"/>
    </row>
    <row r="310" spans="12:12" ht="12.75" x14ac:dyDescent="0.2">
      <c r="L310" s="4"/>
    </row>
    <row r="311" spans="12:12" ht="12.75" x14ac:dyDescent="0.2">
      <c r="L311" s="4"/>
    </row>
    <row r="312" spans="12:12" ht="12.75" x14ac:dyDescent="0.2">
      <c r="L312" s="4"/>
    </row>
    <row r="313" spans="12:12" ht="12.75" x14ac:dyDescent="0.2">
      <c r="L313" s="4"/>
    </row>
    <row r="314" spans="12:12" ht="12.75" x14ac:dyDescent="0.2">
      <c r="L314" s="4"/>
    </row>
    <row r="315" spans="12:12" ht="12.75" x14ac:dyDescent="0.2">
      <c r="L315" s="4"/>
    </row>
    <row r="316" spans="12:12" ht="12.75" x14ac:dyDescent="0.2">
      <c r="L316" s="4"/>
    </row>
    <row r="317" spans="12:12" ht="12.75" x14ac:dyDescent="0.2">
      <c r="L317" s="4"/>
    </row>
    <row r="318" spans="12:12" ht="12.75" x14ac:dyDescent="0.2">
      <c r="L318" s="4"/>
    </row>
    <row r="319" spans="12:12" ht="12.75" x14ac:dyDescent="0.2">
      <c r="L319" s="4"/>
    </row>
    <row r="320" spans="12:12" ht="12.75" x14ac:dyDescent="0.2">
      <c r="L320" s="4"/>
    </row>
    <row r="321" spans="12:12" ht="12.75" x14ac:dyDescent="0.2">
      <c r="L321" s="4"/>
    </row>
    <row r="322" spans="12:12" ht="12.75" x14ac:dyDescent="0.2">
      <c r="L322" s="4"/>
    </row>
    <row r="323" spans="12:12" ht="12.75" x14ac:dyDescent="0.2">
      <c r="L323" s="4"/>
    </row>
    <row r="324" spans="12:12" ht="12.75" x14ac:dyDescent="0.2">
      <c r="L324" s="4"/>
    </row>
    <row r="325" spans="12:12" ht="12.75" x14ac:dyDescent="0.2">
      <c r="L325" s="4"/>
    </row>
    <row r="326" spans="12:12" ht="12.75" x14ac:dyDescent="0.2">
      <c r="L326" s="4"/>
    </row>
    <row r="327" spans="12:12" ht="12.75" x14ac:dyDescent="0.2">
      <c r="L327" s="4"/>
    </row>
    <row r="328" spans="12:12" ht="12.75" x14ac:dyDescent="0.2">
      <c r="L328" s="4"/>
    </row>
    <row r="329" spans="12:12" ht="12.75" x14ac:dyDescent="0.2">
      <c r="L329" s="4"/>
    </row>
    <row r="330" spans="12:12" ht="12.75" x14ac:dyDescent="0.2">
      <c r="L330" s="4"/>
    </row>
    <row r="331" spans="12:12" ht="12.75" x14ac:dyDescent="0.2">
      <c r="L331" s="4"/>
    </row>
    <row r="332" spans="12:12" ht="12.75" x14ac:dyDescent="0.2">
      <c r="L332" s="4"/>
    </row>
    <row r="333" spans="12:12" ht="12.75" x14ac:dyDescent="0.2">
      <c r="L333" s="4"/>
    </row>
    <row r="334" spans="12:12" ht="12.75" x14ac:dyDescent="0.2">
      <c r="L334" s="4"/>
    </row>
    <row r="335" spans="12:12" ht="12.75" x14ac:dyDescent="0.2">
      <c r="L335" s="4"/>
    </row>
    <row r="336" spans="12:12" ht="12.75" x14ac:dyDescent="0.2">
      <c r="L336" s="4"/>
    </row>
    <row r="337" spans="12:12" ht="12.75" x14ac:dyDescent="0.2">
      <c r="L337" s="4"/>
    </row>
    <row r="338" spans="12:12" ht="12.75" x14ac:dyDescent="0.2">
      <c r="L338" s="4"/>
    </row>
    <row r="339" spans="12:12" ht="12.75" x14ac:dyDescent="0.2">
      <c r="L339" s="4"/>
    </row>
    <row r="340" spans="12:12" ht="12.75" x14ac:dyDescent="0.2">
      <c r="L340" s="4"/>
    </row>
    <row r="341" spans="12:12" ht="12.75" x14ac:dyDescent="0.2">
      <c r="L341" s="4"/>
    </row>
    <row r="342" spans="12:12" ht="12.75" x14ac:dyDescent="0.2">
      <c r="L342" s="4"/>
    </row>
    <row r="343" spans="12:12" ht="12.75" x14ac:dyDescent="0.2">
      <c r="L343" s="4"/>
    </row>
    <row r="344" spans="12:12" ht="12.75" x14ac:dyDescent="0.2">
      <c r="L344" s="4"/>
    </row>
    <row r="345" spans="12:12" ht="12.75" x14ac:dyDescent="0.2">
      <c r="L345" s="4"/>
    </row>
    <row r="346" spans="12:12" ht="12.75" x14ac:dyDescent="0.2">
      <c r="L346" s="4"/>
    </row>
    <row r="347" spans="12:12" ht="12.75" x14ac:dyDescent="0.2">
      <c r="L347" s="4"/>
    </row>
    <row r="348" spans="12:12" ht="12.75" x14ac:dyDescent="0.2">
      <c r="L348" s="4"/>
    </row>
    <row r="349" spans="12:12" ht="12.75" x14ac:dyDescent="0.2">
      <c r="L349" s="4"/>
    </row>
    <row r="350" spans="12:12" ht="12.75" x14ac:dyDescent="0.2">
      <c r="L350" s="4"/>
    </row>
    <row r="351" spans="12:12" ht="12.75" x14ac:dyDescent="0.2">
      <c r="L351" s="4"/>
    </row>
    <row r="352" spans="12:12" ht="12.75" x14ac:dyDescent="0.2">
      <c r="L352" s="4"/>
    </row>
    <row r="353" spans="12:12" ht="12.75" x14ac:dyDescent="0.2">
      <c r="L353" s="4"/>
    </row>
    <row r="354" spans="12:12" ht="12.75" x14ac:dyDescent="0.2">
      <c r="L354" s="4"/>
    </row>
    <row r="355" spans="12:12" ht="12.75" x14ac:dyDescent="0.2">
      <c r="L355" s="4"/>
    </row>
    <row r="356" spans="12:12" ht="12.75" x14ac:dyDescent="0.2">
      <c r="L356" s="4"/>
    </row>
    <row r="357" spans="12:12" ht="12.75" x14ac:dyDescent="0.2">
      <c r="L357" s="4"/>
    </row>
    <row r="358" spans="12:12" ht="12.75" x14ac:dyDescent="0.2">
      <c r="L358" s="4"/>
    </row>
    <row r="359" spans="12:12" ht="12.75" x14ac:dyDescent="0.2">
      <c r="L359" s="4"/>
    </row>
    <row r="360" spans="12:12" ht="12.75" x14ac:dyDescent="0.2">
      <c r="L360" s="4"/>
    </row>
    <row r="361" spans="12:12" ht="12.75" x14ac:dyDescent="0.2">
      <c r="L361" s="4"/>
    </row>
    <row r="362" spans="12:12" ht="12.75" x14ac:dyDescent="0.2">
      <c r="L362" s="4"/>
    </row>
    <row r="363" spans="12:12" ht="12.75" x14ac:dyDescent="0.2">
      <c r="L363" s="4"/>
    </row>
    <row r="364" spans="12:12" ht="12.75" x14ac:dyDescent="0.2">
      <c r="L364" s="4"/>
    </row>
    <row r="365" spans="12:12" ht="12.75" x14ac:dyDescent="0.2">
      <c r="L365" s="4"/>
    </row>
    <row r="366" spans="12:12" ht="12.75" x14ac:dyDescent="0.2">
      <c r="L366" s="4"/>
    </row>
    <row r="367" spans="12:12" ht="12.75" x14ac:dyDescent="0.2">
      <c r="L367" s="4"/>
    </row>
    <row r="368" spans="12:12" ht="12.75" x14ac:dyDescent="0.2">
      <c r="L368" s="4"/>
    </row>
    <row r="369" spans="12:12" ht="12.75" x14ac:dyDescent="0.2">
      <c r="L369" s="4"/>
    </row>
    <row r="370" spans="12:12" ht="12.75" x14ac:dyDescent="0.2">
      <c r="L370" s="4"/>
    </row>
    <row r="371" spans="12:12" ht="12.75" x14ac:dyDescent="0.2">
      <c r="L371" s="4"/>
    </row>
    <row r="372" spans="12:12" ht="12.75" x14ac:dyDescent="0.2">
      <c r="L372" s="4"/>
    </row>
    <row r="373" spans="12:12" ht="12.75" x14ac:dyDescent="0.2">
      <c r="L373" s="4"/>
    </row>
    <row r="374" spans="12:12" ht="12.75" x14ac:dyDescent="0.2">
      <c r="L374" s="4"/>
    </row>
    <row r="375" spans="12:12" ht="12.75" x14ac:dyDescent="0.2">
      <c r="L375" s="4"/>
    </row>
    <row r="376" spans="12:12" ht="12.75" x14ac:dyDescent="0.2">
      <c r="L376" s="4"/>
    </row>
    <row r="377" spans="12:12" ht="12.75" x14ac:dyDescent="0.2">
      <c r="L377" s="4"/>
    </row>
    <row r="378" spans="12:12" ht="12.75" x14ac:dyDescent="0.2">
      <c r="L378" s="4"/>
    </row>
    <row r="379" spans="12:12" ht="12.75" x14ac:dyDescent="0.2">
      <c r="L379" s="4"/>
    </row>
    <row r="380" spans="12:12" ht="12.75" x14ac:dyDescent="0.2">
      <c r="L380" s="4"/>
    </row>
    <row r="381" spans="12:12" ht="12.75" x14ac:dyDescent="0.2">
      <c r="L381" s="4"/>
    </row>
    <row r="382" spans="12:12" ht="12.75" x14ac:dyDescent="0.2">
      <c r="L382" s="4"/>
    </row>
    <row r="383" spans="12:12" ht="12.75" x14ac:dyDescent="0.2">
      <c r="L383" s="4"/>
    </row>
    <row r="384" spans="12:12" ht="12.75" x14ac:dyDescent="0.2">
      <c r="L384" s="4"/>
    </row>
    <row r="385" spans="12:12" ht="12.75" x14ac:dyDescent="0.2">
      <c r="L385" s="4"/>
    </row>
    <row r="386" spans="12:12" ht="12.75" x14ac:dyDescent="0.2">
      <c r="L386" s="4"/>
    </row>
    <row r="387" spans="12:12" ht="12.75" x14ac:dyDescent="0.2">
      <c r="L387" s="4"/>
    </row>
    <row r="388" spans="12:12" ht="12.75" x14ac:dyDescent="0.2">
      <c r="L388" s="4"/>
    </row>
    <row r="389" spans="12:12" ht="12.75" x14ac:dyDescent="0.2">
      <c r="L389" s="4"/>
    </row>
    <row r="390" spans="12:12" ht="12.75" x14ac:dyDescent="0.2">
      <c r="L390" s="4"/>
    </row>
    <row r="391" spans="12:12" ht="12.75" x14ac:dyDescent="0.2">
      <c r="L391" s="4"/>
    </row>
    <row r="392" spans="12:12" ht="12.75" x14ac:dyDescent="0.2">
      <c r="L392" s="4"/>
    </row>
    <row r="393" spans="12:12" ht="12.75" x14ac:dyDescent="0.2">
      <c r="L393" s="4"/>
    </row>
    <row r="394" spans="12:12" ht="12.75" x14ac:dyDescent="0.2">
      <c r="L394" s="4"/>
    </row>
    <row r="395" spans="12:12" ht="12.75" x14ac:dyDescent="0.2">
      <c r="L395" s="4"/>
    </row>
    <row r="396" spans="12:12" ht="12.75" x14ac:dyDescent="0.2">
      <c r="L396" s="4"/>
    </row>
    <row r="397" spans="12:12" ht="12.75" x14ac:dyDescent="0.2">
      <c r="L397" s="4"/>
    </row>
    <row r="398" spans="12:12" ht="12.75" x14ac:dyDescent="0.2">
      <c r="L398" s="4"/>
    </row>
    <row r="399" spans="12:12" ht="12.75" x14ac:dyDescent="0.2">
      <c r="L399" s="4"/>
    </row>
    <row r="400" spans="12:12" ht="12.75" x14ac:dyDescent="0.2">
      <c r="L400" s="4"/>
    </row>
    <row r="401" spans="12:12" ht="12.75" x14ac:dyDescent="0.2">
      <c r="L401" s="4"/>
    </row>
    <row r="402" spans="12:12" ht="12.75" x14ac:dyDescent="0.2">
      <c r="L402" s="4"/>
    </row>
    <row r="403" spans="12:12" ht="12.75" x14ac:dyDescent="0.2">
      <c r="L403" s="4"/>
    </row>
    <row r="404" spans="12:12" ht="12.75" x14ac:dyDescent="0.2">
      <c r="L404" s="4"/>
    </row>
    <row r="405" spans="12:12" ht="12.75" x14ac:dyDescent="0.2">
      <c r="L405" s="4"/>
    </row>
    <row r="406" spans="12:12" ht="12.75" x14ac:dyDescent="0.2">
      <c r="L406" s="4"/>
    </row>
    <row r="407" spans="12:12" ht="12.75" x14ac:dyDescent="0.2">
      <c r="L407" s="4"/>
    </row>
    <row r="408" spans="12:12" ht="12.75" x14ac:dyDescent="0.2">
      <c r="L408" s="4"/>
    </row>
    <row r="409" spans="12:12" ht="12.75" x14ac:dyDescent="0.2">
      <c r="L409" s="4"/>
    </row>
    <row r="410" spans="12:12" ht="12.75" x14ac:dyDescent="0.2">
      <c r="L410" s="4"/>
    </row>
    <row r="411" spans="12:12" ht="12.75" x14ac:dyDescent="0.2">
      <c r="L411" s="4"/>
    </row>
    <row r="412" spans="12:12" ht="12.75" x14ac:dyDescent="0.2">
      <c r="L412" s="4"/>
    </row>
    <row r="413" spans="12:12" ht="12.75" x14ac:dyDescent="0.2">
      <c r="L413" s="4"/>
    </row>
    <row r="414" spans="12:12" ht="12.75" x14ac:dyDescent="0.2">
      <c r="L414" s="4"/>
    </row>
    <row r="415" spans="12:12" ht="12.75" x14ac:dyDescent="0.2">
      <c r="L415" s="4"/>
    </row>
    <row r="416" spans="12:12" ht="12.75" x14ac:dyDescent="0.2">
      <c r="L416" s="4"/>
    </row>
    <row r="417" spans="12:12" ht="12.75" x14ac:dyDescent="0.2">
      <c r="L417" s="4"/>
    </row>
    <row r="418" spans="12:12" ht="12.75" x14ac:dyDescent="0.2">
      <c r="L418" s="4"/>
    </row>
    <row r="419" spans="12:12" ht="12.75" x14ac:dyDescent="0.2">
      <c r="L419" s="4"/>
    </row>
    <row r="420" spans="12:12" ht="12.75" x14ac:dyDescent="0.2">
      <c r="L420" s="4"/>
    </row>
    <row r="421" spans="12:12" ht="12.75" x14ac:dyDescent="0.2">
      <c r="L421" s="4"/>
    </row>
    <row r="422" spans="12:12" ht="12.75" x14ac:dyDescent="0.2">
      <c r="L422" s="4"/>
    </row>
    <row r="423" spans="12:12" ht="12.75" x14ac:dyDescent="0.2">
      <c r="L423" s="4"/>
    </row>
    <row r="424" spans="12:12" ht="12.75" x14ac:dyDescent="0.2">
      <c r="L424" s="4"/>
    </row>
    <row r="425" spans="12:12" ht="12.75" x14ac:dyDescent="0.2">
      <c r="L425" s="4"/>
    </row>
    <row r="426" spans="12:12" ht="12.75" x14ac:dyDescent="0.2">
      <c r="L426" s="4"/>
    </row>
    <row r="427" spans="12:12" ht="12.75" x14ac:dyDescent="0.2">
      <c r="L427" s="4"/>
    </row>
    <row r="428" spans="12:12" ht="12.75" x14ac:dyDescent="0.2">
      <c r="L428" s="4"/>
    </row>
    <row r="429" spans="12:12" ht="12.75" x14ac:dyDescent="0.2">
      <c r="L429" s="4"/>
    </row>
    <row r="430" spans="12:12" ht="12.75" x14ac:dyDescent="0.2">
      <c r="L430" s="4"/>
    </row>
    <row r="431" spans="12:12" ht="12.75" x14ac:dyDescent="0.2">
      <c r="L431" s="4"/>
    </row>
    <row r="432" spans="12:12" ht="12.75" x14ac:dyDescent="0.2">
      <c r="L432" s="4"/>
    </row>
    <row r="433" spans="12:12" ht="12.75" x14ac:dyDescent="0.2">
      <c r="L433" s="4"/>
    </row>
    <row r="434" spans="12:12" ht="12.75" x14ac:dyDescent="0.2">
      <c r="L434" s="4"/>
    </row>
    <row r="435" spans="12:12" ht="12.75" x14ac:dyDescent="0.2">
      <c r="L435" s="4"/>
    </row>
    <row r="436" spans="12:12" ht="12.75" x14ac:dyDescent="0.2">
      <c r="L436" s="4"/>
    </row>
    <row r="437" spans="12:12" ht="12.75" x14ac:dyDescent="0.2">
      <c r="L437" s="4"/>
    </row>
    <row r="438" spans="12:12" ht="12.75" x14ac:dyDescent="0.2">
      <c r="L438" s="4"/>
    </row>
    <row r="439" spans="12:12" ht="12.75" x14ac:dyDescent="0.2">
      <c r="L439" s="4"/>
    </row>
    <row r="440" spans="12:12" ht="12.75" x14ac:dyDescent="0.2">
      <c r="L440" s="4"/>
    </row>
    <row r="441" spans="12:12" ht="12.75" x14ac:dyDescent="0.2">
      <c r="L441" s="4"/>
    </row>
    <row r="442" spans="12:12" ht="12.75" x14ac:dyDescent="0.2">
      <c r="L442" s="4"/>
    </row>
    <row r="443" spans="12:12" ht="12.75" x14ac:dyDescent="0.2">
      <c r="L443" s="4"/>
    </row>
    <row r="444" spans="12:12" ht="12.75" x14ac:dyDescent="0.2">
      <c r="L444" s="4"/>
    </row>
    <row r="445" spans="12:12" ht="12.75" x14ac:dyDescent="0.2">
      <c r="L445" s="4"/>
    </row>
    <row r="446" spans="12:12" ht="12.75" x14ac:dyDescent="0.2">
      <c r="L446" s="4"/>
    </row>
    <row r="447" spans="12:12" ht="12.75" x14ac:dyDescent="0.2">
      <c r="L447" s="4"/>
    </row>
    <row r="448" spans="12:12" ht="12.75" x14ac:dyDescent="0.2">
      <c r="L448" s="4"/>
    </row>
    <row r="449" spans="12:12" ht="12.75" x14ac:dyDescent="0.2">
      <c r="L449" s="4"/>
    </row>
    <row r="450" spans="12:12" ht="12.75" x14ac:dyDescent="0.2">
      <c r="L450" s="4"/>
    </row>
    <row r="451" spans="12:12" ht="12.75" x14ac:dyDescent="0.2">
      <c r="L451" s="4"/>
    </row>
    <row r="452" spans="12:12" ht="12.75" x14ac:dyDescent="0.2">
      <c r="L452" s="4"/>
    </row>
    <row r="453" spans="12:12" ht="12.75" x14ac:dyDescent="0.2">
      <c r="L453" s="4"/>
    </row>
    <row r="454" spans="12:12" ht="12.75" x14ac:dyDescent="0.2">
      <c r="L454" s="4"/>
    </row>
    <row r="455" spans="12:12" ht="12.75" x14ac:dyDescent="0.2">
      <c r="L455" s="4"/>
    </row>
    <row r="456" spans="12:12" ht="12.75" x14ac:dyDescent="0.2">
      <c r="L456" s="4"/>
    </row>
    <row r="457" spans="12:12" ht="12.75" x14ac:dyDescent="0.2">
      <c r="L457" s="4"/>
    </row>
    <row r="458" spans="12:12" ht="12.75" x14ac:dyDescent="0.2">
      <c r="L458" s="4"/>
    </row>
    <row r="459" spans="12:12" ht="12.75" x14ac:dyDescent="0.2">
      <c r="L459" s="4"/>
    </row>
    <row r="460" spans="12:12" ht="12.75" x14ac:dyDescent="0.2">
      <c r="L460" s="4"/>
    </row>
    <row r="461" spans="12:12" ht="12.75" x14ac:dyDescent="0.2">
      <c r="L461" s="4"/>
    </row>
    <row r="462" spans="12:12" ht="12.75" x14ac:dyDescent="0.2">
      <c r="L462" s="4"/>
    </row>
    <row r="463" spans="12:12" ht="12.75" x14ac:dyDescent="0.2">
      <c r="L463" s="4"/>
    </row>
    <row r="464" spans="12:12" ht="12.75" x14ac:dyDescent="0.2">
      <c r="L464" s="4"/>
    </row>
    <row r="465" spans="12:12" ht="12.75" x14ac:dyDescent="0.2">
      <c r="L465" s="4"/>
    </row>
    <row r="466" spans="12:12" ht="12.75" x14ac:dyDescent="0.2">
      <c r="L466" s="4"/>
    </row>
    <row r="467" spans="12:12" ht="12.75" x14ac:dyDescent="0.2">
      <c r="L467" s="4"/>
    </row>
    <row r="468" spans="12:12" ht="12.75" x14ac:dyDescent="0.2">
      <c r="L468" s="4"/>
    </row>
    <row r="469" spans="12:12" ht="12.75" x14ac:dyDescent="0.2">
      <c r="L469" s="4"/>
    </row>
    <row r="470" spans="12:12" ht="12.75" x14ac:dyDescent="0.2">
      <c r="L470" s="4"/>
    </row>
    <row r="471" spans="12:12" ht="12.75" x14ac:dyDescent="0.2">
      <c r="L471" s="4"/>
    </row>
    <row r="472" spans="12:12" ht="12.75" x14ac:dyDescent="0.2">
      <c r="L472" s="4"/>
    </row>
    <row r="473" spans="12:12" ht="12.75" x14ac:dyDescent="0.2">
      <c r="L473" s="4"/>
    </row>
    <row r="474" spans="12:12" ht="12.75" x14ac:dyDescent="0.2">
      <c r="L474" s="4"/>
    </row>
    <row r="475" spans="12:12" ht="12.75" x14ac:dyDescent="0.2">
      <c r="L475" s="4"/>
    </row>
    <row r="476" spans="12:12" ht="12.75" x14ac:dyDescent="0.2">
      <c r="L476" s="4"/>
    </row>
    <row r="477" spans="12:12" ht="12.75" x14ac:dyDescent="0.2">
      <c r="L477" s="4"/>
    </row>
    <row r="478" spans="12:12" ht="12.75" x14ac:dyDescent="0.2">
      <c r="L478" s="4"/>
    </row>
    <row r="479" spans="12:12" ht="12.75" x14ac:dyDescent="0.2">
      <c r="L479" s="4"/>
    </row>
    <row r="480" spans="12:12" ht="12.75" x14ac:dyDescent="0.2">
      <c r="L480" s="4"/>
    </row>
    <row r="481" spans="12:12" ht="12.75" x14ac:dyDescent="0.2">
      <c r="L481" s="4"/>
    </row>
    <row r="482" spans="12:12" ht="12.75" x14ac:dyDescent="0.2">
      <c r="L482" s="4"/>
    </row>
    <row r="483" spans="12:12" ht="12.75" x14ac:dyDescent="0.2">
      <c r="L483" s="4"/>
    </row>
    <row r="484" spans="12:12" ht="12.75" x14ac:dyDescent="0.2">
      <c r="L484" s="4"/>
    </row>
    <row r="485" spans="12:12" ht="12.75" x14ac:dyDescent="0.2">
      <c r="L485" s="4"/>
    </row>
    <row r="486" spans="12:12" ht="12.75" x14ac:dyDescent="0.2">
      <c r="L486" s="4"/>
    </row>
    <row r="487" spans="12:12" ht="12.75" x14ac:dyDescent="0.2">
      <c r="L487" s="4"/>
    </row>
    <row r="488" spans="12:12" ht="12.75" x14ac:dyDescent="0.2">
      <c r="L488" s="4"/>
    </row>
    <row r="489" spans="12:12" ht="12.75" x14ac:dyDescent="0.2">
      <c r="L489" s="4"/>
    </row>
    <row r="490" spans="12:12" ht="12.75" x14ac:dyDescent="0.2">
      <c r="L490" s="4"/>
    </row>
    <row r="491" spans="12:12" ht="12.75" x14ac:dyDescent="0.2">
      <c r="L491" s="4"/>
    </row>
    <row r="492" spans="12:12" ht="12.75" x14ac:dyDescent="0.2">
      <c r="L492" s="4"/>
    </row>
    <row r="493" spans="12:12" ht="12.75" x14ac:dyDescent="0.2">
      <c r="L493" s="4"/>
    </row>
    <row r="494" spans="12:12" ht="12.75" x14ac:dyDescent="0.2">
      <c r="L494" s="4"/>
    </row>
    <row r="495" spans="12:12" ht="12.75" x14ac:dyDescent="0.2">
      <c r="L495" s="4"/>
    </row>
    <row r="496" spans="12:12" ht="12.75" x14ac:dyDescent="0.2">
      <c r="L496" s="4"/>
    </row>
    <row r="497" spans="12:12" ht="12.75" x14ac:dyDescent="0.2">
      <c r="L497" s="4"/>
    </row>
    <row r="498" spans="12:12" ht="12.75" x14ac:dyDescent="0.2">
      <c r="L498" s="4"/>
    </row>
    <row r="499" spans="12:12" ht="12.75" x14ac:dyDescent="0.2">
      <c r="L499" s="4"/>
    </row>
    <row r="500" spans="12:12" ht="12.75" x14ac:dyDescent="0.2">
      <c r="L500" s="4"/>
    </row>
    <row r="501" spans="12:12" ht="12.75" x14ac:dyDescent="0.2">
      <c r="L501" s="4"/>
    </row>
    <row r="502" spans="12:12" ht="12.75" x14ac:dyDescent="0.2">
      <c r="L502" s="4"/>
    </row>
    <row r="503" spans="12:12" ht="12.75" x14ac:dyDescent="0.2">
      <c r="L503" s="4"/>
    </row>
    <row r="504" spans="12:12" ht="12.75" x14ac:dyDescent="0.2">
      <c r="L504" s="4"/>
    </row>
    <row r="505" spans="12:12" ht="12.75" x14ac:dyDescent="0.2">
      <c r="L505" s="4"/>
    </row>
    <row r="506" spans="12:12" ht="12.75" x14ac:dyDescent="0.2">
      <c r="L506" s="4"/>
    </row>
    <row r="507" spans="12:12" ht="12.75" x14ac:dyDescent="0.2">
      <c r="L507" s="4"/>
    </row>
    <row r="508" spans="12:12" ht="12.75" x14ac:dyDescent="0.2">
      <c r="L508" s="4"/>
    </row>
    <row r="509" spans="12:12" ht="12.75" x14ac:dyDescent="0.2">
      <c r="L509" s="4"/>
    </row>
    <row r="510" spans="12:12" ht="12.75" x14ac:dyDescent="0.2">
      <c r="L510" s="4"/>
    </row>
    <row r="511" spans="12:12" ht="12.75" x14ac:dyDescent="0.2">
      <c r="L511" s="4"/>
    </row>
    <row r="512" spans="12:12" ht="12.75" x14ac:dyDescent="0.2">
      <c r="L512" s="4"/>
    </row>
    <row r="513" spans="12:12" ht="12.75" x14ac:dyDescent="0.2">
      <c r="L513" s="4"/>
    </row>
    <row r="514" spans="12:12" ht="12.75" x14ac:dyDescent="0.2">
      <c r="L514" s="4"/>
    </row>
    <row r="515" spans="12:12" ht="12.75" x14ac:dyDescent="0.2">
      <c r="L515" s="4"/>
    </row>
    <row r="516" spans="12:12" ht="12.75" x14ac:dyDescent="0.2">
      <c r="L516" s="4"/>
    </row>
    <row r="517" spans="12:12" ht="12.75" x14ac:dyDescent="0.2">
      <c r="L517" s="4"/>
    </row>
    <row r="518" spans="12:12" ht="12.75" x14ac:dyDescent="0.2">
      <c r="L518" s="4"/>
    </row>
    <row r="519" spans="12:12" ht="12.75" x14ac:dyDescent="0.2">
      <c r="L519" s="4"/>
    </row>
    <row r="520" spans="12:12" ht="12.75" x14ac:dyDescent="0.2">
      <c r="L520" s="4"/>
    </row>
    <row r="521" spans="12:12" ht="12.75" x14ac:dyDescent="0.2">
      <c r="L521" s="4"/>
    </row>
    <row r="522" spans="12:12" ht="12.75" x14ac:dyDescent="0.2">
      <c r="L522" s="4"/>
    </row>
    <row r="523" spans="12:12" ht="12.75" x14ac:dyDescent="0.2">
      <c r="L523" s="4"/>
    </row>
    <row r="524" spans="12:12" ht="12.75" x14ac:dyDescent="0.2">
      <c r="L524" s="4"/>
    </row>
    <row r="525" spans="12:12" ht="12.75" x14ac:dyDescent="0.2">
      <c r="L525" s="4"/>
    </row>
    <row r="526" spans="12:12" ht="12.75" x14ac:dyDescent="0.2">
      <c r="L526" s="4"/>
    </row>
    <row r="527" spans="12:12" ht="12.75" x14ac:dyDescent="0.2">
      <c r="L527" s="4"/>
    </row>
    <row r="528" spans="12:12" ht="12.75" x14ac:dyDescent="0.2">
      <c r="L528" s="4"/>
    </row>
    <row r="529" spans="12:12" ht="12.75" x14ac:dyDescent="0.2">
      <c r="L529" s="4"/>
    </row>
    <row r="530" spans="12:12" ht="12.75" x14ac:dyDescent="0.2">
      <c r="L530" s="4"/>
    </row>
    <row r="531" spans="12:12" ht="12.75" x14ac:dyDescent="0.2">
      <c r="L531" s="4"/>
    </row>
    <row r="532" spans="12:12" ht="12.75" x14ac:dyDescent="0.2">
      <c r="L532" s="4"/>
    </row>
    <row r="533" spans="12:12" ht="12.75" x14ac:dyDescent="0.2">
      <c r="L533" s="4"/>
    </row>
    <row r="534" spans="12:12" ht="12.75" x14ac:dyDescent="0.2">
      <c r="L534" s="4"/>
    </row>
    <row r="535" spans="12:12" ht="12.75" x14ac:dyDescent="0.2">
      <c r="L535" s="4"/>
    </row>
    <row r="536" spans="12:12" ht="12.75" x14ac:dyDescent="0.2">
      <c r="L536" s="4"/>
    </row>
    <row r="537" spans="12:12" ht="12.75" x14ac:dyDescent="0.2">
      <c r="L537" s="4"/>
    </row>
    <row r="538" spans="12:12" ht="12.75" x14ac:dyDescent="0.2">
      <c r="L538" s="4"/>
    </row>
    <row r="539" spans="12:12" ht="12.75" x14ac:dyDescent="0.2">
      <c r="L539" s="4"/>
    </row>
    <row r="540" spans="12:12" ht="12.75" x14ac:dyDescent="0.2">
      <c r="L540" s="4"/>
    </row>
    <row r="541" spans="12:12" ht="12.75" x14ac:dyDescent="0.2">
      <c r="L541" s="4"/>
    </row>
    <row r="542" spans="12:12" ht="12.75" x14ac:dyDescent="0.2">
      <c r="L542" s="4"/>
    </row>
    <row r="543" spans="12:12" ht="12.75" x14ac:dyDescent="0.2">
      <c r="L543" s="4"/>
    </row>
    <row r="544" spans="12:12" ht="12.75" x14ac:dyDescent="0.2">
      <c r="L544" s="4"/>
    </row>
    <row r="545" spans="12:12" ht="12.75" x14ac:dyDescent="0.2">
      <c r="L545" s="4"/>
    </row>
    <row r="546" spans="12:12" ht="12.75" x14ac:dyDescent="0.2">
      <c r="L546" s="4"/>
    </row>
    <row r="547" spans="12:12" ht="12.75" x14ac:dyDescent="0.2">
      <c r="L547" s="4"/>
    </row>
    <row r="548" spans="12:12" ht="12.75" x14ac:dyDescent="0.2">
      <c r="L548" s="4"/>
    </row>
    <row r="549" spans="12:12" ht="12.75" x14ac:dyDescent="0.2">
      <c r="L549" s="4"/>
    </row>
    <row r="550" spans="12:12" ht="12.75" x14ac:dyDescent="0.2">
      <c r="L550" s="4"/>
    </row>
    <row r="551" spans="12:12" ht="12.75" x14ac:dyDescent="0.2">
      <c r="L551" s="4"/>
    </row>
    <row r="552" spans="12:12" ht="12.75" x14ac:dyDescent="0.2">
      <c r="L552" s="4"/>
    </row>
    <row r="553" spans="12:12" ht="12.75" x14ac:dyDescent="0.2">
      <c r="L553" s="4"/>
    </row>
    <row r="554" spans="12:12" ht="12.75" x14ac:dyDescent="0.2">
      <c r="L554" s="4"/>
    </row>
    <row r="555" spans="12:12" ht="12.75" x14ac:dyDescent="0.2">
      <c r="L555" s="4"/>
    </row>
    <row r="556" spans="12:12" ht="12.75" x14ac:dyDescent="0.2">
      <c r="L556" s="4"/>
    </row>
    <row r="557" spans="12:12" ht="12.75" x14ac:dyDescent="0.2">
      <c r="L557" s="4"/>
    </row>
    <row r="558" spans="12:12" ht="12.75" x14ac:dyDescent="0.2">
      <c r="L558" s="4"/>
    </row>
    <row r="559" spans="12:12" ht="12.75" x14ac:dyDescent="0.2">
      <c r="L559" s="4"/>
    </row>
    <row r="560" spans="12:12" ht="12.75" x14ac:dyDescent="0.2">
      <c r="L560" s="4"/>
    </row>
    <row r="561" spans="12:12" ht="12.75" x14ac:dyDescent="0.2">
      <c r="L561" s="4"/>
    </row>
    <row r="562" spans="12:12" ht="12.75" x14ac:dyDescent="0.2">
      <c r="L562" s="4"/>
    </row>
    <row r="563" spans="12:12" ht="12.75" x14ac:dyDescent="0.2">
      <c r="L563" s="4"/>
    </row>
    <row r="564" spans="12:12" ht="12.75" x14ac:dyDescent="0.2">
      <c r="L564" s="4"/>
    </row>
    <row r="565" spans="12:12" ht="12.75" x14ac:dyDescent="0.2">
      <c r="L565" s="4"/>
    </row>
    <row r="566" spans="12:12" ht="12.75" x14ac:dyDescent="0.2">
      <c r="L566" s="4"/>
    </row>
    <row r="567" spans="12:12" ht="12.75" x14ac:dyDescent="0.2">
      <c r="L567" s="4"/>
    </row>
    <row r="568" spans="12:12" ht="12.75" x14ac:dyDescent="0.2">
      <c r="L568" s="4"/>
    </row>
    <row r="569" spans="12:12" ht="12.75" x14ac:dyDescent="0.2">
      <c r="L569" s="4"/>
    </row>
    <row r="570" spans="12:12" ht="12.75" x14ac:dyDescent="0.2">
      <c r="L570" s="4"/>
    </row>
    <row r="571" spans="12:12" ht="12.75" x14ac:dyDescent="0.2">
      <c r="L571" s="4"/>
    </row>
    <row r="572" spans="12:12" ht="12.75" x14ac:dyDescent="0.2">
      <c r="L572" s="4"/>
    </row>
    <row r="573" spans="12:12" ht="12.75" x14ac:dyDescent="0.2">
      <c r="L573" s="4"/>
    </row>
    <row r="574" spans="12:12" ht="12.75" x14ac:dyDescent="0.2">
      <c r="L574" s="4"/>
    </row>
    <row r="575" spans="12:12" ht="12.75" x14ac:dyDescent="0.2">
      <c r="L575" s="4"/>
    </row>
    <row r="576" spans="12:12" ht="12.75" x14ac:dyDescent="0.2">
      <c r="L576" s="4"/>
    </row>
    <row r="577" spans="12:12" ht="12.75" x14ac:dyDescent="0.2">
      <c r="L577" s="4"/>
    </row>
    <row r="578" spans="12:12" ht="12.75" x14ac:dyDescent="0.2">
      <c r="L578" s="4"/>
    </row>
    <row r="579" spans="12:12" ht="12.75" x14ac:dyDescent="0.2">
      <c r="L579" s="4"/>
    </row>
    <row r="580" spans="12:12" ht="12.75" x14ac:dyDescent="0.2">
      <c r="L580" s="4"/>
    </row>
    <row r="581" spans="12:12" ht="12.75" x14ac:dyDescent="0.2">
      <c r="L581" s="4"/>
    </row>
    <row r="582" spans="12:12" ht="12.75" x14ac:dyDescent="0.2">
      <c r="L582" s="4"/>
    </row>
    <row r="583" spans="12:12" ht="12.75" x14ac:dyDescent="0.2">
      <c r="L583" s="4"/>
    </row>
    <row r="584" spans="12:12" ht="12.75" x14ac:dyDescent="0.2">
      <c r="L584" s="4"/>
    </row>
    <row r="585" spans="12:12" ht="12.75" x14ac:dyDescent="0.2">
      <c r="L585" s="4"/>
    </row>
    <row r="586" spans="12:12" ht="12.75" x14ac:dyDescent="0.2">
      <c r="L586" s="4"/>
    </row>
    <row r="587" spans="12:12" ht="12.75" x14ac:dyDescent="0.2">
      <c r="L587" s="4"/>
    </row>
    <row r="588" spans="12:12" ht="12.75" x14ac:dyDescent="0.2">
      <c r="L588" s="4"/>
    </row>
    <row r="589" spans="12:12" ht="12.75" x14ac:dyDescent="0.2">
      <c r="L589" s="4"/>
    </row>
    <row r="590" spans="12:12" ht="12.75" x14ac:dyDescent="0.2">
      <c r="L590" s="4"/>
    </row>
    <row r="591" spans="12:12" ht="12.75" x14ac:dyDescent="0.2">
      <c r="L591" s="4"/>
    </row>
    <row r="592" spans="12:12" ht="12.75" x14ac:dyDescent="0.2">
      <c r="L592" s="4"/>
    </row>
    <row r="593" spans="12:12" ht="12.75" x14ac:dyDescent="0.2">
      <c r="L593" s="4"/>
    </row>
    <row r="594" spans="12:12" ht="12.75" x14ac:dyDescent="0.2">
      <c r="L594" s="4"/>
    </row>
    <row r="595" spans="12:12" ht="12.75" x14ac:dyDescent="0.2">
      <c r="L595" s="4"/>
    </row>
    <row r="596" spans="12:12" ht="12.75" x14ac:dyDescent="0.2">
      <c r="L596" s="4"/>
    </row>
    <row r="597" spans="12:12" ht="12.75" x14ac:dyDescent="0.2">
      <c r="L597" s="4"/>
    </row>
    <row r="598" spans="12:12" ht="12.75" x14ac:dyDescent="0.2">
      <c r="L598" s="4"/>
    </row>
    <row r="599" spans="12:12" ht="12.75" x14ac:dyDescent="0.2">
      <c r="L599" s="4"/>
    </row>
    <row r="600" spans="12:12" ht="12.75" x14ac:dyDescent="0.2">
      <c r="L600" s="4"/>
    </row>
    <row r="601" spans="12:12" ht="12.75" x14ac:dyDescent="0.2">
      <c r="L601" s="4"/>
    </row>
    <row r="602" spans="12:12" ht="12.75" x14ac:dyDescent="0.2">
      <c r="L602" s="4"/>
    </row>
    <row r="603" spans="12:12" ht="12.75" x14ac:dyDescent="0.2">
      <c r="L603" s="4"/>
    </row>
    <row r="604" spans="12:12" ht="12.75" x14ac:dyDescent="0.2">
      <c r="L604" s="4"/>
    </row>
    <row r="605" spans="12:12" ht="12.75" x14ac:dyDescent="0.2">
      <c r="L605" s="4"/>
    </row>
    <row r="606" spans="12:12" ht="12.75" x14ac:dyDescent="0.2">
      <c r="L606" s="4"/>
    </row>
    <row r="607" spans="12:12" ht="12.75" x14ac:dyDescent="0.2">
      <c r="L607" s="4"/>
    </row>
    <row r="608" spans="12:12" ht="12.75" x14ac:dyDescent="0.2">
      <c r="L608" s="4"/>
    </row>
    <row r="609" spans="12:12" ht="12.75" x14ac:dyDescent="0.2">
      <c r="L609" s="4"/>
    </row>
    <row r="610" spans="12:12" ht="12.75" x14ac:dyDescent="0.2">
      <c r="L610" s="4"/>
    </row>
    <row r="611" spans="12:12" ht="12.75" x14ac:dyDescent="0.2">
      <c r="L611" s="4"/>
    </row>
    <row r="612" spans="12:12" ht="12.75" x14ac:dyDescent="0.2">
      <c r="L612" s="4"/>
    </row>
    <row r="613" spans="12:12" ht="12.75" x14ac:dyDescent="0.2">
      <c r="L613" s="4"/>
    </row>
    <row r="614" spans="12:12" ht="12.75" x14ac:dyDescent="0.2">
      <c r="L614" s="4"/>
    </row>
    <row r="615" spans="12:12" ht="12.75" x14ac:dyDescent="0.2">
      <c r="L615" s="4"/>
    </row>
    <row r="616" spans="12:12" ht="12.75" x14ac:dyDescent="0.2">
      <c r="L616" s="4"/>
    </row>
    <row r="617" spans="12:12" ht="12.75" x14ac:dyDescent="0.2">
      <c r="L617" s="4"/>
    </row>
    <row r="618" spans="12:12" ht="12.75" x14ac:dyDescent="0.2">
      <c r="L618" s="4"/>
    </row>
    <row r="619" spans="12:12" ht="12.75" x14ac:dyDescent="0.2">
      <c r="L619" s="4"/>
    </row>
    <row r="620" spans="12:12" ht="12.75" x14ac:dyDescent="0.2">
      <c r="L620" s="4"/>
    </row>
    <row r="621" spans="12:12" ht="12.75" x14ac:dyDescent="0.2">
      <c r="L621" s="4"/>
    </row>
    <row r="622" spans="12:12" ht="12.75" x14ac:dyDescent="0.2">
      <c r="L622" s="4"/>
    </row>
    <row r="623" spans="12:12" ht="12.75" x14ac:dyDescent="0.2">
      <c r="L623" s="4"/>
    </row>
    <row r="624" spans="12:12" ht="12.75" x14ac:dyDescent="0.2">
      <c r="L624" s="4"/>
    </row>
    <row r="625" spans="12:12" ht="12.75" x14ac:dyDescent="0.2">
      <c r="L625" s="4"/>
    </row>
    <row r="626" spans="12:12" ht="12.75" x14ac:dyDescent="0.2">
      <c r="L626" s="4"/>
    </row>
    <row r="627" spans="12:12" ht="12.75" x14ac:dyDescent="0.2">
      <c r="L627" s="4"/>
    </row>
    <row r="628" spans="12:12" ht="12.75" x14ac:dyDescent="0.2">
      <c r="L628" s="4"/>
    </row>
    <row r="629" spans="12:12" ht="12.75" x14ac:dyDescent="0.2">
      <c r="L629" s="4"/>
    </row>
    <row r="630" spans="12:12" ht="12.75" x14ac:dyDescent="0.2">
      <c r="L630" s="4"/>
    </row>
    <row r="631" spans="12:12" ht="12.75" x14ac:dyDescent="0.2">
      <c r="L631" s="4"/>
    </row>
    <row r="632" spans="12:12" ht="12.75" x14ac:dyDescent="0.2">
      <c r="L632" s="4"/>
    </row>
    <row r="633" spans="12:12" ht="12.75" x14ac:dyDescent="0.2">
      <c r="L633" s="4"/>
    </row>
    <row r="634" spans="12:12" ht="12.75" x14ac:dyDescent="0.2">
      <c r="L634" s="4"/>
    </row>
    <row r="635" spans="12:12" ht="12.75" x14ac:dyDescent="0.2">
      <c r="L635" s="4"/>
    </row>
    <row r="636" spans="12:12" ht="12.75" x14ac:dyDescent="0.2">
      <c r="L636" s="4"/>
    </row>
    <row r="637" spans="12:12" ht="12.75" x14ac:dyDescent="0.2">
      <c r="L637" s="4"/>
    </row>
    <row r="638" spans="12:12" ht="12.75" x14ac:dyDescent="0.2">
      <c r="L638" s="4"/>
    </row>
    <row r="639" spans="12:12" ht="12.75" x14ac:dyDescent="0.2">
      <c r="L639" s="4"/>
    </row>
    <row r="640" spans="12:12" ht="12.75" x14ac:dyDescent="0.2">
      <c r="L640" s="4"/>
    </row>
    <row r="641" spans="12:12" ht="12.75" x14ac:dyDescent="0.2">
      <c r="L641" s="4"/>
    </row>
    <row r="642" spans="12:12" ht="12.75" x14ac:dyDescent="0.2">
      <c r="L642" s="4"/>
    </row>
    <row r="643" spans="12:12" ht="12.75" x14ac:dyDescent="0.2">
      <c r="L643" s="4"/>
    </row>
    <row r="644" spans="12:12" ht="12.75" x14ac:dyDescent="0.2">
      <c r="L644" s="4"/>
    </row>
    <row r="645" spans="12:12" ht="12.75" x14ac:dyDescent="0.2">
      <c r="L645" s="4"/>
    </row>
    <row r="646" spans="12:12" ht="12.75" x14ac:dyDescent="0.2">
      <c r="L646" s="4"/>
    </row>
    <row r="647" spans="12:12" ht="12.75" x14ac:dyDescent="0.2">
      <c r="L647" s="4"/>
    </row>
    <row r="648" spans="12:12" ht="12.75" x14ac:dyDescent="0.2">
      <c r="L648" s="4"/>
    </row>
    <row r="649" spans="12:12" ht="12.75" x14ac:dyDescent="0.2">
      <c r="L649" s="4"/>
    </row>
    <row r="650" spans="12:12" ht="12.75" x14ac:dyDescent="0.2">
      <c r="L650" s="4"/>
    </row>
    <row r="651" spans="12:12" ht="12.75" x14ac:dyDescent="0.2">
      <c r="L651" s="4"/>
    </row>
    <row r="652" spans="12:12" ht="12.75" x14ac:dyDescent="0.2">
      <c r="L652" s="4"/>
    </row>
    <row r="653" spans="12:12" ht="12.75" x14ac:dyDescent="0.2">
      <c r="L653" s="4"/>
    </row>
    <row r="654" spans="12:12" ht="12.75" x14ac:dyDescent="0.2">
      <c r="L654" s="4"/>
    </row>
    <row r="655" spans="12:12" ht="12.75" x14ac:dyDescent="0.2">
      <c r="L655" s="4"/>
    </row>
    <row r="656" spans="12:12" ht="12.75" x14ac:dyDescent="0.2">
      <c r="L656" s="4"/>
    </row>
    <row r="657" spans="12:12" ht="12.75" x14ac:dyDescent="0.2">
      <c r="L657" s="4"/>
    </row>
    <row r="658" spans="12:12" ht="12.75" x14ac:dyDescent="0.2">
      <c r="L658" s="4"/>
    </row>
    <row r="659" spans="12:12" ht="12.75" x14ac:dyDescent="0.2">
      <c r="L659" s="4"/>
    </row>
    <row r="660" spans="12:12" ht="12.75" x14ac:dyDescent="0.2">
      <c r="L660" s="4"/>
    </row>
    <row r="661" spans="12:12" ht="12.75" x14ac:dyDescent="0.2">
      <c r="L661" s="4"/>
    </row>
    <row r="662" spans="12:12" ht="12.75" x14ac:dyDescent="0.2">
      <c r="L662" s="4"/>
    </row>
    <row r="663" spans="12:12" ht="12.75" x14ac:dyDescent="0.2">
      <c r="L663" s="4"/>
    </row>
    <row r="664" spans="12:12" ht="12.75" x14ac:dyDescent="0.2">
      <c r="L664" s="4"/>
    </row>
    <row r="665" spans="12:12" ht="12.75" x14ac:dyDescent="0.2">
      <c r="L665" s="4"/>
    </row>
    <row r="666" spans="12:12" ht="12.75" x14ac:dyDescent="0.2">
      <c r="L666" s="4"/>
    </row>
    <row r="667" spans="12:12" ht="12.75" x14ac:dyDescent="0.2">
      <c r="L667" s="4"/>
    </row>
    <row r="668" spans="12:12" ht="12.75" x14ac:dyDescent="0.2">
      <c r="L668" s="4"/>
    </row>
    <row r="669" spans="12:12" ht="12.75" x14ac:dyDescent="0.2">
      <c r="L669" s="4"/>
    </row>
    <row r="670" spans="12:12" ht="12.75" x14ac:dyDescent="0.2">
      <c r="L670" s="4"/>
    </row>
    <row r="671" spans="12:12" ht="12.75" x14ac:dyDescent="0.2">
      <c r="L671" s="4"/>
    </row>
    <row r="672" spans="12:12" ht="12.75" x14ac:dyDescent="0.2">
      <c r="L672" s="4"/>
    </row>
    <row r="673" spans="6:12" ht="12.75" x14ac:dyDescent="0.2">
      <c r="L673" s="4"/>
    </row>
    <row r="674" spans="6:12" ht="12.75" x14ac:dyDescent="0.2">
      <c r="L674" s="4"/>
    </row>
    <row r="675" spans="6:12" ht="12.75" x14ac:dyDescent="0.2">
      <c r="L675" s="4"/>
    </row>
    <row r="676" spans="6:12" ht="12.75" x14ac:dyDescent="0.2">
      <c r="L676" s="4"/>
    </row>
    <row r="677" spans="6:12" ht="12.75" x14ac:dyDescent="0.2">
      <c r="L677" s="4"/>
    </row>
    <row r="678" spans="6:12" ht="12.75" x14ac:dyDescent="0.2">
      <c r="L678" s="4"/>
    </row>
    <row r="679" spans="6:12" ht="12.75" x14ac:dyDescent="0.2">
      <c r="L679" s="4"/>
    </row>
    <row r="680" spans="6:12" ht="12.75" x14ac:dyDescent="0.2">
      <c r="L680" s="4"/>
    </row>
    <row r="681" spans="6:12" ht="12.75" x14ac:dyDescent="0.2">
      <c r="F681" s="9" t="str">
        <f>A681&amp;B681&amp;C681&amp;E681</f>
        <v/>
      </c>
      <c r="L681" s="4"/>
    </row>
    <row r="682" spans="6:12" ht="12.75" x14ac:dyDescent="0.2"/>
  </sheetData>
  <autoFilter ref="A1:L682" xr:uid="{00000000-0009-0000-0000-000006000000}"/>
  <sortState xmlns:xlrd2="http://schemas.microsoft.com/office/spreadsheetml/2017/richdata2" ref="A2:L682">
    <sortCondition descending="1" ref="L2:L68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L655"/>
  <sheetViews>
    <sheetView workbookViewId="0">
      <pane ySplit="1" topLeftCell="A2" activePane="bottomLeft" state="frozen"/>
      <selection activeCell="J1" sqref="J1:J1048576"/>
      <selection pane="bottomLeft"/>
    </sheetView>
  </sheetViews>
  <sheetFormatPr defaultColWidth="12.5703125" defaultRowHeight="15.75" customHeight="1" x14ac:dyDescent="0.2"/>
  <cols>
    <col min="1" max="1" width="12.5703125" style="3"/>
    <col min="2" max="2" width="15.140625" style="3" bestFit="1" customWidth="1"/>
    <col min="3" max="4" width="12.5703125" style="3"/>
    <col min="5" max="5" width="28" style="3" customWidth="1"/>
    <col min="6" max="6" width="0.42578125" style="3" hidden="1" customWidth="1"/>
    <col min="7" max="9" width="7.42578125" style="3" customWidth="1"/>
    <col min="10" max="10" width="20.5703125" style="3" bestFit="1" customWidth="1"/>
    <col min="11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18" t="s">
        <v>2</v>
      </c>
    </row>
    <row r="2" spans="1:12" ht="12.75" x14ac:dyDescent="0.2">
      <c r="A2" s="20" t="s">
        <v>40</v>
      </c>
      <c r="B2" s="20" t="s">
        <v>41</v>
      </c>
      <c r="C2" s="20" t="s">
        <v>19</v>
      </c>
      <c r="D2" s="20">
        <v>61</v>
      </c>
      <c r="E2" s="20" t="s">
        <v>196</v>
      </c>
      <c r="F2" s="10" t="str">
        <f t="shared" ref="F2:F33" si="0">A2&amp;B2&amp;C2&amp;E2</f>
        <v>LaurieReedFUPPER VALLEY RUNNING CLUB</v>
      </c>
      <c r="G2" s="5">
        <f>SUMIF('Nashua 10K'!$F$2:$F$273,F2,'Nashua 10K'!$J$2:$J$273)</f>
        <v>85</v>
      </c>
      <c r="H2" s="5">
        <f>SUMIF('Skip''s 4M'!$F$2:$F$310,F2,'Skip''s 4M'!$J$2:$J$310)</f>
        <v>97</v>
      </c>
      <c r="I2" s="5">
        <f>SUMIF(Sandown!$F$2:$F$297,F2,Sandown!$J$2:$J$297)</f>
        <v>94</v>
      </c>
      <c r="J2" s="5">
        <f>SUMIF('New England Half'!$F$2:$F$294,F2,'New England Half'!$J$2:$J$294)</f>
        <v>0</v>
      </c>
      <c r="K2" s="5">
        <f>SUMIF('Track 5K'!$F$2:$F$198,F2,'Track 5K'!$J$2:$J$198)</f>
        <v>94</v>
      </c>
      <c r="L2" s="4">
        <f t="shared" ref="L2:L33" si="1">SUM(G2:K2)</f>
        <v>370</v>
      </c>
    </row>
    <row r="3" spans="1:12" ht="12.75" x14ac:dyDescent="0.2">
      <c r="A3" s="2" t="s">
        <v>49</v>
      </c>
      <c r="B3" s="2" t="s">
        <v>50</v>
      </c>
      <c r="C3" s="2" t="s">
        <v>19</v>
      </c>
      <c r="D3" s="2">
        <v>63</v>
      </c>
      <c r="E3" s="2" t="s">
        <v>192</v>
      </c>
      <c r="F3" s="10" t="str">
        <f t="shared" si="0"/>
        <v>ConnieNolanFGREATER DERRY TRACK CLUB</v>
      </c>
      <c r="G3" s="5">
        <f>SUMIF('Nashua 10K'!$F$2:$F$273,F3,'Nashua 10K'!$J$2:$J$273)</f>
        <v>41</v>
      </c>
      <c r="H3" s="5">
        <f>SUMIF('Skip''s 4M'!$F$2:$F$310,F3,'Skip''s 4M'!$J$2:$J$310)</f>
        <v>0</v>
      </c>
      <c r="I3" s="5">
        <f>SUMIF(Sandown!$F$2:$F$297,F3,Sandown!$J$2:$J$297)</f>
        <v>58</v>
      </c>
      <c r="J3" s="5">
        <f>SUMIF('New England Half'!$F$2:$F$294,F3,'New England Half'!$J$2:$J$294)</f>
        <v>44</v>
      </c>
      <c r="K3" s="5">
        <f>SUMIF('Track 5K'!$F$2:$F$198,F3,'Track 5K'!$J$2:$J$198)</f>
        <v>38</v>
      </c>
      <c r="L3" s="4">
        <f t="shared" si="1"/>
        <v>181</v>
      </c>
    </row>
    <row r="4" spans="1:12" ht="12.75" x14ac:dyDescent="0.2">
      <c r="A4" s="2" t="s">
        <v>46</v>
      </c>
      <c r="B4" s="2" t="s">
        <v>47</v>
      </c>
      <c r="C4" s="2" t="s">
        <v>19</v>
      </c>
      <c r="D4" s="2">
        <v>67</v>
      </c>
      <c r="E4" s="2" t="s">
        <v>192</v>
      </c>
      <c r="F4" s="10" t="str">
        <f t="shared" si="0"/>
        <v>PegDonovanFGREATER DERRY TRACK CLUB</v>
      </c>
      <c r="G4" s="5">
        <f>SUMIF('Nashua 10K'!$F$2:$F$273,F4,'Nashua 10K'!$J$2:$J$273)</f>
        <v>88</v>
      </c>
      <c r="H4" s="5">
        <f>SUMIF('Skip''s 4M'!$F$2:$F$310,F4,'Skip''s 4M'!$J$2:$J$310)</f>
        <v>0</v>
      </c>
      <c r="I4" s="5">
        <f>SUMIF(Sandown!$F$2:$F$297,F4,Sandown!$J$2:$J$297)</f>
        <v>0</v>
      </c>
      <c r="J4" s="5">
        <f>SUMIF('New England Half'!$F$2:$F$294,F4,'New England Half'!$J$2:$J$294)</f>
        <v>0</v>
      </c>
      <c r="K4" s="5">
        <f>SUMIF('Track 5K'!$F$2:$F$198,F4,'Track 5K'!$J$2:$J$198)</f>
        <v>91</v>
      </c>
      <c r="L4" s="4">
        <f t="shared" si="1"/>
        <v>179</v>
      </c>
    </row>
    <row r="5" spans="1:12" ht="12.75" x14ac:dyDescent="0.2">
      <c r="A5" s="20" t="s">
        <v>121</v>
      </c>
      <c r="B5" s="20" t="s">
        <v>66</v>
      </c>
      <c r="C5" s="20" t="s">
        <v>19</v>
      </c>
      <c r="D5" s="20">
        <v>62</v>
      </c>
      <c r="E5" s="20" t="s">
        <v>192</v>
      </c>
      <c r="F5" s="10" t="str">
        <f t="shared" si="0"/>
        <v>PattyCrothersFGREATER DERRY TRACK CLUB</v>
      </c>
      <c r="G5" s="5">
        <f>SUMIF('Nashua 10K'!$F$2:$F$273,F5,'Nashua 10K'!$J$2:$J$273)</f>
        <v>73</v>
      </c>
      <c r="H5" s="5">
        <f>SUMIF('Skip''s 4M'!$F$2:$F$310,F5,'Skip''s 4M'!$J$2:$J$310)</f>
        <v>94</v>
      </c>
      <c r="I5" s="5">
        <f>SUMIF(Sandown!$F$2:$F$297,F5,Sandown!$J$2:$J$297)</f>
        <v>0</v>
      </c>
      <c r="J5" s="5">
        <f>SUMIF('New England Half'!$F$2:$F$294,F5,'New England Half'!$J$2:$J$294)</f>
        <v>0</v>
      </c>
      <c r="K5" s="5">
        <f>SUMIF('Track 5K'!$F$2:$F$198,F5,'Track 5K'!$J$2:$J$198)</f>
        <v>0</v>
      </c>
      <c r="L5" s="4">
        <f t="shared" si="1"/>
        <v>167</v>
      </c>
    </row>
    <row r="6" spans="1:12" ht="12.75" x14ac:dyDescent="0.2">
      <c r="A6" s="20" t="s">
        <v>318</v>
      </c>
      <c r="B6" s="20" t="s">
        <v>319</v>
      </c>
      <c r="C6" s="20" t="s">
        <v>19</v>
      </c>
      <c r="D6" s="20">
        <v>60</v>
      </c>
      <c r="E6" s="20" t="s">
        <v>196</v>
      </c>
      <c r="F6" s="9" t="str">
        <f t="shared" si="0"/>
        <v>RobynMosherFUPPER VALLEY RUNNING CLUB</v>
      </c>
      <c r="G6" s="5">
        <f>SUMIF('Nashua 10K'!$F$2:$F$273,F6,'Nashua 10K'!$J$2:$J$273)</f>
        <v>0</v>
      </c>
      <c r="H6" s="5">
        <f>SUMIF('Skip''s 4M'!$F$2:$F$310,F6,'Skip''s 4M'!$J$2:$J$310)</f>
        <v>82</v>
      </c>
      <c r="I6" s="5">
        <f>SUMIF(Sandown!$F$2:$F$297,F6,Sandown!$J$2:$J$297)</f>
        <v>0</v>
      </c>
      <c r="J6" s="5">
        <f>SUMIF('New England Half'!$F$2:$F$294,F6,'New England Half'!$J$2:$J$294)</f>
        <v>0</v>
      </c>
      <c r="K6" s="5">
        <f>SUMIF('Track 5K'!$F$2:$F$198,F6,'Track 5K'!$J$2:$J$198)</f>
        <v>68</v>
      </c>
      <c r="L6" s="4">
        <f t="shared" si="1"/>
        <v>150</v>
      </c>
    </row>
    <row r="7" spans="1:12" ht="12.75" x14ac:dyDescent="0.2">
      <c r="A7" s="2" t="s">
        <v>221</v>
      </c>
      <c r="B7" s="2" t="s">
        <v>222</v>
      </c>
      <c r="C7" s="2" t="s">
        <v>19</v>
      </c>
      <c r="D7" s="2">
        <v>61</v>
      </c>
      <c r="E7" s="2" t="s">
        <v>191</v>
      </c>
      <c r="F7" s="10" t="str">
        <f t="shared" si="0"/>
        <v>LindaKnippersFGATE CITY STRIDERS</v>
      </c>
      <c r="G7" s="5">
        <f>SUMIF('Nashua 10K'!$F$2:$F$273,F7,'Nashua 10K'!$J$2:$J$273)</f>
        <v>66</v>
      </c>
      <c r="H7" s="5">
        <f>SUMIF('Skip''s 4M'!$F$2:$F$310,F7,'Skip''s 4M'!$J$2:$J$310)</f>
        <v>0</v>
      </c>
      <c r="I7" s="5">
        <f>SUMIF(Sandown!$F$2:$F$297,F7,Sandown!$J$2:$J$297)</f>
        <v>0</v>
      </c>
      <c r="J7" s="5">
        <f>SUMIF('New England Half'!$F$2:$F$294,F7,'New England Half'!$J$2:$J$294)</f>
        <v>0</v>
      </c>
      <c r="K7" s="5">
        <f>SUMIF('Track 5K'!$F$2:$F$198,F7,'Track 5K'!$J$2:$J$198)</f>
        <v>76</v>
      </c>
      <c r="L7" s="4">
        <f t="shared" si="1"/>
        <v>142</v>
      </c>
    </row>
    <row r="8" spans="1:12" ht="12.75" x14ac:dyDescent="0.2">
      <c r="A8" s="2" t="s">
        <v>498</v>
      </c>
      <c r="B8" s="2" t="s">
        <v>499</v>
      </c>
      <c r="C8" s="2" t="s">
        <v>19</v>
      </c>
      <c r="D8" s="2">
        <v>62</v>
      </c>
      <c r="E8" s="2" t="s">
        <v>193</v>
      </c>
      <c r="F8" s="9" t="str">
        <f t="shared" si="0"/>
        <v>CharlaStevensFMILLENNIUM RUNNING</v>
      </c>
      <c r="G8" s="5">
        <f>SUMIF('Nashua 10K'!$F$2:$F$273,F8,'Nashua 10K'!$J$2:$J$273)</f>
        <v>0</v>
      </c>
      <c r="H8" s="5">
        <f>SUMIF('Skip''s 4M'!$F$2:$F$310,F8,'Skip''s 4M'!$J$2:$J$310)</f>
        <v>0</v>
      </c>
      <c r="I8" s="5">
        <f>SUMIF(Sandown!$F$2:$F$297,F8,Sandown!$J$2:$J$297)</f>
        <v>0</v>
      </c>
      <c r="J8" s="5">
        <f>SUMIF('New England Half'!$F$2:$F$294,F8,'New England Half'!$J$2:$J$294)</f>
        <v>50</v>
      </c>
      <c r="K8" s="5">
        <f>SUMIF('Track 5K'!$F$2:$F$198,F8,'Track 5K'!$J$2:$J$198)</f>
        <v>70</v>
      </c>
      <c r="L8" s="4">
        <f t="shared" si="1"/>
        <v>120</v>
      </c>
    </row>
    <row r="9" spans="1:12" ht="12.75" x14ac:dyDescent="0.2">
      <c r="A9" s="20" t="s">
        <v>325</v>
      </c>
      <c r="B9" s="20" t="s">
        <v>326</v>
      </c>
      <c r="C9" s="20" t="s">
        <v>19</v>
      </c>
      <c r="D9" s="20">
        <v>61</v>
      </c>
      <c r="E9" s="20" t="s">
        <v>196</v>
      </c>
      <c r="F9" s="10" t="str">
        <f t="shared" si="0"/>
        <v>EllenChandlerFUPPER VALLEY RUNNING CLUB</v>
      </c>
      <c r="G9" s="5">
        <f>SUMIF('Nashua 10K'!$F$2:$F$273,F9,'Nashua 10K'!$J$2:$J$273)</f>
        <v>0</v>
      </c>
      <c r="H9" s="5">
        <f>SUMIF('Skip''s 4M'!$F$2:$F$310,F9,'Skip''s 4M'!$J$2:$J$310)</f>
        <v>62</v>
      </c>
      <c r="I9" s="5">
        <f>SUMIF(Sandown!$F$2:$F$297,F9,Sandown!$J$2:$J$297)</f>
        <v>54</v>
      </c>
      <c r="J9" s="5">
        <f>SUMIF('New England Half'!$F$2:$F$294,F9,'New England Half'!$J$2:$J$294)</f>
        <v>0</v>
      </c>
      <c r="K9" s="5">
        <f>SUMIF('Track 5K'!$F$2:$F$198,F9,'Track 5K'!$J$2:$J$198)</f>
        <v>0</v>
      </c>
      <c r="L9" s="4">
        <f t="shared" si="1"/>
        <v>116</v>
      </c>
    </row>
    <row r="10" spans="1:12" ht="12.75" x14ac:dyDescent="0.2">
      <c r="A10" s="20" t="s">
        <v>110</v>
      </c>
      <c r="B10" s="20" t="s">
        <v>78</v>
      </c>
      <c r="C10" s="20" t="s">
        <v>19</v>
      </c>
      <c r="D10" s="20">
        <v>63</v>
      </c>
      <c r="E10" s="20" t="s">
        <v>192</v>
      </c>
      <c r="F10" s="9" t="str">
        <f t="shared" si="0"/>
        <v>AudreyFarnsworthFGREATER DERRY TRACK CLUB</v>
      </c>
      <c r="G10" s="5">
        <f>SUMIF('Nashua 10K'!$F$2:$F$273,F10,'Nashua 10K'!$J$2:$J$273)</f>
        <v>27</v>
      </c>
      <c r="H10" s="5">
        <f>SUMIF('Skip''s 4M'!$F$2:$F$310,F10,'Skip''s 4M'!$J$2:$J$310)</f>
        <v>48.5</v>
      </c>
      <c r="I10" s="5">
        <f>SUMIF(Sandown!$F$2:$F$297,F10,Sandown!$J$2:$J$297)</f>
        <v>0</v>
      </c>
      <c r="J10" s="5">
        <f>SUMIF('New England Half'!$F$2:$F$294,F10,'New England Half'!$J$2:$J$294)</f>
        <v>0</v>
      </c>
      <c r="K10" s="5">
        <f>SUMIF('Track 5K'!$F$2:$F$198,F10,'Track 5K'!$J$2:$J$198)</f>
        <v>21.25</v>
      </c>
      <c r="L10" s="4">
        <f t="shared" si="1"/>
        <v>96.75</v>
      </c>
    </row>
    <row r="11" spans="1:12" ht="12.75" x14ac:dyDescent="0.2">
      <c r="A11" s="2" t="s">
        <v>51</v>
      </c>
      <c r="B11" s="2" t="s">
        <v>52</v>
      </c>
      <c r="C11" s="2" t="s">
        <v>19</v>
      </c>
      <c r="D11" s="2">
        <v>61</v>
      </c>
      <c r="E11" s="2" t="s">
        <v>192</v>
      </c>
      <c r="F11" s="10" t="str">
        <f t="shared" si="0"/>
        <v>MarggieQuinnFGREATER DERRY TRACK CLUB</v>
      </c>
      <c r="G11" s="5">
        <f>SUMIF('Nashua 10K'!$F$2:$F$273,F11,'Nashua 10K'!$J$2:$J$273)</f>
        <v>48.5</v>
      </c>
      <c r="H11" s="5">
        <f>SUMIF('Skip''s 4M'!$F$2:$F$310,F11,'Skip''s 4M'!$J$2:$J$310)</f>
        <v>0</v>
      </c>
      <c r="I11" s="5">
        <f>SUMIF(Sandown!$F$2:$F$297,F11,Sandown!$J$2:$J$297)</f>
        <v>0</v>
      </c>
      <c r="J11" s="5">
        <f>SUMIF('New England Half'!$F$2:$F$294,F11,'New England Half'!$J$2:$J$294)</f>
        <v>0</v>
      </c>
      <c r="K11" s="5">
        <f>SUMIF('Track 5K'!$F$2:$F$198,F11,'Track 5K'!$J$2:$J$198)</f>
        <v>44</v>
      </c>
      <c r="L11" s="4">
        <f t="shared" si="1"/>
        <v>92.5</v>
      </c>
    </row>
    <row r="12" spans="1:12" ht="12.75" x14ac:dyDescent="0.2">
      <c r="A12" s="2" t="s">
        <v>458</v>
      </c>
      <c r="B12" s="2" t="s">
        <v>501</v>
      </c>
      <c r="C12" s="2" t="s">
        <v>19</v>
      </c>
      <c r="D12" s="2">
        <v>65</v>
      </c>
      <c r="E12" s="2" t="s">
        <v>193</v>
      </c>
      <c r="F12" s="9" t="str">
        <f t="shared" si="0"/>
        <v>BarbaraObecnyFMILLENNIUM RUNNING</v>
      </c>
      <c r="G12" s="5">
        <f>SUMIF('Nashua 10K'!$F$2:$F$273,F12,'Nashua 10K'!$J$2:$J$273)</f>
        <v>0</v>
      </c>
      <c r="H12" s="5">
        <f>SUMIF('Skip''s 4M'!$F$2:$F$310,F12,'Skip''s 4M'!$J$2:$J$310)</f>
        <v>0</v>
      </c>
      <c r="I12" s="5">
        <f>SUMIF(Sandown!$F$2:$F$297,F12,Sandown!$J$2:$J$297)</f>
        <v>0</v>
      </c>
      <c r="J12" s="5">
        <f>SUMIF('New England Half'!$F$2:$F$294,F12,'New England Half'!$J$2:$J$294)</f>
        <v>47</v>
      </c>
      <c r="K12" s="5">
        <f>SUMIF('Track 5K'!$F$2:$F$198,F12,'Track 5K'!$J$2:$J$198)</f>
        <v>41</v>
      </c>
      <c r="L12" s="4">
        <f t="shared" si="1"/>
        <v>88</v>
      </c>
    </row>
    <row r="13" spans="1:12" ht="12.75" x14ac:dyDescent="0.2">
      <c r="A13" s="2" t="s">
        <v>341</v>
      </c>
      <c r="B13" s="2" t="s">
        <v>68</v>
      </c>
      <c r="C13" s="2" t="s">
        <v>19</v>
      </c>
      <c r="D13" s="2">
        <v>63</v>
      </c>
      <c r="E13" s="2" t="s">
        <v>280</v>
      </c>
      <c r="F13" s="9" t="str">
        <f t="shared" si="0"/>
        <v>PatriciaBourgaultFGRANITE STATE RACING TEAM</v>
      </c>
      <c r="G13" s="5">
        <f>SUMIF('Nashua 10K'!$F$2:$F$273,F13,'Nashua 10K'!$J$2:$J$273)</f>
        <v>0</v>
      </c>
      <c r="H13" s="5">
        <f>SUMIF('Skip''s 4M'!$F$2:$F$310,F13,'Skip''s 4M'!$J$2:$J$310)</f>
        <v>0</v>
      </c>
      <c r="I13" s="5">
        <f>SUMIF(Sandown!$F$2:$F$297,F13,Sandown!$J$2:$J$297)</f>
        <v>0</v>
      </c>
      <c r="J13" s="5">
        <f>SUMIF('New England Half'!$F$2:$F$294,F13,'New England Half'!$J$2:$J$294)</f>
        <v>85</v>
      </c>
      <c r="K13" s="5">
        <f>SUMIF('Track 5K'!$F$2:$F$198,F13,'Track 5K'!$J$2:$J$198)</f>
        <v>0</v>
      </c>
      <c r="L13" s="4">
        <f t="shared" si="1"/>
        <v>85</v>
      </c>
    </row>
    <row r="14" spans="1:12" ht="12.75" x14ac:dyDescent="0.2">
      <c r="A14" s="2" t="s">
        <v>58</v>
      </c>
      <c r="B14" s="2" t="s">
        <v>59</v>
      </c>
      <c r="C14" s="2" t="s">
        <v>19</v>
      </c>
      <c r="D14" s="2">
        <v>67</v>
      </c>
      <c r="E14" s="2" t="s">
        <v>193</v>
      </c>
      <c r="F14" s="10" t="str">
        <f t="shared" si="0"/>
        <v>LorraineMcPhillipsFMILLENNIUM RUNNING</v>
      </c>
      <c r="G14" s="5">
        <f>SUMIF('Nashua 10K'!$F$2:$F$273,F14,'Nashua 10K'!$J$2:$J$273)</f>
        <v>79</v>
      </c>
      <c r="H14" s="5">
        <f>SUMIF('Skip''s 4M'!$F$2:$F$310,F14,'Skip''s 4M'!$J$2:$J$310)</f>
        <v>0</v>
      </c>
      <c r="I14" s="5">
        <f>SUMIF(Sandown!$F$2:$F$297,F14,Sandown!$J$2:$J$297)</f>
        <v>0</v>
      </c>
      <c r="J14" s="5">
        <f>SUMIF('New England Half'!$F$2:$F$294,F14,'New England Half'!$J$2:$J$294)</f>
        <v>0</v>
      </c>
      <c r="K14" s="5">
        <f>SUMIF('Track 5K'!$F$2:$F$198,F14,'Track 5K'!$J$2:$J$198)</f>
        <v>0</v>
      </c>
      <c r="L14" s="4">
        <f t="shared" si="1"/>
        <v>79</v>
      </c>
    </row>
    <row r="15" spans="1:12" ht="12.75" x14ac:dyDescent="0.2">
      <c r="A15" s="20" t="s">
        <v>320</v>
      </c>
      <c r="B15" s="20" t="s">
        <v>321</v>
      </c>
      <c r="C15" s="20" t="s">
        <v>19</v>
      </c>
      <c r="D15" s="20">
        <v>65</v>
      </c>
      <c r="E15" s="20" t="s">
        <v>196</v>
      </c>
      <c r="F15" s="9" t="str">
        <f t="shared" si="0"/>
        <v>MarieParizoFUPPER VALLEY RUNNING CLUB</v>
      </c>
      <c r="G15" s="5">
        <f>SUMIF('Nashua 10K'!$F$2:$F$273,F15,'Nashua 10K'!$J$2:$J$273)</f>
        <v>0</v>
      </c>
      <c r="H15" s="5">
        <f>SUMIF('Skip''s 4M'!$F$2:$F$310,F15,'Skip''s 4M'!$J$2:$J$310)</f>
        <v>76</v>
      </c>
      <c r="I15" s="5">
        <f>SUMIF(Sandown!$F$2:$F$297,F15,Sandown!$J$2:$J$297)</f>
        <v>0</v>
      </c>
      <c r="J15" s="5">
        <f>SUMIF('New England Half'!$F$2:$F$294,F15,'New England Half'!$J$2:$J$294)</f>
        <v>0</v>
      </c>
      <c r="K15" s="5">
        <f>SUMIF('Track 5K'!$F$2:$F$198,F15,'Track 5K'!$J$2:$J$198)</f>
        <v>0</v>
      </c>
      <c r="L15" s="4">
        <f t="shared" si="1"/>
        <v>76</v>
      </c>
    </row>
    <row r="16" spans="1:12" ht="12.75" x14ac:dyDescent="0.2">
      <c r="A16" s="2" t="s">
        <v>67</v>
      </c>
      <c r="B16" s="2" t="s">
        <v>68</v>
      </c>
      <c r="C16" s="2" t="s">
        <v>19</v>
      </c>
      <c r="D16" s="2">
        <v>63</v>
      </c>
      <c r="E16" s="2" t="s">
        <v>280</v>
      </c>
      <c r="F16" s="10" t="str">
        <f t="shared" si="0"/>
        <v>PatBourgaultFGRANITE STATE RACING TEAM</v>
      </c>
      <c r="G16" s="5">
        <f>SUMIF('Nashua 10K'!$F$2:$F$273,F16,'Nashua 10K'!$J$2:$J$273)</f>
        <v>76</v>
      </c>
      <c r="H16" s="5">
        <f>SUMIF('Skip''s 4M'!$F$2:$F$310,F16,'Skip''s 4M'!$J$2:$J$310)</f>
        <v>0</v>
      </c>
      <c r="I16" s="5">
        <f>SUMIF(Sandown!$F$2:$F$297,F16,Sandown!$J$2:$J$297)</f>
        <v>0</v>
      </c>
      <c r="J16" s="5">
        <f>SUMIF('New England Half'!$F$2:$F$294,F16,'New England Half'!$J$2:$J$294)</f>
        <v>0</v>
      </c>
      <c r="K16" s="5">
        <f>SUMIF('Track 5K'!$F$2:$F$198,F16,'Track 5K'!$J$2:$J$198)</f>
        <v>0</v>
      </c>
      <c r="L16" s="4">
        <f t="shared" si="1"/>
        <v>76</v>
      </c>
    </row>
    <row r="17" spans="1:12" ht="12.75" x14ac:dyDescent="0.2">
      <c r="A17" s="2" t="s">
        <v>17</v>
      </c>
      <c r="B17" s="2" t="s">
        <v>62</v>
      </c>
      <c r="C17" s="2" t="s">
        <v>19</v>
      </c>
      <c r="D17" s="2">
        <v>61</v>
      </c>
      <c r="E17" s="2" t="s">
        <v>191</v>
      </c>
      <c r="F17" s="10" t="str">
        <f t="shared" si="0"/>
        <v>PamTriest-HallahanFGATE CITY STRIDERS</v>
      </c>
      <c r="G17" s="5">
        <f>SUMIF('Nashua 10K'!$F$2:$F$273,F17,'Nashua 10K'!$J$2:$J$273)</f>
        <v>68</v>
      </c>
      <c r="H17" s="5">
        <f>SUMIF('Skip''s 4M'!$F$2:$F$310,F17,'Skip''s 4M'!$J$2:$J$310)</f>
        <v>0</v>
      </c>
      <c r="I17" s="5">
        <f>SUMIF(Sandown!$F$2:$F$297,F17,Sandown!$J$2:$J$297)</f>
        <v>0</v>
      </c>
      <c r="J17" s="5">
        <f>SUMIF('New England Half'!$F$2:$F$294,F17,'New England Half'!$J$2:$J$294)</f>
        <v>0</v>
      </c>
      <c r="K17" s="5">
        <f>SUMIF('Track 5K'!$F$2:$F$198,F17,'Track 5K'!$J$2:$J$198)</f>
        <v>0</v>
      </c>
      <c r="L17" s="4">
        <f t="shared" si="1"/>
        <v>68</v>
      </c>
    </row>
    <row r="18" spans="1:12" ht="12.75" x14ac:dyDescent="0.2">
      <c r="A18" s="26" t="s">
        <v>350</v>
      </c>
      <c r="B18" s="26" t="s">
        <v>351</v>
      </c>
      <c r="C18" s="26" t="s">
        <v>19</v>
      </c>
      <c r="D18" s="20">
        <v>65</v>
      </c>
      <c r="E18" s="20" t="s">
        <v>196</v>
      </c>
      <c r="F18" s="9" t="str">
        <f t="shared" si="0"/>
        <v>RitaCoppolaFUPPER VALLEY RUNNING CLUB</v>
      </c>
      <c r="G18" s="5">
        <f>SUMIF('Nashua 10K'!$F$2:$F$273,F18,'Nashua 10K'!$J$2:$J$273)</f>
        <v>0</v>
      </c>
      <c r="H18" s="5">
        <f>SUMIF('Skip''s 4M'!$F$2:$F$310,F18,'Skip''s 4M'!$J$2:$J$310)</f>
        <v>66</v>
      </c>
      <c r="I18" s="5">
        <f>SUMIF(Sandown!$F$2:$F$297,F18,Sandown!$J$2:$J$297)</f>
        <v>0</v>
      </c>
      <c r="J18" s="5">
        <f>SUMIF('New England Half'!$F$2:$F$294,F18,'New England Half'!$J$2:$J$294)</f>
        <v>0</v>
      </c>
      <c r="K18" s="5">
        <f>SUMIF('Track 5K'!$F$2:$F$198,F18,'Track 5K'!$J$2:$J$198)</f>
        <v>0</v>
      </c>
      <c r="L18" s="4">
        <f t="shared" si="1"/>
        <v>66</v>
      </c>
    </row>
    <row r="19" spans="1:12" ht="12.75" x14ac:dyDescent="0.2">
      <c r="A19" s="3" t="s">
        <v>357</v>
      </c>
      <c r="B19" s="3" t="s">
        <v>358</v>
      </c>
      <c r="C19" s="3" t="s">
        <v>19</v>
      </c>
      <c r="D19" s="3">
        <v>61</v>
      </c>
      <c r="E19" s="3" t="s">
        <v>192</v>
      </c>
      <c r="F19" s="9" t="str">
        <f t="shared" si="0"/>
        <v>CarolynSnyderFGREATER DERRY TRACK CLUB</v>
      </c>
      <c r="G19" s="5">
        <f>SUMIF('Nashua 10K'!$F$2:$F$273,F19,'Nashua 10K'!$J$2:$J$273)</f>
        <v>0</v>
      </c>
      <c r="H19" s="5">
        <f>SUMIF('Skip''s 4M'!$F$2:$F$310,F19,'Skip''s 4M'!$J$2:$J$310)</f>
        <v>0</v>
      </c>
      <c r="I19" s="5">
        <f>SUMIF(Sandown!$F$2:$F$297,F19,Sandown!$J$2:$J$297)</f>
        <v>44</v>
      </c>
      <c r="J19" s="5">
        <f>SUMIF('New England Half'!$F$2:$F$294,F19,'New England Half'!$J$2:$J$294)</f>
        <v>8.25</v>
      </c>
      <c r="K19" s="5">
        <f>SUMIF('Track 5K'!$F$2:$F$198,F19,'Track 5K'!$J$2:$J$198)</f>
        <v>11.375</v>
      </c>
      <c r="L19" s="4">
        <f t="shared" si="1"/>
        <v>63.625</v>
      </c>
    </row>
    <row r="20" spans="1:12" ht="12.75" x14ac:dyDescent="0.2">
      <c r="A20" s="2" t="s">
        <v>83</v>
      </c>
      <c r="B20" s="2" t="s">
        <v>177</v>
      </c>
      <c r="C20" s="2" t="s">
        <v>19</v>
      </c>
      <c r="D20" s="2">
        <v>60</v>
      </c>
      <c r="E20" s="2" t="s">
        <v>193</v>
      </c>
      <c r="F20" s="10" t="str">
        <f t="shared" si="0"/>
        <v>DeborahRosenthalFMILLENNIUM RUNNING</v>
      </c>
      <c r="G20" s="5">
        <f>SUMIF('Nashua 10K'!$F$2:$F$273,F20,'Nashua 10K'!$J$2:$J$273)</f>
        <v>30</v>
      </c>
      <c r="H20" s="5">
        <f>SUMIF('Skip''s 4M'!$F$2:$F$310,F20,'Skip''s 4M'!$J$2:$J$310)</f>
        <v>0</v>
      </c>
      <c r="I20" s="5">
        <f>SUMIF(Sandown!$F$2:$F$297,F20,Sandown!$J$2:$J$297)</f>
        <v>0</v>
      </c>
      <c r="J20" s="5">
        <f>SUMIF('New England Half'!$F$2:$F$294,F20,'New England Half'!$J$2:$J$294)</f>
        <v>30</v>
      </c>
      <c r="K20" s="5">
        <f>SUMIF('Track 5K'!$F$2:$F$198,F20,'Track 5K'!$J$2:$J$198)</f>
        <v>0</v>
      </c>
      <c r="L20" s="4">
        <f t="shared" si="1"/>
        <v>60</v>
      </c>
    </row>
    <row r="21" spans="1:12" ht="12.75" x14ac:dyDescent="0.2">
      <c r="A21" s="3" t="s">
        <v>362</v>
      </c>
      <c r="B21" s="3" t="s">
        <v>363</v>
      </c>
      <c r="C21" s="3" t="s">
        <v>19</v>
      </c>
      <c r="D21" s="3">
        <v>66</v>
      </c>
      <c r="E21" s="3" t="s">
        <v>192</v>
      </c>
      <c r="F21" s="9" t="str">
        <f t="shared" si="0"/>
        <v>BevSomogieFGREATER DERRY TRACK CLUB</v>
      </c>
      <c r="G21" s="5">
        <f>SUMIF('Nashua 10K'!$F$2:$F$273,F21,'Nashua 10K'!$J$2:$J$273)</f>
        <v>0</v>
      </c>
      <c r="H21" s="5">
        <f>SUMIF('Skip''s 4M'!$F$2:$F$310,F21,'Skip''s 4M'!$J$2:$J$310)</f>
        <v>0</v>
      </c>
      <c r="I21" s="5">
        <f>SUMIF(Sandown!$F$2:$F$297,F21,Sandown!$J$2:$J$297)</f>
        <v>42.5</v>
      </c>
      <c r="J21" s="5">
        <f>SUMIF('New England Half'!$F$2:$F$294,F21,'New England Half'!$J$2:$J$294)</f>
        <v>0</v>
      </c>
      <c r="K21" s="5">
        <f>SUMIF('Track 5K'!$F$2:$F$198,F21,'Track 5K'!$J$2:$J$198)</f>
        <v>0</v>
      </c>
      <c r="L21" s="4">
        <f t="shared" si="1"/>
        <v>42.5</v>
      </c>
    </row>
    <row r="22" spans="1:12" ht="12.75" x14ac:dyDescent="0.2">
      <c r="A22" s="3" t="s">
        <v>365</v>
      </c>
      <c r="B22" s="3" t="s">
        <v>366</v>
      </c>
      <c r="C22" s="3" t="s">
        <v>19</v>
      </c>
      <c r="D22" s="3">
        <v>62</v>
      </c>
      <c r="E22" s="3" t="s">
        <v>192</v>
      </c>
      <c r="F22" s="9" t="str">
        <f t="shared" si="0"/>
        <v>LouiseChevalierFGREATER DERRY TRACK CLUB</v>
      </c>
      <c r="G22" s="5">
        <f>SUMIF('Nashua 10K'!$F$2:$F$273,F22,'Nashua 10K'!$J$2:$J$273)</f>
        <v>0</v>
      </c>
      <c r="H22" s="5">
        <f>SUMIF('Skip''s 4M'!$F$2:$F$310,F22,'Skip''s 4M'!$J$2:$J$310)</f>
        <v>0</v>
      </c>
      <c r="I22" s="5">
        <f>SUMIF(Sandown!$F$2:$F$297,F22,Sandown!$J$2:$J$297)</f>
        <v>33</v>
      </c>
      <c r="J22" s="5">
        <f>SUMIF('New England Half'!$F$2:$F$294,F22,'New England Half'!$J$2:$J$294)</f>
        <v>7.75</v>
      </c>
      <c r="K22" s="5">
        <f>SUMIF('Track 5K'!$F$2:$F$198,F22,'Track 5K'!$J$2:$J$198)</f>
        <v>0</v>
      </c>
      <c r="L22" s="4">
        <f t="shared" si="1"/>
        <v>40.75</v>
      </c>
    </row>
    <row r="23" spans="1:12" ht="12.75" x14ac:dyDescent="0.2">
      <c r="A23" s="3" t="s">
        <v>48</v>
      </c>
      <c r="B23" s="3" t="s">
        <v>271</v>
      </c>
      <c r="C23" s="3" t="s">
        <v>19</v>
      </c>
      <c r="D23" s="3">
        <v>65</v>
      </c>
      <c r="E23" s="3" t="s">
        <v>193</v>
      </c>
      <c r="F23" s="10" t="str">
        <f t="shared" si="0"/>
        <v>DeniseLyddyFMILLENNIUM RUNNING</v>
      </c>
      <c r="G23" s="5">
        <f>SUMIF('Nashua 10K'!$F$2:$F$273,F23,'Nashua 10K'!$J$2:$J$273)</f>
        <v>19.75</v>
      </c>
      <c r="H23" s="5">
        <f>SUMIF('Skip''s 4M'!$F$2:$F$310,F23,'Skip''s 4M'!$J$2:$J$310)</f>
        <v>0</v>
      </c>
      <c r="I23" s="5">
        <f>SUMIF(Sandown!$F$2:$F$297,F23,Sandown!$J$2:$J$297)</f>
        <v>0</v>
      </c>
      <c r="J23" s="5">
        <f>SUMIF('New England Half'!$F$2:$F$294,F23,'New England Half'!$J$2:$J$294)</f>
        <v>0</v>
      </c>
      <c r="K23" s="5">
        <f>SUMIF('Track 5K'!$F$2:$F$198,F23,'Track 5K'!$J$2:$J$198)</f>
        <v>13.5</v>
      </c>
      <c r="L23" s="4">
        <f t="shared" si="1"/>
        <v>33.25</v>
      </c>
    </row>
    <row r="24" spans="1:12" ht="12.75" x14ac:dyDescent="0.2">
      <c r="A24" s="2" t="s">
        <v>96</v>
      </c>
      <c r="B24" s="2" t="s">
        <v>260</v>
      </c>
      <c r="C24" s="2" t="s">
        <v>19</v>
      </c>
      <c r="D24" s="2">
        <v>66</v>
      </c>
      <c r="E24" s="2" t="s">
        <v>192</v>
      </c>
      <c r="F24" s="10" t="str">
        <f t="shared" si="0"/>
        <v>JoanneLazarisFGREATER DERRY TRACK CLUB</v>
      </c>
      <c r="G24" s="5">
        <f>SUMIF('Nashua 10K'!$F$2:$F$273,F24,'Nashua 10K'!$J$2:$J$273)</f>
        <v>29</v>
      </c>
      <c r="H24" s="5">
        <f>SUMIF('Skip''s 4M'!$F$2:$F$310,F24,'Skip''s 4M'!$J$2:$J$310)</f>
        <v>0</v>
      </c>
      <c r="I24" s="5">
        <f>SUMIF(Sandown!$F$2:$F$297,F24,Sandown!$J$2:$J$297)</f>
        <v>0</v>
      </c>
      <c r="J24" s="5">
        <f>SUMIF('New England Half'!$F$2:$F$294,F24,'New England Half'!$J$2:$J$294)</f>
        <v>0</v>
      </c>
      <c r="K24" s="5">
        <f>SUMIF('Track 5K'!$F$2:$F$198,F24,'Track 5K'!$J$2:$J$198)</f>
        <v>0</v>
      </c>
      <c r="L24" s="4">
        <f t="shared" si="1"/>
        <v>29</v>
      </c>
    </row>
    <row r="25" spans="1:12" ht="12.75" x14ac:dyDescent="0.2">
      <c r="A25" s="3" t="s">
        <v>94</v>
      </c>
      <c r="B25" s="3" t="s">
        <v>95</v>
      </c>
      <c r="C25" s="3" t="s">
        <v>19</v>
      </c>
      <c r="D25" s="3">
        <v>61</v>
      </c>
      <c r="E25" s="3" t="s">
        <v>193</v>
      </c>
      <c r="F25" s="10" t="str">
        <f t="shared" si="0"/>
        <v>BonnieRobertsFMILLENNIUM RUNNING</v>
      </c>
      <c r="G25" s="5">
        <f>SUMIF('Nashua 10K'!$F$2:$F$273,F25,'Nashua 10K'!$J$2:$J$273)</f>
        <v>19</v>
      </c>
      <c r="H25" s="5">
        <f>SUMIF('Skip''s 4M'!$F$2:$F$310,F25,'Skip''s 4M'!$J$2:$J$310)</f>
        <v>0</v>
      </c>
      <c r="I25" s="5">
        <f>SUMIF(Sandown!$F$2:$F$297,F25,Sandown!$J$2:$J$297)</f>
        <v>0</v>
      </c>
      <c r="J25" s="5">
        <f>SUMIF('New England Half'!$F$2:$F$294,F25,'New England Half'!$J$2:$J$294)</f>
        <v>9.5</v>
      </c>
      <c r="K25" s="5">
        <f>SUMIF('Track 5K'!$F$2:$F$198,F25,'Track 5K'!$J$2:$J$198)</f>
        <v>0</v>
      </c>
      <c r="L25" s="4">
        <f t="shared" si="1"/>
        <v>28.5</v>
      </c>
    </row>
    <row r="26" spans="1:12" ht="12.75" x14ac:dyDescent="0.2">
      <c r="A26" s="3" t="s">
        <v>92</v>
      </c>
      <c r="B26" s="3" t="s">
        <v>93</v>
      </c>
      <c r="C26" s="3" t="s">
        <v>19</v>
      </c>
      <c r="D26" s="3">
        <v>64</v>
      </c>
      <c r="E26" s="3" t="s">
        <v>193</v>
      </c>
      <c r="F26" s="10" t="str">
        <f t="shared" si="0"/>
        <v>JaneSlaytonFMILLENNIUM RUNNING</v>
      </c>
      <c r="G26" s="5">
        <f>SUMIF('Nashua 10K'!$F$2:$F$273,F26,'Nashua 10K'!$J$2:$J$273)</f>
        <v>21.25</v>
      </c>
      <c r="H26" s="5">
        <f>SUMIF('Skip''s 4M'!$F$2:$F$310,F26,'Skip''s 4M'!$J$2:$J$310)</f>
        <v>0</v>
      </c>
      <c r="I26" s="5">
        <f>SUMIF(Sandown!$F$2:$F$297,F26,Sandown!$J$2:$J$297)</f>
        <v>0</v>
      </c>
      <c r="J26" s="5">
        <f>SUMIF('New England Half'!$F$2:$F$294,F26,'New England Half'!$J$2:$J$294)</f>
        <v>0</v>
      </c>
      <c r="K26" s="5">
        <f>SUMIF('Track 5K'!$F$2:$F$198,F26,'Track 5K'!$J$2:$J$198)</f>
        <v>0</v>
      </c>
      <c r="L26" s="4">
        <f t="shared" si="1"/>
        <v>21.25</v>
      </c>
    </row>
    <row r="27" spans="1:12" ht="12.75" x14ac:dyDescent="0.2">
      <c r="A27" s="20" t="s">
        <v>347</v>
      </c>
      <c r="B27" s="20" t="s">
        <v>18</v>
      </c>
      <c r="C27" s="20" t="s">
        <v>19</v>
      </c>
      <c r="D27" s="20">
        <v>60</v>
      </c>
      <c r="E27" s="20" t="s">
        <v>196</v>
      </c>
      <c r="F27" s="9" t="str">
        <f t="shared" si="0"/>
        <v>JanetMooreFUPPER VALLEY RUNNING CLUB</v>
      </c>
      <c r="G27" s="5">
        <f>SUMIF('Nashua 10K'!$F$2:$F$273,F27,'Nashua 10K'!$J$2:$J$273)</f>
        <v>0</v>
      </c>
      <c r="H27" s="5">
        <f>SUMIF('Skip''s 4M'!$F$2:$F$310,F27,'Skip''s 4M'!$J$2:$J$310)</f>
        <v>21.25</v>
      </c>
      <c r="I27" s="5">
        <f>SUMIF(Sandown!$F$2:$F$297,F27,Sandown!$J$2:$J$297)</f>
        <v>0</v>
      </c>
      <c r="J27" s="5">
        <f>SUMIF('New England Half'!$F$2:$F$294,F27,'New England Half'!$J$2:$J$294)</f>
        <v>0</v>
      </c>
      <c r="K27" s="5">
        <f>SUMIF('Track 5K'!$F$2:$F$198,F27,'Track 5K'!$J$2:$J$198)</f>
        <v>0</v>
      </c>
      <c r="L27" s="4">
        <f t="shared" si="1"/>
        <v>21.25</v>
      </c>
    </row>
    <row r="28" spans="1:12" ht="12.75" x14ac:dyDescent="0.2">
      <c r="A28" s="2" t="s">
        <v>532</v>
      </c>
      <c r="B28" s="2" t="s">
        <v>533</v>
      </c>
      <c r="C28" s="2" t="s">
        <v>19</v>
      </c>
      <c r="D28" s="2">
        <v>60</v>
      </c>
      <c r="E28" s="2" t="s">
        <v>193</v>
      </c>
      <c r="F28" s="9" t="str">
        <f t="shared" si="0"/>
        <v>TheresaGrellaFMILLENNIUM RUNNING</v>
      </c>
      <c r="G28" s="5">
        <f>SUMIF('Nashua 10K'!$F$2:$F$273,F28,'Nashua 10K'!$J$2:$J$273)</f>
        <v>0</v>
      </c>
      <c r="H28" s="5">
        <f>SUMIF('Skip''s 4M'!$F$2:$F$310,F28,'Skip''s 4M'!$J$2:$J$310)</f>
        <v>0</v>
      </c>
      <c r="I28" s="5">
        <f>SUMIF(Sandown!$F$2:$F$297,F28,Sandown!$J$2:$J$297)</f>
        <v>0</v>
      </c>
      <c r="J28" s="5">
        <f>SUMIF('New England Half'!$F$2:$F$294,F28,'New England Half'!$J$2:$J$294)</f>
        <v>14.5</v>
      </c>
      <c r="K28" s="5">
        <f>SUMIF('Track 5K'!$F$2:$F$198,F28,'Track 5K'!$J$2:$J$198)</f>
        <v>0</v>
      </c>
      <c r="L28" s="4">
        <f t="shared" si="1"/>
        <v>14.5</v>
      </c>
    </row>
    <row r="29" spans="1:12" ht="12.75" x14ac:dyDescent="0.2">
      <c r="A29" s="2" t="s">
        <v>484</v>
      </c>
      <c r="B29" s="2" t="s">
        <v>485</v>
      </c>
      <c r="C29" s="2" t="s">
        <v>19</v>
      </c>
      <c r="D29" s="2">
        <v>63</v>
      </c>
      <c r="E29" s="2" t="s">
        <v>192</v>
      </c>
      <c r="F29" s="9" t="str">
        <f t="shared" si="0"/>
        <v>JennaGrimaldiFGREATER DERRY TRACK CLUB</v>
      </c>
      <c r="G29" s="5">
        <f>SUMIF('Nashua 10K'!$F$2:$F$273,F29,'Nashua 10K'!$J$2:$J$273)</f>
        <v>0</v>
      </c>
      <c r="H29" s="5">
        <f>SUMIF('Skip''s 4M'!$F$2:$F$310,F29,'Skip''s 4M'!$J$2:$J$310)</f>
        <v>0</v>
      </c>
      <c r="I29" s="5">
        <f>SUMIF(Sandown!$F$2:$F$297,F29,Sandown!$J$2:$J$297)</f>
        <v>0</v>
      </c>
      <c r="J29" s="5">
        <f>SUMIF('New England Half'!$F$2:$F$294,F29,'New England Half'!$J$2:$J$294)</f>
        <v>0</v>
      </c>
      <c r="K29" s="5">
        <f>SUMIF('Track 5K'!$F$2:$F$198,F29,'Track 5K'!$J$2:$J$198)</f>
        <v>9.5</v>
      </c>
      <c r="L29" s="4">
        <f t="shared" si="1"/>
        <v>9.5</v>
      </c>
    </row>
    <row r="30" spans="1:12" ht="12.75" x14ac:dyDescent="0.2">
      <c r="A30" s="2" t="s">
        <v>46</v>
      </c>
      <c r="B30" s="2" t="s">
        <v>475</v>
      </c>
      <c r="C30" s="2" t="s">
        <v>19</v>
      </c>
      <c r="D30" s="2">
        <v>62</v>
      </c>
      <c r="E30" s="2" t="s">
        <v>192</v>
      </c>
      <c r="F30" s="9" t="str">
        <f t="shared" si="0"/>
        <v>PegLandryFGREATER DERRY TRACK CLUB</v>
      </c>
      <c r="G30" s="5">
        <f>SUMIF('Nashua 10K'!$F$2:$F$273,F30,'Nashua 10K'!$J$2:$J$273)</f>
        <v>0</v>
      </c>
      <c r="H30" s="5">
        <f>SUMIF('Skip''s 4M'!$F$2:$F$310,F30,'Skip''s 4M'!$J$2:$J$310)</f>
        <v>0</v>
      </c>
      <c r="I30" s="5">
        <f>SUMIF(Sandown!$F$2:$F$297,F30,Sandown!$J$2:$J$297)</f>
        <v>0</v>
      </c>
      <c r="J30" s="5">
        <f>SUMIF('New England Half'!$F$2:$F$294,F30,'New England Half'!$J$2:$J$294)</f>
        <v>0</v>
      </c>
      <c r="K30" s="5">
        <f>SUMIF('Track 5K'!$F$2:$F$198,F30,'Track 5K'!$J$2:$J$198)</f>
        <v>9.125</v>
      </c>
      <c r="L30" s="4">
        <f t="shared" si="1"/>
        <v>9.125</v>
      </c>
    </row>
    <row r="31" spans="1:12" ht="12.75" x14ac:dyDescent="0.2">
      <c r="A31" s="2" t="s">
        <v>463</v>
      </c>
      <c r="B31" s="2" t="s">
        <v>551</v>
      </c>
      <c r="C31" s="2" t="s">
        <v>19</v>
      </c>
      <c r="D31" s="2">
        <v>61</v>
      </c>
      <c r="E31" s="2" t="s">
        <v>193</v>
      </c>
      <c r="F31" s="9" t="str">
        <f t="shared" si="0"/>
        <v>DianeHartshornFMILLENNIUM RUNNING</v>
      </c>
      <c r="G31" s="5">
        <f>SUMIF('Nashua 10K'!$F$2:$F$273,F31,'Nashua 10K'!$J$2:$J$273)</f>
        <v>0</v>
      </c>
      <c r="H31" s="5">
        <f>SUMIF('Skip''s 4M'!$F$2:$F$310,F31,'Skip''s 4M'!$J$2:$J$310)</f>
        <v>0</v>
      </c>
      <c r="I31" s="5">
        <f>SUMIF(Sandown!$F$2:$F$297,F31,Sandown!$J$2:$J$297)</f>
        <v>0</v>
      </c>
      <c r="J31" s="5">
        <f>SUMIF('New England Half'!$F$2:$F$294,F31,'New England Half'!$J$2:$J$294)</f>
        <v>8.75</v>
      </c>
      <c r="K31" s="5">
        <f>SUMIF('Track 5K'!$F$2:$F$198,F31,'Track 5K'!$J$2:$J$198)</f>
        <v>0</v>
      </c>
      <c r="L31" s="4">
        <f t="shared" si="1"/>
        <v>8.75</v>
      </c>
    </row>
    <row r="32" spans="1:12" ht="12.75" x14ac:dyDescent="0.2">
      <c r="A32" s="2" t="s">
        <v>272</v>
      </c>
      <c r="B32" s="2" t="s">
        <v>587</v>
      </c>
      <c r="C32" s="2" t="s">
        <v>19</v>
      </c>
      <c r="D32" s="2">
        <v>62</v>
      </c>
      <c r="E32" s="2" t="s">
        <v>193</v>
      </c>
      <c r="F32" s="9" t="str">
        <f t="shared" si="0"/>
        <v>KimMacdonald-ConillFMILLENNIUM RUNNING</v>
      </c>
      <c r="G32" s="5">
        <f>SUMIF('Nashua 10K'!$F$2:$F$273,F32,'Nashua 10K'!$J$2:$J$273)</f>
        <v>0</v>
      </c>
      <c r="H32" s="5">
        <f>SUMIF('Skip''s 4M'!$F$2:$F$310,F32,'Skip''s 4M'!$J$2:$J$310)</f>
        <v>0</v>
      </c>
      <c r="I32" s="5">
        <f>SUMIF(Sandown!$F$2:$F$297,F32,Sandown!$J$2:$J$297)</f>
        <v>0</v>
      </c>
      <c r="J32" s="5">
        <f>SUMIF('New England Half'!$F$2:$F$294,F32,'New England Half'!$J$2:$J$294)</f>
        <v>4.375</v>
      </c>
      <c r="K32" s="5">
        <f>SUMIF('Track 5K'!$F$2:$F$198,F32,'Track 5K'!$J$2:$J$198)</f>
        <v>0</v>
      </c>
      <c r="L32" s="4">
        <f t="shared" si="1"/>
        <v>4.375</v>
      </c>
    </row>
    <row r="33" spans="1:12" ht="12.75" x14ac:dyDescent="0.2">
      <c r="A33" s="2" t="s">
        <v>221</v>
      </c>
      <c r="B33" s="2" t="s">
        <v>573</v>
      </c>
      <c r="C33" s="2" t="s">
        <v>19</v>
      </c>
      <c r="D33" s="2">
        <v>62</v>
      </c>
      <c r="E33" s="2" t="s">
        <v>193</v>
      </c>
      <c r="F33" s="9" t="str">
        <f t="shared" si="0"/>
        <v>LindaDoyleFMILLENNIUM RUNNING</v>
      </c>
      <c r="G33" s="5">
        <f>SUMIF('Nashua 10K'!$F$2:$F$273,F33,'Nashua 10K'!$J$2:$J$273)</f>
        <v>0</v>
      </c>
      <c r="H33" s="5">
        <f>SUMIF('Skip''s 4M'!$F$2:$F$310,F33,'Skip''s 4M'!$J$2:$J$310)</f>
        <v>0</v>
      </c>
      <c r="I33" s="5">
        <f>SUMIF(Sandown!$F$2:$F$297,F33,Sandown!$J$2:$J$297)</f>
        <v>0</v>
      </c>
      <c r="J33" s="5">
        <f>SUMIF('New England Half'!$F$2:$F$294,F33,'New England Half'!$J$2:$J$294)</f>
        <v>3.125</v>
      </c>
      <c r="K33" s="5">
        <f>SUMIF('Track 5K'!$F$2:$F$198,F33,'Track 5K'!$J$2:$J$198)</f>
        <v>0</v>
      </c>
      <c r="L33" s="4">
        <f t="shared" si="1"/>
        <v>3.125</v>
      </c>
    </row>
    <row r="34" spans="1:12" ht="12.75" x14ac:dyDescent="0.2">
      <c r="L34" s="4"/>
    </row>
    <row r="35" spans="1:12" ht="12.75" x14ac:dyDescent="0.2">
      <c r="L35" s="4"/>
    </row>
    <row r="36" spans="1:12" ht="12.75" x14ac:dyDescent="0.2">
      <c r="L36" s="4"/>
    </row>
    <row r="37" spans="1:12" ht="12.75" x14ac:dyDescent="0.2">
      <c r="L37" s="4"/>
    </row>
    <row r="38" spans="1:12" ht="12.75" x14ac:dyDescent="0.2">
      <c r="L38" s="4"/>
    </row>
    <row r="39" spans="1:12" ht="12.75" x14ac:dyDescent="0.2">
      <c r="L39" s="4"/>
    </row>
    <row r="40" spans="1:12" ht="12.75" x14ac:dyDescent="0.2">
      <c r="L40" s="4"/>
    </row>
    <row r="41" spans="1:12" ht="12.75" x14ac:dyDescent="0.2">
      <c r="L41" s="4"/>
    </row>
    <row r="42" spans="1:12" ht="12.75" x14ac:dyDescent="0.2">
      <c r="L42" s="4"/>
    </row>
    <row r="43" spans="1:12" ht="12.75" x14ac:dyDescent="0.2">
      <c r="L43" s="4"/>
    </row>
    <row r="44" spans="1:12" ht="12.75" x14ac:dyDescent="0.2">
      <c r="L44" s="4"/>
    </row>
    <row r="45" spans="1:12" ht="12.75" x14ac:dyDescent="0.2">
      <c r="L45" s="4"/>
    </row>
    <row r="46" spans="1:12" ht="12.75" x14ac:dyDescent="0.2">
      <c r="L46" s="4"/>
    </row>
    <row r="47" spans="1:12" ht="12.75" x14ac:dyDescent="0.2">
      <c r="L47" s="4"/>
    </row>
    <row r="48" spans="1:12" ht="12.75" x14ac:dyDescent="0.2">
      <c r="L48" s="4"/>
    </row>
    <row r="49" spans="12:12" ht="12.75" x14ac:dyDescent="0.2">
      <c r="L49" s="4"/>
    </row>
    <row r="50" spans="12:12" ht="12.75" x14ac:dyDescent="0.2">
      <c r="L50" s="4"/>
    </row>
    <row r="51" spans="12:12" ht="12.75" x14ac:dyDescent="0.2">
      <c r="L51" s="4"/>
    </row>
    <row r="52" spans="12:12" ht="12.75" x14ac:dyDescent="0.2">
      <c r="L52" s="4"/>
    </row>
    <row r="53" spans="12:12" ht="12.75" x14ac:dyDescent="0.2">
      <c r="L53" s="4"/>
    </row>
    <row r="54" spans="12:12" ht="12.75" x14ac:dyDescent="0.2">
      <c r="L54" s="4"/>
    </row>
    <row r="55" spans="12:12" ht="12.75" x14ac:dyDescent="0.2">
      <c r="L55" s="4"/>
    </row>
    <row r="56" spans="12:12" ht="12.75" x14ac:dyDescent="0.2">
      <c r="L56" s="4"/>
    </row>
    <row r="57" spans="12:12" ht="12.75" x14ac:dyDescent="0.2">
      <c r="L57" s="4"/>
    </row>
    <row r="58" spans="12:12" ht="12.75" x14ac:dyDescent="0.2">
      <c r="L58" s="4"/>
    </row>
    <row r="59" spans="12:12" ht="12.75" x14ac:dyDescent="0.2">
      <c r="L59" s="4"/>
    </row>
    <row r="60" spans="12:12" ht="12.75" x14ac:dyDescent="0.2">
      <c r="L60" s="4"/>
    </row>
    <row r="61" spans="12:12" ht="12.75" x14ac:dyDescent="0.2">
      <c r="L61" s="4"/>
    </row>
    <row r="62" spans="12:12" ht="12.75" x14ac:dyDescent="0.2">
      <c r="L62" s="4"/>
    </row>
    <row r="63" spans="12:12" ht="12.75" x14ac:dyDescent="0.2">
      <c r="L63" s="4"/>
    </row>
    <row r="64" spans="12:12" ht="12.75" x14ac:dyDescent="0.2">
      <c r="L64" s="4"/>
    </row>
    <row r="65" spans="12:12" ht="12.75" x14ac:dyDescent="0.2">
      <c r="L65" s="4"/>
    </row>
    <row r="66" spans="12:12" ht="12.75" x14ac:dyDescent="0.2">
      <c r="L66" s="4"/>
    </row>
    <row r="67" spans="12:12" ht="12.75" x14ac:dyDescent="0.2">
      <c r="L67" s="4"/>
    </row>
    <row r="68" spans="12:12" ht="12.75" x14ac:dyDescent="0.2">
      <c r="L68" s="4"/>
    </row>
    <row r="69" spans="12:12" ht="12.75" x14ac:dyDescent="0.2">
      <c r="L69" s="4"/>
    </row>
    <row r="70" spans="12:12" ht="12.75" x14ac:dyDescent="0.2">
      <c r="L70" s="4"/>
    </row>
    <row r="71" spans="12:12" ht="12.75" x14ac:dyDescent="0.2">
      <c r="L71" s="4"/>
    </row>
    <row r="72" spans="12:12" ht="12.75" x14ac:dyDescent="0.2">
      <c r="L72" s="4"/>
    </row>
    <row r="73" spans="12:12" ht="12.75" x14ac:dyDescent="0.2">
      <c r="L73" s="4"/>
    </row>
    <row r="74" spans="12:12" ht="12.75" x14ac:dyDescent="0.2">
      <c r="L74" s="4"/>
    </row>
    <row r="75" spans="12:12" ht="12.75" x14ac:dyDescent="0.2">
      <c r="L75" s="4"/>
    </row>
    <row r="76" spans="12:12" ht="12.75" x14ac:dyDescent="0.2">
      <c r="L76" s="4"/>
    </row>
    <row r="77" spans="12:12" ht="12.75" x14ac:dyDescent="0.2">
      <c r="L77" s="4"/>
    </row>
    <row r="78" spans="12:12" ht="12.75" x14ac:dyDescent="0.2">
      <c r="L78" s="4"/>
    </row>
    <row r="79" spans="12:12" ht="12.75" x14ac:dyDescent="0.2">
      <c r="L79" s="4"/>
    </row>
    <row r="80" spans="12:12" ht="12.75" x14ac:dyDescent="0.2">
      <c r="L80" s="4"/>
    </row>
    <row r="81" spans="12:12" ht="12.75" x14ac:dyDescent="0.2">
      <c r="L81" s="4"/>
    </row>
    <row r="82" spans="12:12" ht="12.75" x14ac:dyDescent="0.2">
      <c r="L82" s="4"/>
    </row>
    <row r="83" spans="12:12" ht="12.75" x14ac:dyDescent="0.2">
      <c r="L83" s="4"/>
    </row>
    <row r="84" spans="12:12" ht="12.75" x14ac:dyDescent="0.2">
      <c r="L84" s="4"/>
    </row>
    <row r="85" spans="12:12" ht="12.75" x14ac:dyDescent="0.2">
      <c r="L85" s="4"/>
    </row>
    <row r="86" spans="12:12" ht="12.75" x14ac:dyDescent="0.2">
      <c r="L86" s="4"/>
    </row>
    <row r="87" spans="12:12" ht="12.75" x14ac:dyDescent="0.2">
      <c r="L87" s="4"/>
    </row>
    <row r="88" spans="12:12" ht="12.75" x14ac:dyDescent="0.2">
      <c r="L88" s="4"/>
    </row>
    <row r="89" spans="12:12" ht="12.75" x14ac:dyDescent="0.2">
      <c r="L89" s="4"/>
    </row>
    <row r="90" spans="12:12" ht="12.75" x14ac:dyDescent="0.2">
      <c r="L90" s="4"/>
    </row>
    <row r="91" spans="12:12" ht="12.75" x14ac:dyDescent="0.2">
      <c r="L91" s="4"/>
    </row>
    <row r="92" spans="12:12" ht="12.75" x14ac:dyDescent="0.2">
      <c r="L92" s="4"/>
    </row>
    <row r="93" spans="12:12" ht="12.75" x14ac:dyDescent="0.2">
      <c r="L93" s="4"/>
    </row>
    <row r="94" spans="12:12" ht="12.75" x14ac:dyDescent="0.2">
      <c r="L94" s="4"/>
    </row>
    <row r="95" spans="12:12" ht="12.75" x14ac:dyDescent="0.2">
      <c r="L95" s="4"/>
    </row>
    <row r="96" spans="12:12" ht="12.75" x14ac:dyDescent="0.2">
      <c r="L96" s="4"/>
    </row>
    <row r="97" spans="12:12" ht="12.75" x14ac:dyDescent="0.2">
      <c r="L97" s="4"/>
    </row>
    <row r="98" spans="12:12" ht="12.75" x14ac:dyDescent="0.2">
      <c r="L98" s="4"/>
    </row>
    <row r="99" spans="12:12" ht="12.75" x14ac:dyDescent="0.2">
      <c r="L99" s="4"/>
    </row>
    <row r="100" spans="12:12" ht="12.75" x14ac:dyDescent="0.2">
      <c r="L100" s="4"/>
    </row>
    <row r="101" spans="12:12" ht="12.75" x14ac:dyDescent="0.2">
      <c r="L101" s="4"/>
    </row>
    <row r="102" spans="12:12" ht="12.75" x14ac:dyDescent="0.2">
      <c r="L102" s="4"/>
    </row>
    <row r="103" spans="12:12" ht="12.75" x14ac:dyDescent="0.2">
      <c r="L103" s="4"/>
    </row>
    <row r="104" spans="12:12" ht="12.75" x14ac:dyDescent="0.2">
      <c r="L104" s="4"/>
    </row>
    <row r="105" spans="12:12" ht="12.75" x14ac:dyDescent="0.2">
      <c r="L105" s="4"/>
    </row>
    <row r="106" spans="12:12" ht="12.75" x14ac:dyDescent="0.2">
      <c r="L106" s="4"/>
    </row>
    <row r="107" spans="12:12" ht="12.75" x14ac:dyDescent="0.2">
      <c r="L107" s="4"/>
    </row>
    <row r="108" spans="12:12" ht="12.75" x14ac:dyDescent="0.2">
      <c r="L108" s="4"/>
    </row>
    <row r="109" spans="12:12" ht="12.75" x14ac:dyDescent="0.2">
      <c r="L109" s="4"/>
    </row>
    <row r="110" spans="12:12" ht="12.75" x14ac:dyDescent="0.2">
      <c r="L110" s="4"/>
    </row>
    <row r="111" spans="12:12" ht="12.75" x14ac:dyDescent="0.2">
      <c r="L111" s="4"/>
    </row>
    <row r="112" spans="12:12" ht="12.75" x14ac:dyDescent="0.2">
      <c r="L112" s="4"/>
    </row>
    <row r="113" spans="12:12" ht="12.75" x14ac:dyDescent="0.2">
      <c r="L113" s="4"/>
    </row>
    <row r="114" spans="12:12" ht="12.75" x14ac:dyDescent="0.2">
      <c r="L114" s="4"/>
    </row>
    <row r="115" spans="12:12" ht="12.75" x14ac:dyDescent="0.2">
      <c r="L115" s="4"/>
    </row>
    <row r="116" spans="12:12" ht="12.75" x14ac:dyDescent="0.2">
      <c r="L116" s="4"/>
    </row>
    <row r="117" spans="12:12" ht="12.75" x14ac:dyDescent="0.2">
      <c r="L117" s="4"/>
    </row>
    <row r="118" spans="12:12" ht="12.75" x14ac:dyDescent="0.2">
      <c r="L118" s="4"/>
    </row>
    <row r="119" spans="12:12" ht="12.75" x14ac:dyDescent="0.2">
      <c r="L119" s="4"/>
    </row>
    <row r="120" spans="12:12" ht="12.75" x14ac:dyDescent="0.2">
      <c r="L120" s="4"/>
    </row>
    <row r="121" spans="12:12" ht="12.75" x14ac:dyDescent="0.2">
      <c r="L121" s="4"/>
    </row>
    <row r="122" spans="12:12" ht="12.75" x14ac:dyDescent="0.2">
      <c r="L122" s="4"/>
    </row>
    <row r="123" spans="12:12" ht="12.75" x14ac:dyDescent="0.2">
      <c r="L123" s="4"/>
    </row>
    <row r="124" spans="12:12" ht="12.75" x14ac:dyDescent="0.2">
      <c r="L124" s="4"/>
    </row>
    <row r="125" spans="12:12" ht="12.75" x14ac:dyDescent="0.2">
      <c r="L125" s="4"/>
    </row>
    <row r="126" spans="12:12" ht="12.75" x14ac:dyDescent="0.2">
      <c r="L126" s="4"/>
    </row>
    <row r="127" spans="12:12" ht="12.75" x14ac:dyDescent="0.2">
      <c r="L127" s="4"/>
    </row>
    <row r="128" spans="12:12" ht="12.75" x14ac:dyDescent="0.2">
      <c r="L128" s="4"/>
    </row>
    <row r="129" spans="12:12" ht="12.75" x14ac:dyDescent="0.2">
      <c r="L129" s="4"/>
    </row>
    <row r="130" spans="12:12" ht="12.75" x14ac:dyDescent="0.2">
      <c r="L130" s="4"/>
    </row>
    <row r="131" spans="12:12" ht="12.75" x14ac:dyDescent="0.2">
      <c r="L131" s="4"/>
    </row>
    <row r="132" spans="12:12" ht="12.75" x14ac:dyDescent="0.2">
      <c r="L132" s="4"/>
    </row>
    <row r="133" spans="12:12" ht="12.75" x14ac:dyDescent="0.2">
      <c r="L133" s="4"/>
    </row>
    <row r="134" spans="12:12" ht="12.75" x14ac:dyDescent="0.2">
      <c r="L134" s="4"/>
    </row>
    <row r="135" spans="12:12" ht="12.75" x14ac:dyDescent="0.2">
      <c r="L135" s="4"/>
    </row>
    <row r="136" spans="12:12" ht="12.75" x14ac:dyDescent="0.2">
      <c r="L136" s="4"/>
    </row>
    <row r="137" spans="12:12" ht="12.75" x14ac:dyDescent="0.2">
      <c r="L137" s="4"/>
    </row>
    <row r="138" spans="12:12" ht="12.75" x14ac:dyDescent="0.2">
      <c r="L138" s="4"/>
    </row>
    <row r="139" spans="12:12" ht="12.75" x14ac:dyDescent="0.2">
      <c r="L139" s="4"/>
    </row>
    <row r="140" spans="12:12" ht="12.75" x14ac:dyDescent="0.2">
      <c r="L140" s="4"/>
    </row>
    <row r="141" spans="12:12" ht="12.75" x14ac:dyDescent="0.2">
      <c r="L141" s="4"/>
    </row>
    <row r="142" spans="12:12" ht="12.75" x14ac:dyDescent="0.2">
      <c r="L142" s="4"/>
    </row>
    <row r="143" spans="12:12" ht="12.75" x14ac:dyDescent="0.2">
      <c r="L143" s="4"/>
    </row>
    <row r="144" spans="12:12" ht="12.75" x14ac:dyDescent="0.2">
      <c r="L144" s="4"/>
    </row>
    <row r="145" spans="12:12" ht="12.75" x14ac:dyDescent="0.2">
      <c r="L145" s="4"/>
    </row>
    <row r="146" spans="12:12" ht="12.75" x14ac:dyDescent="0.2">
      <c r="L146" s="4"/>
    </row>
    <row r="147" spans="12:12" ht="12.75" x14ac:dyDescent="0.2">
      <c r="L147" s="4"/>
    </row>
    <row r="148" spans="12:12" ht="12.75" x14ac:dyDescent="0.2">
      <c r="L148" s="4"/>
    </row>
    <row r="149" spans="12:12" ht="12.75" x14ac:dyDescent="0.2">
      <c r="L149" s="4"/>
    </row>
    <row r="150" spans="12:12" ht="12.75" x14ac:dyDescent="0.2">
      <c r="L150" s="4"/>
    </row>
    <row r="151" spans="12:12" ht="12.75" x14ac:dyDescent="0.2">
      <c r="L151" s="4"/>
    </row>
    <row r="152" spans="12:12" ht="12.75" x14ac:dyDescent="0.2">
      <c r="L152" s="4"/>
    </row>
    <row r="153" spans="12:12" ht="12.75" x14ac:dyDescent="0.2">
      <c r="L153" s="4"/>
    </row>
    <row r="154" spans="12:12" ht="12.75" x14ac:dyDescent="0.2">
      <c r="L154" s="4"/>
    </row>
    <row r="155" spans="12:12" ht="12.75" x14ac:dyDescent="0.2">
      <c r="L155" s="4"/>
    </row>
    <row r="156" spans="12:12" ht="12.75" x14ac:dyDescent="0.2">
      <c r="L156" s="4"/>
    </row>
    <row r="157" spans="12:12" ht="12.75" x14ac:dyDescent="0.2">
      <c r="L157" s="4"/>
    </row>
    <row r="158" spans="12:12" ht="12.75" x14ac:dyDescent="0.2">
      <c r="L158" s="4"/>
    </row>
    <row r="159" spans="12:12" ht="12.75" x14ac:dyDescent="0.2">
      <c r="L159" s="4"/>
    </row>
    <row r="160" spans="12:12" ht="12.75" x14ac:dyDescent="0.2">
      <c r="L160" s="4"/>
    </row>
    <row r="161" spans="12:12" ht="12.75" x14ac:dyDescent="0.2">
      <c r="L161" s="4"/>
    </row>
    <row r="162" spans="12:12" ht="12.75" x14ac:dyDescent="0.2">
      <c r="L162" s="4"/>
    </row>
    <row r="163" spans="12:12" ht="12.75" x14ac:dyDescent="0.2">
      <c r="L163" s="4"/>
    </row>
    <row r="164" spans="12:12" ht="12.75" x14ac:dyDescent="0.2">
      <c r="L164" s="4"/>
    </row>
    <row r="165" spans="12:12" ht="12.75" x14ac:dyDescent="0.2">
      <c r="L165" s="4"/>
    </row>
    <row r="166" spans="12:12" ht="12.75" x14ac:dyDescent="0.2">
      <c r="L166" s="4"/>
    </row>
    <row r="167" spans="12:12" ht="12.75" x14ac:dyDescent="0.2">
      <c r="L167" s="4"/>
    </row>
    <row r="168" spans="12:12" ht="12.75" x14ac:dyDescent="0.2">
      <c r="L168" s="4"/>
    </row>
    <row r="169" spans="12:12" ht="12.75" x14ac:dyDescent="0.2">
      <c r="L169" s="4"/>
    </row>
    <row r="170" spans="12:12" ht="12.75" x14ac:dyDescent="0.2">
      <c r="L170" s="4"/>
    </row>
    <row r="171" spans="12:12" ht="12.75" x14ac:dyDescent="0.2">
      <c r="L171" s="4"/>
    </row>
    <row r="172" spans="12:12" ht="12.75" x14ac:dyDescent="0.2">
      <c r="L172" s="4"/>
    </row>
    <row r="173" spans="12:12" ht="12.75" x14ac:dyDescent="0.2">
      <c r="L173" s="4"/>
    </row>
    <row r="174" spans="12:12" ht="12.75" x14ac:dyDescent="0.2">
      <c r="L174" s="4"/>
    </row>
    <row r="175" spans="12:12" ht="12.75" x14ac:dyDescent="0.2">
      <c r="L175" s="4"/>
    </row>
    <row r="176" spans="12:12" ht="12.75" x14ac:dyDescent="0.2">
      <c r="L176" s="4"/>
    </row>
    <row r="177" spans="12:12" ht="12.75" x14ac:dyDescent="0.2">
      <c r="L177" s="4"/>
    </row>
    <row r="178" spans="12:12" ht="12.75" x14ac:dyDescent="0.2">
      <c r="L178" s="4"/>
    </row>
    <row r="179" spans="12:12" ht="12.75" x14ac:dyDescent="0.2">
      <c r="L179" s="4"/>
    </row>
    <row r="180" spans="12:12" ht="12.75" x14ac:dyDescent="0.2">
      <c r="L180" s="4"/>
    </row>
    <row r="181" spans="12:12" ht="12.75" x14ac:dyDescent="0.2">
      <c r="L181" s="4"/>
    </row>
    <row r="182" spans="12:12" ht="12.75" x14ac:dyDescent="0.2">
      <c r="L182" s="4"/>
    </row>
    <row r="183" spans="12:12" ht="12.75" x14ac:dyDescent="0.2">
      <c r="L183" s="4"/>
    </row>
    <row r="184" spans="12:12" ht="12.75" x14ac:dyDescent="0.2">
      <c r="L184" s="4"/>
    </row>
    <row r="185" spans="12:12" ht="12.75" x14ac:dyDescent="0.2">
      <c r="L185" s="4"/>
    </row>
    <row r="186" spans="12:12" ht="12.75" x14ac:dyDescent="0.2">
      <c r="L186" s="4"/>
    </row>
    <row r="187" spans="12:12" ht="12.75" x14ac:dyDescent="0.2">
      <c r="L187" s="4"/>
    </row>
    <row r="188" spans="12:12" ht="12.75" x14ac:dyDescent="0.2">
      <c r="L188" s="4"/>
    </row>
    <row r="189" spans="12:12" ht="12.75" x14ac:dyDescent="0.2">
      <c r="L189" s="4"/>
    </row>
    <row r="190" spans="12:12" ht="12.75" x14ac:dyDescent="0.2">
      <c r="L190" s="4"/>
    </row>
    <row r="191" spans="12:12" ht="12.75" x14ac:dyDescent="0.2">
      <c r="L191" s="4"/>
    </row>
    <row r="192" spans="12:12" ht="12.75" x14ac:dyDescent="0.2">
      <c r="L192" s="4"/>
    </row>
    <row r="193" spans="12:12" ht="12.75" x14ac:dyDescent="0.2">
      <c r="L193" s="4"/>
    </row>
    <row r="194" spans="12:12" ht="12.75" x14ac:dyDescent="0.2">
      <c r="L194" s="4"/>
    </row>
    <row r="195" spans="12:12" ht="12.75" x14ac:dyDescent="0.2">
      <c r="L195" s="4"/>
    </row>
    <row r="196" spans="12:12" ht="12.75" x14ac:dyDescent="0.2">
      <c r="L196" s="4"/>
    </row>
    <row r="197" spans="12:12" ht="12.75" x14ac:dyDescent="0.2">
      <c r="L197" s="4"/>
    </row>
    <row r="198" spans="12:12" ht="12.75" x14ac:dyDescent="0.2">
      <c r="L198" s="4"/>
    </row>
    <row r="199" spans="12:12" ht="12.75" x14ac:dyDescent="0.2">
      <c r="L199" s="4"/>
    </row>
    <row r="200" spans="12:12" ht="12.75" x14ac:dyDescent="0.2">
      <c r="L200" s="4"/>
    </row>
    <row r="201" spans="12:12" ht="12.75" x14ac:dyDescent="0.2">
      <c r="L201" s="4"/>
    </row>
    <row r="202" spans="12:12" ht="12.75" x14ac:dyDescent="0.2">
      <c r="L202" s="4"/>
    </row>
    <row r="203" spans="12:12" ht="12.75" x14ac:dyDescent="0.2">
      <c r="L203" s="4"/>
    </row>
    <row r="204" spans="12:12" ht="12.75" x14ac:dyDescent="0.2">
      <c r="L204" s="4"/>
    </row>
    <row r="205" spans="12:12" ht="12.75" x14ac:dyDescent="0.2">
      <c r="L205" s="4"/>
    </row>
    <row r="206" spans="12:12" ht="12.75" x14ac:dyDescent="0.2">
      <c r="L206" s="4"/>
    </row>
    <row r="207" spans="12:12" ht="12.75" x14ac:dyDescent="0.2">
      <c r="L207" s="4"/>
    </row>
    <row r="208" spans="12:12" ht="12.75" x14ac:dyDescent="0.2">
      <c r="L208" s="4"/>
    </row>
    <row r="209" spans="12:12" ht="12.75" x14ac:dyDescent="0.2">
      <c r="L209" s="4"/>
    </row>
    <row r="210" spans="12:12" ht="12.75" x14ac:dyDescent="0.2">
      <c r="L210" s="4"/>
    </row>
    <row r="211" spans="12:12" ht="12.75" x14ac:dyDescent="0.2">
      <c r="L211" s="4"/>
    </row>
    <row r="212" spans="12:12" ht="12.75" x14ac:dyDescent="0.2">
      <c r="L212" s="4"/>
    </row>
    <row r="213" spans="12:12" ht="12.75" x14ac:dyDescent="0.2">
      <c r="L213" s="4"/>
    </row>
    <row r="214" spans="12:12" ht="12.75" x14ac:dyDescent="0.2">
      <c r="L214" s="4"/>
    </row>
    <row r="215" spans="12:12" ht="12.75" x14ac:dyDescent="0.2">
      <c r="L215" s="4"/>
    </row>
    <row r="216" spans="12:12" ht="12.75" x14ac:dyDescent="0.2">
      <c r="L216" s="4"/>
    </row>
    <row r="217" spans="12:12" ht="12.75" x14ac:dyDescent="0.2">
      <c r="L217" s="4"/>
    </row>
    <row r="218" spans="12:12" ht="12.75" x14ac:dyDescent="0.2">
      <c r="L218" s="4"/>
    </row>
    <row r="219" spans="12:12" ht="12.75" x14ac:dyDescent="0.2">
      <c r="L219" s="4"/>
    </row>
    <row r="220" spans="12:12" ht="12.75" x14ac:dyDescent="0.2">
      <c r="L220" s="4"/>
    </row>
    <row r="221" spans="12:12" ht="12.75" x14ac:dyDescent="0.2">
      <c r="L221" s="4"/>
    </row>
    <row r="222" spans="12:12" ht="12.75" x14ac:dyDescent="0.2">
      <c r="L222" s="4"/>
    </row>
    <row r="223" spans="12:12" ht="12.75" x14ac:dyDescent="0.2">
      <c r="L223" s="4"/>
    </row>
    <row r="224" spans="12:12" ht="12.75" x14ac:dyDescent="0.2">
      <c r="L224" s="4"/>
    </row>
    <row r="225" spans="12:12" ht="12.75" x14ac:dyDescent="0.2">
      <c r="L225" s="4"/>
    </row>
    <row r="226" spans="12:12" ht="12.75" x14ac:dyDescent="0.2">
      <c r="L226" s="4"/>
    </row>
    <row r="227" spans="12:12" ht="12.75" x14ac:dyDescent="0.2">
      <c r="L227" s="4"/>
    </row>
    <row r="228" spans="12:12" ht="12.75" x14ac:dyDescent="0.2">
      <c r="L228" s="4"/>
    </row>
    <row r="229" spans="12:12" ht="12.75" x14ac:dyDescent="0.2">
      <c r="L229" s="4"/>
    </row>
    <row r="230" spans="12:12" ht="12.75" x14ac:dyDescent="0.2">
      <c r="L230" s="4"/>
    </row>
    <row r="231" spans="12:12" ht="12.75" x14ac:dyDescent="0.2">
      <c r="L231" s="4"/>
    </row>
    <row r="232" spans="12:12" ht="12.75" x14ac:dyDescent="0.2">
      <c r="L232" s="4"/>
    </row>
    <row r="233" spans="12:12" ht="12.75" x14ac:dyDescent="0.2">
      <c r="L233" s="4"/>
    </row>
    <row r="234" spans="12:12" ht="12.75" x14ac:dyDescent="0.2">
      <c r="L234" s="4"/>
    </row>
    <row r="235" spans="12:12" ht="12.75" x14ac:dyDescent="0.2">
      <c r="L235" s="4"/>
    </row>
    <row r="236" spans="12:12" ht="12.75" x14ac:dyDescent="0.2">
      <c r="L236" s="4"/>
    </row>
    <row r="237" spans="12:12" ht="12.75" x14ac:dyDescent="0.2">
      <c r="L237" s="4"/>
    </row>
    <row r="238" spans="12:12" ht="12.75" x14ac:dyDescent="0.2">
      <c r="L238" s="4"/>
    </row>
    <row r="239" spans="12:12" ht="12.75" x14ac:dyDescent="0.2">
      <c r="L239" s="4"/>
    </row>
    <row r="240" spans="12:12" ht="12.75" x14ac:dyDescent="0.2">
      <c r="L240" s="4"/>
    </row>
    <row r="241" spans="12:12" ht="12.75" x14ac:dyDescent="0.2">
      <c r="L241" s="4"/>
    </row>
    <row r="242" spans="12:12" ht="12.75" x14ac:dyDescent="0.2">
      <c r="L242" s="4"/>
    </row>
    <row r="243" spans="12:12" ht="12.75" x14ac:dyDescent="0.2">
      <c r="L243" s="4"/>
    </row>
    <row r="244" spans="12:12" ht="12.75" x14ac:dyDescent="0.2">
      <c r="L244" s="4"/>
    </row>
    <row r="245" spans="12:12" ht="12.75" x14ac:dyDescent="0.2">
      <c r="L245" s="4"/>
    </row>
    <row r="246" spans="12:12" ht="12.75" x14ac:dyDescent="0.2">
      <c r="L246" s="4"/>
    </row>
    <row r="247" spans="12:12" ht="12.75" x14ac:dyDescent="0.2">
      <c r="L247" s="4"/>
    </row>
    <row r="248" spans="12:12" ht="12.75" x14ac:dyDescent="0.2">
      <c r="L248" s="4"/>
    </row>
    <row r="249" spans="12:12" ht="12.75" x14ac:dyDescent="0.2">
      <c r="L249" s="4"/>
    </row>
    <row r="250" spans="12:12" ht="12.75" x14ac:dyDescent="0.2">
      <c r="L250" s="4"/>
    </row>
    <row r="251" spans="12:12" ht="12.75" x14ac:dyDescent="0.2">
      <c r="L251" s="4"/>
    </row>
    <row r="252" spans="12:12" ht="12.75" x14ac:dyDescent="0.2">
      <c r="L252" s="4"/>
    </row>
    <row r="253" spans="12:12" ht="12.75" x14ac:dyDescent="0.2">
      <c r="L253" s="4"/>
    </row>
    <row r="254" spans="12:12" ht="12.75" x14ac:dyDescent="0.2">
      <c r="L254" s="4"/>
    </row>
    <row r="255" spans="12:12" ht="12.75" x14ac:dyDescent="0.2">
      <c r="L255" s="4"/>
    </row>
    <row r="256" spans="12:12" ht="12.75" x14ac:dyDescent="0.2">
      <c r="L256" s="4"/>
    </row>
    <row r="257" spans="12:12" ht="12.75" x14ac:dyDescent="0.2">
      <c r="L257" s="4"/>
    </row>
    <row r="258" spans="12:12" ht="12.75" x14ac:dyDescent="0.2">
      <c r="L258" s="4"/>
    </row>
    <row r="259" spans="12:12" ht="12.75" x14ac:dyDescent="0.2">
      <c r="L259" s="4"/>
    </row>
    <row r="260" spans="12:12" ht="12.75" x14ac:dyDescent="0.2">
      <c r="L260" s="4"/>
    </row>
    <row r="261" spans="12:12" ht="12.75" x14ac:dyDescent="0.2">
      <c r="L261" s="4"/>
    </row>
    <row r="262" spans="12:12" ht="12.75" x14ac:dyDescent="0.2">
      <c r="L262" s="4"/>
    </row>
    <row r="263" spans="12:12" ht="12.75" x14ac:dyDescent="0.2">
      <c r="L263" s="4"/>
    </row>
    <row r="264" spans="12:12" ht="12.75" x14ac:dyDescent="0.2">
      <c r="L264" s="4"/>
    </row>
    <row r="265" spans="12:12" ht="12.75" x14ac:dyDescent="0.2">
      <c r="L265" s="4"/>
    </row>
    <row r="266" spans="12:12" ht="12.75" x14ac:dyDescent="0.2">
      <c r="L266" s="4"/>
    </row>
    <row r="267" spans="12:12" ht="12.75" x14ac:dyDescent="0.2">
      <c r="L267" s="4"/>
    </row>
    <row r="268" spans="12:12" ht="12.75" x14ac:dyDescent="0.2">
      <c r="L268" s="4"/>
    </row>
    <row r="269" spans="12:12" ht="12.75" x14ac:dyDescent="0.2">
      <c r="L269" s="4"/>
    </row>
    <row r="270" spans="12:12" ht="12.75" x14ac:dyDescent="0.2">
      <c r="L270" s="4"/>
    </row>
    <row r="271" spans="12:12" ht="12.75" x14ac:dyDescent="0.2">
      <c r="L271" s="4"/>
    </row>
    <row r="272" spans="12:12" ht="12.75" x14ac:dyDescent="0.2">
      <c r="L272" s="4"/>
    </row>
    <row r="273" spans="12:12" ht="12.75" x14ac:dyDescent="0.2">
      <c r="L273" s="4"/>
    </row>
    <row r="274" spans="12:12" ht="12.75" x14ac:dyDescent="0.2">
      <c r="L274" s="4"/>
    </row>
    <row r="275" spans="12:12" ht="12.75" x14ac:dyDescent="0.2">
      <c r="L275" s="4"/>
    </row>
    <row r="276" spans="12:12" ht="12.75" x14ac:dyDescent="0.2">
      <c r="L276" s="4"/>
    </row>
    <row r="277" spans="12:12" ht="12.75" x14ac:dyDescent="0.2">
      <c r="L277" s="4"/>
    </row>
    <row r="278" spans="12:12" ht="12.75" x14ac:dyDescent="0.2">
      <c r="L278" s="4"/>
    </row>
    <row r="279" spans="12:12" ht="12.75" x14ac:dyDescent="0.2">
      <c r="L279" s="4"/>
    </row>
    <row r="280" spans="12:12" ht="12.75" x14ac:dyDescent="0.2">
      <c r="L280" s="4"/>
    </row>
    <row r="281" spans="12:12" ht="12.75" x14ac:dyDescent="0.2">
      <c r="L281" s="4"/>
    </row>
    <row r="282" spans="12:12" ht="12.75" x14ac:dyDescent="0.2">
      <c r="L282" s="4"/>
    </row>
    <row r="283" spans="12:12" ht="12.75" x14ac:dyDescent="0.2">
      <c r="L283" s="4"/>
    </row>
    <row r="284" spans="12:12" ht="12.75" x14ac:dyDescent="0.2">
      <c r="L284" s="4"/>
    </row>
    <row r="285" spans="12:12" ht="12.75" x14ac:dyDescent="0.2">
      <c r="L285" s="4"/>
    </row>
    <row r="286" spans="12:12" ht="12.75" x14ac:dyDescent="0.2">
      <c r="L286" s="4"/>
    </row>
    <row r="287" spans="12:12" ht="12.75" x14ac:dyDescent="0.2">
      <c r="L287" s="4"/>
    </row>
    <row r="288" spans="12:12" ht="12.75" x14ac:dyDescent="0.2">
      <c r="L288" s="4"/>
    </row>
    <row r="289" spans="12:12" ht="12.75" x14ac:dyDescent="0.2">
      <c r="L289" s="4"/>
    </row>
    <row r="290" spans="12:12" ht="12.75" x14ac:dyDescent="0.2">
      <c r="L290" s="4"/>
    </row>
    <row r="291" spans="12:12" ht="12.75" x14ac:dyDescent="0.2">
      <c r="L291" s="4"/>
    </row>
    <row r="292" spans="12:12" ht="12.75" x14ac:dyDescent="0.2">
      <c r="L292" s="4"/>
    </row>
    <row r="293" spans="12:12" ht="12.75" x14ac:dyDescent="0.2">
      <c r="L293" s="4"/>
    </row>
    <row r="294" spans="12:12" ht="12.75" x14ac:dyDescent="0.2">
      <c r="L294" s="4"/>
    </row>
    <row r="295" spans="12:12" ht="12.75" x14ac:dyDescent="0.2">
      <c r="L295" s="4"/>
    </row>
    <row r="296" spans="12:12" ht="12.75" x14ac:dyDescent="0.2">
      <c r="L296" s="4"/>
    </row>
    <row r="297" spans="12:12" ht="12.75" x14ac:dyDescent="0.2">
      <c r="L297" s="4"/>
    </row>
    <row r="298" spans="12:12" ht="12.75" x14ac:dyDescent="0.2">
      <c r="L298" s="4"/>
    </row>
    <row r="299" spans="12:12" ht="12.75" x14ac:dyDescent="0.2">
      <c r="L299" s="4"/>
    </row>
    <row r="300" spans="12:12" ht="12.75" x14ac:dyDescent="0.2">
      <c r="L300" s="4"/>
    </row>
    <row r="301" spans="12:12" ht="12.75" x14ac:dyDescent="0.2">
      <c r="L301" s="4"/>
    </row>
    <row r="302" spans="12:12" ht="12.75" x14ac:dyDescent="0.2">
      <c r="L302" s="4"/>
    </row>
    <row r="303" spans="12:12" ht="12.75" x14ac:dyDescent="0.2">
      <c r="L303" s="4"/>
    </row>
    <row r="304" spans="12:12" ht="12.75" x14ac:dyDescent="0.2">
      <c r="L304" s="4"/>
    </row>
    <row r="305" spans="12:12" ht="12.75" x14ac:dyDescent="0.2">
      <c r="L305" s="4"/>
    </row>
    <row r="306" spans="12:12" ht="12.75" x14ac:dyDescent="0.2">
      <c r="L306" s="4"/>
    </row>
    <row r="307" spans="12:12" ht="12.75" x14ac:dyDescent="0.2">
      <c r="L307" s="4"/>
    </row>
    <row r="308" spans="12:12" ht="12.75" x14ac:dyDescent="0.2">
      <c r="L308" s="4"/>
    </row>
    <row r="309" spans="12:12" ht="12.75" x14ac:dyDescent="0.2">
      <c r="L309" s="4"/>
    </row>
    <row r="310" spans="12:12" ht="12.75" x14ac:dyDescent="0.2">
      <c r="L310" s="4"/>
    </row>
    <row r="311" spans="12:12" ht="12.75" x14ac:dyDescent="0.2">
      <c r="L311" s="4"/>
    </row>
    <row r="312" spans="12:12" ht="12.75" x14ac:dyDescent="0.2">
      <c r="L312" s="4"/>
    </row>
    <row r="313" spans="12:12" ht="12.75" x14ac:dyDescent="0.2">
      <c r="L313" s="4"/>
    </row>
    <row r="314" spans="12:12" ht="12.75" x14ac:dyDescent="0.2">
      <c r="L314" s="4"/>
    </row>
    <row r="315" spans="12:12" ht="12.75" x14ac:dyDescent="0.2">
      <c r="L315" s="4"/>
    </row>
    <row r="316" spans="12:12" ht="12.75" x14ac:dyDescent="0.2">
      <c r="L316" s="4"/>
    </row>
    <row r="317" spans="12:12" ht="12.75" x14ac:dyDescent="0.2">
      <c r="L317" s="4"/>
    </row>
    <row r="318" spans="12:12" ht="12.75" x14ac:dyDescent="0.2">
      <c r="L318" s="4"/>
    </row>
    <row r="319" spans="12:12" ht="12.75" x14ac:dyDescent="0.2">
      <c r="L319" s="4"/>
    </row>
    <row r="320" spans="12:12" ht="12.75" x14ac:dyDescent="0.2">
      <c r="L320" s="4"/>
    </row>
    <row r="321" spans="12:12" ht="12.75" x14ac:dyDescent="0.2">
      <c r="L321" s="4"/>
    </row>
    <row r="322" spans="12:12" ht="12.75" x14ac:dyDescent="0.2">
      <c r="L322" s="4"/>
    </row>
    <row r="323" spans="12:12" ht="12.75" x14ac:dyDescent="0.2">
      <c r="L323" s="4"/>
    </row>
    <row r="324" spans="12:12" ht="12.75" x14ac:dyDescent="0.2">
      <c r="L324" s="4"/>
    </row>
    <row r="325" spans="12:12" ht="12.75" x14ac:dyDescent="0.2">
      <c r="L325" s="4"/>
    </row>
    <row r="326" spans="12:12" ht="12.75" x14ac:dyDescent="0.2">
      <c r="L326" s="4"/>
    </row>
    <row r="327" spans="12:12" ht="12.75" x14ac:dyDescent="0.2">
      <c r="L327" s="4"/>
    </row>
    <row r="328" spans="12:12" ht="12.75" x14ac:dyDescent="0.2">
      <c r="L328" s="4"/>
    </row>
    <row r="329" spans="12:12" ht="12.75" x14ac:dyDescent="0.2">
      <c r="L329" s="4"/>
    </row>
    <row r="330" spans="12:12" ht="12.75" x14ac:dyDescent="0.2">
      <c r="L330" s="4"/>
    </row>
    <row r="331" spans="12:12" ht="12.75" x14ac:dyDescent="0.2">
      <c r="L331" s="4"/>
    </row>
    <row r="332" spans="12:12" ht="12.75" x14ac:dyDescent="0.2">
      <c r="L332" s="4"/>
    </row>
    <row r="333" spans="12:12" ht="12.75" x14ac:dyDescent="0.2">
      <c r="L333" s="4"/>
    </row>
    <row r="334" spans="12:12" ht="12.75" x14ac:dyDescent="0.2">
      <c r="L334" s="4"/>
    </row>
    <row r="335" spans="12:12" ht="12.75" x14ac:dyDescent="0.2">
      <c r="L335" s="4"/>
    </row>
    <row r="336" spans="12:12" ht="12.75" x14ac:dyDescent="0.2">
      <c r="L336" s="4"/>
    </row>
    <row r="337" spans="12:12" ht="12.75" x14ac:dyDescent="0.2">
      <c r="L337" s="4"/>
    </row>
    <row r="338" spans="12:12" ht="12.75" x14ac:dyDescent="0.2">
      <c r="L338" s="4"/>
    </row>
    <row r="339" spans="12:12" ht="12.75" x14ac:dyDescent="0.2">
      <c r="L339" s="4"/>
    </row>
    <row r="340" spans="12:12" ht="12.75" x14ac:dyDescent="0.2">
      <c r="L340" s="4"/>
    </row>
    <row r="341" spans="12:12" ht="12.75" x14ac:dyDescent="0.2">
      <c r="L341" s="4"/>
    </row>
    <row r="342" spans="12:12" ht="12.75" x14ac:dyDescent="0.2">
      <c r="L342" s="4"/>
    </row>
    <row r="343" spans="12:12" ht="12.75" x14ac:dyDescent="0.2">
      <c r="L343" s="4"/>
    </row>
    <row r="344" spans="12:12" ht="12.75" x14ac:dyDescent="0.2">
      <c r="L344" s="4"/>
    </row>
    <row r="345" spans="12:12" ht="12.75" x14ac:dyDescent="0.2">
      <c r="L345" s="4"/>
    </row>
    <row r="346" spans="12:12" ht="12.75" x14ac:dyDescent="0.2">
      <c r="L346" s="4"/>
    </row>
    <row r="347" spans="12:12" ht="12.75" x14ac:dyDescent="0.2">
      <c r="L347" s="4"/>
    </row>
    <row r="348" spans="12:12" ht="12.75" x14ac:dyDescent="0.2">
      <c r="L348" s="4"/>
    </row>
    <row r="349" spans="12:12" ht="12.75" x14ac:dyDescent="0.2">
      <c r="L349" s="4"/>
    </row>
    <row r="350" spans="12:12" ht="12.75" x14ac:dyDescent="0.2">
      <c r="L350" s="4"/>
    </row>
    <row r="351" spans="12:12" ht="12.75" x14ac:dyDescent="0.2">
      <c r="L351" s="4"/>
    </row>
    <row r="352" spans="12:12" ht="12.75" x14ac:dyDescent="0.2">
      <c r="L352" s="4"/>
    </row>
    <row r="353" spans="12:12" ht="12.75" x14ac:dyDescent="0.2">
      <c r="L353" s="4"/>
    </row>
    <row r="354" spans="12:12" ht="12.75" x14ac:dyDescent="0.2">
      <c r="L354" s="4"/>
    </row>
    <row r="355" spans="12:12" ht="12.75" x14ac:dyDescent="0.2">
      <c r="L355" s="4"/>
    </row>
    <row r="356" spans="12:12" ht="12.75" x14ac:dyDescent="0.2">
      <c r="L356" s="4"/>
    </row>
    <row r="357" spans="12:12" ht="12.75" x14ac:dyDescent="0.2">
      <c r="L357" s="4"/>
    </row>
    <row r="358" spans="12:12" ht="12.75" x14ac:dyDescent="0.2">
      <c r="L358" s="4"/>
    </row>
    <row r="359" spans="12:12" ht="12.75" x14ac:dyDescent="0.2">
      <c r="L359" s="4"/>
    </row>
    <row r="360" spans="12:12" ht="12.75" x14ac:dyDescent="0.2">
      <c r="L360" s="4"/>
    </row>
    <row r="361" spans="12:12" ht="12.75" x14ac:dyDescent="0.2">
      <c r="L361" s="4"/>
    </row>
    <row r="362" spans="12:12" ht="12.75" x14ac:dyDescent="0.2">
      <c r="L362" s="4"/>
    </row>
    <row r="363" spans="12:12" ht="12.75" x14ac:dyDescent="0.2">
      <c r="L363" s="4"/>
    </row>
    <row r="364" spans="12:12" ht="12.75" x14ac:dyDescent="0.2">
      <c r="L364" s="4"/>
    </row>
    <row r="365" spans="12:12" ht="12.75" x14ac:dyDescent="0.2">
      <c r="L365" s="4"/>
    </row>
    <row r="366" spans="12:12" ht="12.75" x14ac:dyDescent="0.2">
      <c r="L366" s="4"/>
    </row>
    <row r="367" spans="12:12" ht="12.75" x14ac:dyDescent="0.2">
      <c r="L367" s="4"/>
    </row>
    <row r="368" spans="12:12" ht="12.75" x14ac:dyDescent="0.2">
      <c r="L368" s="4"/>
    </row>
    <row r="369" spans="12:12" ht="12.75" x14ac:dyDescent="0.2">
      <c r="L369" s="4"/>
    </row>
    <row r="370" spans="12:12" ht="12.75" x14ac:dyDescent="0.2">
      <c r="L370" s="4"/>
    </row>
    <row r="371" spans="12:12" ht="12.75" x14ac:dyDescent="0.2">
      <c r="L371" s="4"/>
    </row>
    <row r="372" spans="12:12" ht="12.75" x14ac:dyDescent="0.2">
      <c r="L372" s="4"/>
    </row>
    <row r="373" spans="12:12" ht="12.75" x14ac:dyDescent="0.2">
      <c r="L373" s="4"/>
    </row>
    <row r="374" spans="12:12" ht="12.75" x14ac:dyDescent="0.2">
      <c r="L374" s="4"/>
    </row>
    <row r="375" spans="12:12" ht="12.75" x14ac:dyDescent="0.2">
      <c r="L375" s="4"/>
    </row>
    <row r="376" spans="12:12" ht="12.75" x14ac:dyDescent="0.2">
      <c r="L376" s="4"/>
    </row>
    <row r="377" spans="12:12" ht="12.75" x14ac:dyDescent="0.2">
      <c r="L377" s="4"/>
    </row>
    <row r="378" spans="12:12" ht="12.75" x14ac:dyDescent="0.2">
      <c r="L378" s="4"/>
    </row>
    <row r="379" spans="12:12" ht="12.75" x14ac:dyDescent="0.2">
      <c r="L379" s="4"/>
    </row>
    <row r="380" spans="12:12" ht="12.75" x14ac:dyDescent="0.2">
      <c r="L380" s="4"/>
    </row>
    <row r="381" spans="12:12" ht="12.75" x14ac:dyDescent="0.2">
      <c r="L381" s="4"/>
    </row>
    <row r="382" spans="12:12" ht="12.75" x14ac:dyDescent="0.2">
      <c r="L382" s="4"/>
    </row>
    <row r="383" spans="12:12" ht="12.75" x14ac:dyDescent="0.2">
      <c r="L383" s="4"/>
    </row>
    <row r="384" spans="12:12" ht="12.75" x14ac:dyDescent="0.2">
      <c r="L384" s="4"/>
    </row>
    <row r="385" spans="12:12" ht="12.75" x14ac:dyDescent="0.2">
      <c r="L385" s="4"/>
    </row>
    <row r="386" spans="12:12" ht="12.75" x14ac:dyDescent="0.2">
      <c r="L386" s="4"/>
    </row>
    <row r="387" spans="12:12" ht="12.75" x14ac:dyDescent="0.2">
      <c r="L387" s="4"/>
    </row>
    <row r="388" spans="12:12" ht="12.75" x14ac:dyDescent="0.2">
      <c r="L388" s="4"/>
    </row>
    <row r="389" spans="12:12" ht="12.75" x14ac:dyDescent="0.2">
      <c r="L389" s="4"/>
    </row>
    <row r="390" spans="12:12" ht="12.75" x14ac:dyDescent="0.2">
      <c r="L390" s="4"/>
    </row>
    <row r="391" spans="12:12" ht="12.75" x14ac:dyDescent="0.2">
      <c r="L391" s="4"/>
    </row>
    <row r="392" spans="12:12" ht="12.75" x14ac:dyDescent="0.2">
      <c r="L392" s="4"/>
    </row>
    <row r="393" spans="12:12" ht="12.75" x14ac:dyDescent="0.2">
      <c r="L393" s="4"/>
    </row>
    <row r="394" spans="12:12" ht="12.75" x14ac:dyDescent="0.2">
      <c r="L394" s="4"/>
    </row>
    <row r="395" spans="12:12" ht="12.75" x14ac:dyDescent="0.2">
      <c r="L395" s="4"/>
    </row>
    <row r="396" spans="12:12" ht="12.75" x14ac:dyDescent="0.2">
      <c r="L396" s="4"/>
    </row>
    <row r="397" spans="12:12" ht="12.75" x14ac:dyDescent="0.2">
      <c r="L397" s="4"/>
    </row>
    <row r="398" spans="12:12" ht="12.75" x14ac:dyDescent="0.2">
      <c r="L398" s="4"/>
    </row>
    <row r="399" spans="12:12" ht="12.75" x14ac:dyDescent="0.2">
      <c r="L399" s="4"/>
    </row>
    <row r="400" spans="12:12" ht="12.75" x14ac:dyDescent="0.2">
      <c r="L400" s="4"/>
    </row>
    <row r="401" spans="12:12" ht="12.75" x14ac:dyDescent="0.2">
      <c r="L401" s="4"/>
    </row>
    <row r="402" spans="12:12" ht="12.75" x14ac:dyDescent="0.2">
      <c r="L402" s="4"/>
    </row>
    <row r="403" spans="12:12" ht="12.75" x14ac:dyDescent="0.2">
      <c r="L403" s="4"/>
    </row>
    <row r="404" spans="12:12" ht="12.75" x14ac:dyDescent="0.2">
      <c r="L404" s="4"/>
    </row>
    <row r="405" spans="12:12" ht="12.75" x14ac:dyDescent="0.2">
      <c r="L405" s="4"/>
    </row>
    <row r="406" spans="12:12" ht="12.75" x14ac:dyDescent="0.2">
      <c r="L406" s="4"/>
    </row>
    <row r="407" spans="12:12" ht="12.75" x14ac:dyDescent="0.2">
      <c r="L407" s="4"/>
    </row>
    <row r="408" spans="12:12" ht="12.75" x14ac:dyDescent="0.2">
      <c r="L408" s="4"/>
    </row>
    <row r="409" spans="12:12" ht="12.75" x14ac:dyDescent="0.2">
      <c r="L409" s="4"/>
    </row>
    <row r="410" spans="12:12" ht="12.75" x14ac:dyDescent="0.2">
      <c r="L410" s="4"/>
    </row>
    <row r="411" spans="12:12" ht="12.75" x14ac:dyDescent="0.2">
      <c r="L411" s="4"/>
    </row>
    <row r="412" spans="12:12" ht="12.75" x14ac:dyDescent="0.2">
      <c r="L412" s="4"/>
    </row>
    <row r="413" spans="12:12" ht="12.75" x14ac:dyDescent="0.2">
      <c r="L413" s="4"/>
    </row>
    <row r="414" spans="12:12" ht="12.75" x14ac:dyDescent="0.2">
      <c r="L414" s="4"/>
    </row>
    <row r="415" spans="12:12" ht="12.75" x14ac:dyDescent="0.2">
      <c r="L415" s="4"/>
    </row>
    <row r="416" spans="12:12" ht="12.75" x14ac:dyDescent="0.2">
      <c r="L416" s="4"/>
    </row>
    <row r="417" spans="12:12" ht="12.75" x14ac:dyDescent="0.2">
      <c r="L417" s="4"/>
    </row>
    <row r="418" spans="12:12" ht="12.75" x14ac:dyDescent="0.2">
      <c r="L418" s="4"/>
    </row>
    <row r="419" spans="12:12" ht="12.75" x14ac:dyDescent="0.2">
      <c r="L419" s="4"/>
    </row>
    <row r="420" spans="12:12" ht="12.75" x14ac:dyDescent="0.2">
      <c r="L420" s="4"/>
    </row>
    <row r="421" spans="12:12" ht="12.75" x14ac:dyDescent="0.2">
      <c r="L421" s="4"/>
    </row>
    <row r="422" spans="12:12" ht="12.75" x14ac:dyDescent="0.2">
      <c r="L422" s="4"/>
    </row>
    <row r="423" spans="12:12" ht="12.75" x14ac:dyDescent="0.2">
      <c r="L423" s="4"/>
    </row>
    <row r="424" spans="12:12" ht="12.75" x14ac:dyDescent="0.2">
      <c r="L424" s="4"/>
    </row>
    <row r="425" spans="12:12" ht="12.75" x14ac:dyDescent="0.2">
      <c r="L425" s="4"/>
    </row>
    <row r="426" spans="12:12" ht="12.75" x14ac:dyDescent="0.2">
      <c r="L426" s="4"/>
    </row>
    <row r="427" spans="12:12" ht="12.75" x14ac:dyDescent="0.2">
      <c r="L427" s="4"/>
    </row>
    <row r="428" spans="12:12" ht="12.75" x14ac:dyDescent="0.2">
      <c r="L428" s="4"/>
    </row>
    <row r="429" spans="12:12" ht="12.75" x14ac:dyDescent="0.2">
      <c r="L429" s="4"/>
    </row>
    <row r="430" spans="12:12" ht="12.75" x14ac:dyDescent="0.2">
      <c r="L430" s="4"/>
    </row>
    <row r="431" spans="12:12" ht="12.75" x14ac:dyDescent="0.2">
      <c r="L431" s="4"/>
    </row>
    <row r="432" spans="12:12" ht="12.75" x14ac:dyDescent="0.2">
      <c r="L432" s="4"/>
    </row>
    <row r="433" spans="12:12" ht="12.75" x14ac:dyDescent="0.2">
      <c r="L433" s="4"/>
    </row>
    <row r="434" spans="12:12" ht="12.75" x14ac:dyDescent="0.2">
      <c r="L434" s="4"/>
    </row>
    <row r="435" spans="12:12" ht="12.75" x14ac:dyDescent="0.2">
      <c r="L435" s="4"/>
    </row>
    <row r="436" spans="12:12" ht="12.75" x14ac:dyDescent="0.2">
      <c r="L436" s="4"/>
    </row>
    <row r="437" spans="12:12" ht="12.75" x14ac:dyDescent="0.2">
      <c r="L437" s="4"/>
    </row>
    <row r="438" spans="12:12" ht="12.75" x14ac:dyDescent="0.2">
      <c r="L438" s="4"/>
    </row>
    <row r="439" spans="12:12" ht="12.75" x14ac:dyDescent="0.2">
      <c r="L439" s="4"/>
    </row>
    <row r="440" spans="12:12" ht="12.75" x14ac:dyDescent="0.2">
      <c r="L440" s="4"/>
    </row>
    <row r="441" spans="12:12" ht="12.75" x14ac:dyDescent="0.2">
      <c r="L441" s="4"/>
    </row>
    <row r="442" spans="12:12" ht="12.75" x14ac:dyDescent="0.2">
      <c r="L442" s="4"/>
    </row>
    <row r="443" spans="12:12" ht="12.75" x14ac:dyDescent="0.2">
      <c r="L443" s="4"/>
    </row>
    <row r="444" spans="12:12" ht="12.75" x14ac:dyDescent="0.2">
      <c r="L444" s="4"/>
    </row>
    <row r="445" spans="12:12" ht="12.75" x14ac:dyDescent="0.2">
      <c r="L445" s="4"/>
    </row>
    <row r="446" spans="12:12" ht="12.75" x14ac:dyDescent="0.2">
      <c r="L446" s="4"/>
    </row>
    <row r="447" spans="12:12" ht="12.75" x14ac:dyDescent="0.2">
      <c r="L447" s="4"/>
    </row>
    <row r="448" spans="12:12" ht="12.75" x14ac:dyDescent="0.2">
      <c r="L448" s="4"/>
    </row>
    <row r="449" spans="12:12" ht="12.75" x14ac:dyDescent="0.2">
      <c r="L449" s="4"/>
    </row>
    <row r="450" spans="12:12" ht="12.75" x14ac:dyDescent="0.2">
      <c r="L450" s="4"/>
    </row>
    <row r="451" spans="12:12" ht="12.75" x14ac:dyDescent="0.2">
      <c r="L451" s="4"/>
    </row>
    <row r="452" spans="12:12" ht="12.75" x14ac:dyDescent="0.2">
      <c r="L452" s="4"/>
    </row>
    <row r="453" spans="12:12" ht="12.75" x14ac:dyDescent="0.2">
      <c r="L453" s="4"/>
    </row>
    <row r="454" spans="12:12" ht="12.75" x14ac:dyDescent="0.2">
      <c r="L454" s="4"/>
    </row>
    <row r="455" spans="12:12" ht="12.75" x14ac:dyDescent="0.2">
      <c r="L455" s="4"/>
    </row>
    <row r="456" spans="12:12" ht="12.75" x14ac:dyDescent="0.2">
      <c r="L456" s="4"/>
    </row>
    <row r="457" spans="12:12" ht="12.75" x14ac:dyDescent="0.2">
      <c r="L457" s="4"/>
    </row>
    <row r="458" spans="12:12" ht="12.75" x14ac:dyDescent="0.2">
      <c r="L458" s="4"/>
    </row>
    <row r="459" spans="12:12" ht="12.75" x14ac:dyDescent="0.2">
      <c r="L459" s="4"/>
    </row>
    <row r="460" spans="12:12" ht="12.75" x14ac:dyDescent="0.2">
      <c r="L460" s="4"/>
    </row>
    <row r="461" spans="12:12" ht="12.75" x14ac:dyDescent="0.2">
      <c r="L461" s="4"/>
    </row>
    <row r="462" spans="12:12" ht="12.75" x14ac:dyDescent="0.2">
      <c r="L462" s="4"/>
    </row>
    <row r="463" spans="12:12" ht="12.75" x14ac:dyDescent="0.2">
      <c r="L463" s="4"/>
    </row>
    <row r="464" spans="12:12" ht="12.75" x14ac:dyDescent="0.2">
      <c r="L464" s="4"/>
    </row>
    <row r="465" spans="12:12" ht="12.75" x14ac:dyDescent="0.2">
      <c r="L465" s="4"/>
    </row>
    <row r="466" spans="12:12" ht="12.75" x14ac:dyDescent="0.2">
      <c r="L466" s="4"/>
    </row>
    <row r="467" spans="12:12" ht="12.75" x14ac:dyDescent="0.2">
      <c r="L467" s="4"/>
    </row>
    <row r="468" spans="12:12" ht="12.75" x14ac:dyDescent="0.2">
      <c r="L468" s="4"/>
    </row>
    <row r="469" spans="12:12" ht="12.75" x14ac:dyDescent="0.2">
      <c r="L469" s="4"/>
    </row>
    <row r="470" spans="12:12" ht="12.75" x14ac:dyDescent="0.2">
      <c r="L470" s="4"/>
    </row>
    <row r="471" spans="12:12" ht="12.75" x14ac:dyDescent="0.2">
      <c r="L471" s="4"/>
    </row>
    <row r="472" spans="12:12" ht="12.75" x14ac:dyDescent="0.2">
      <c r="L472" s="4"/>
    </row>
    <row r="473" spans="12:12" ht="12.75" x14ac:dyDescent="0.2">
      <c r="L473" s="4"/>
    </row>
    <row r="474" spans="12:12" ht="12.75" x14ac:dyDescent="0.2">
      <c r="L474" s="4"/>
    </row>
    <row r="475" spans="12:12" ht="12.75" x14ac:dyDescent="0.2">
      <c r="L475" s="4"/>
    </row>
    <row r="476" spans="12:12" ht="12.75" x14ac:dyDescent="0.2">
      <c r="L476" s="4"/>
    </row>
    <row r="477" spans="12:12" ht="12.75" x14ac:dyDescent="0.2">
      <c r="L477" s="4"/>
    </row>
    <row r="478" spans="12:12" ht="12.75" x14ac:dyDescent="0.2">
      <c r="L478" s="4"/>
    </row>
    <row r="479" spans="12:12" ht="12.75" x14ac:dyDescent="0.2">
      <c r="L479" s="4"/>
    </row>
    <row r="480" spans="12:12" ht="12.75" x14ac:dyDescent="0.2">
      <c r="L480" s="4"/>
    </row>
    <row r="481" spans="12:12" ht="12.75" x14ac:dyDescent="0.2">
      <c r="L481" s="4"/>
    </row>
    <row r="482" spans="12:12" ht="12.75" x14ac:dyDescent="0.2">
      <c r="L482" s="4"/>
    </row>
    <row r="483" spans="12:12" ht="12.75" x14ac:dyDescent="0.2">
      <c r="L483" s="4"/>
    </row>
    <row r="484" spans="12:12" ht="12.75" x14ac:dyDescent="0.2">
      <c r="L484" s="4"/>
    </row>
    <row r="485" spans="12:12" ht="12.75" x14ac:dyDescent="0.2">
      <c r="L485" s="4"/>
    </row>
    <row r="486" spans="12:12" ht="12.75" x14ac:dyDescent="0.2">
      <c r="L486" s="4"/>
    </row>
    <row r="487" spans="12:12" ht="12.75" x14ac:dyDescent="0.2">
      <c r="L487" s="4"/>
    </row>
    <row r="488" spans="12:12" ht="12.75" x14ac:dyDescent="0.2">
      <c r="L488" s="4"/>
    </row>
    <row r="489" spans="12:12" ht="12.75" x14ac:dyDescent="0.2">
      <c r="L489" s="4"/>
    </row>
    <row r="490" spans="12:12" ht="12.75" x14ac:dyDescent="0.2">
      <c r="L490" s="4"/>
    </row>
    <row r="491" spans="12:12" ht="12.75" x14ac:dyDescent="0.2">
      <c r="L491" s="4"/>
    </row>
    <row r="492" spans="12:12" ht="12.75" x14ac:dyDescent="0.2">
      <c r="L492" s="4"/>
    </row>
    <row r="493" spans="12:12" ht="12.75" x14ac:dyDescent="0.2">
      <c r="L493" s="4"/>
    </row>
    <row r="494" spans="12:12" ht="12.75" x14ac:dyDescent="0.2">
      <c r="L494" s="4"/>
    </row>
    <row r="495" spans="12:12" ht="12.75" x14ac:dyDescent="0.2">
      <c r="L495" s="4"/>
    </row>
    <row r="496" spans="12:12" ht="12.75" x14ac:dyDescent="0.2">
      <c r="L496" s="4"/>
    </row>
    <row r="497" spans="12:12" ht="12.75" x14ac:dyDescent="0.2">
      <c r="L497" s="4"/>
    </row>
    <row r="498" spans="12:12" ht="12.75" x14ac:dyDescent="0.2">
      <c r="L498" s="4"/>
    </row>
    <row r="499" spans="12:12" ht="12.75" x14ac:dyDescent="0.2">
      <c r="L499" s="4"/>
    </row>
    <row r="500" spans="12:12" ht="12.75" x14ac:dyDescent="0.2">
      <c r="L500" s="4"/>
    </row>
    <row r="501" spans="12:12" ht="12.75" x14ac:dyDescent="0.2">
      <c r="L501" s="4"/>
    </row>
    <row r="502" spans="12:12" ht="12.75" x14ac:dyDescent="0.2">
      <c r="L502" s="4"/>
    </row>
    <row r="503" spans="12:12" ht="12.75" x14ac:dyDescent="0.2">
      <c r="L503" s="4"/>
    </row>
    <row r="504" spans="12:12" ht="12.75" x14ac:dyDescent="0.2">
      <c r="L504" s="4"/>
    </row>
    <row r="505" spans="12:12" ht="12.75" x14ac:dyDescent="0.2">
      <c r="L505" s="4"/>
    </row>
    <row r="506" spans="12:12" ht="12.75" x14ac:dyDescent="0.2">
      <c r="L506" s="4"/>
    </row>
    <row r="507" spans="12:12" ht="12.75" x14ac:dyDescent="0.2">
      <c r="L507" s="4"/>
    </row>
    <row r="508" spans="12:12" ht="12.75" x14ac:dyDescent="0.2">
      <c r="L508" s="4"/>
    </row>
    <row r="509" spans="12:12" ht="12.75" x14ac:dyDescent="0.2">
      <c r="L509" s="4"/>
    </row>
    <row r="510" spans="12:12" ht="12.75" x14ac:dyDescent="0.2">
      <c r="L510" s="4"/>
    </row>
    <row r="511" spans="12:12" ht="12.75" x14ac:dyDescent="0.2">
      <c r="L511" s="4"/>
    </row>
    <row r="512" spans="12:12" ht="12.75" x14ac:dyDescent="0.2">
      <c r="L512" s="4"/>
    </row>
    <row r="513" spans="12:12" ht="12.75" x14ac:dyDescent="0.2">
      <c r="L513" s="4"/>
    </row>
    <row r="514" spans="12:12" ht="12.75" x14ac:dyDescent="0.2">
      <c r="L514" s="4"/>
    </row>
    <row r="515" spans="12:12" ht="12.75" x14ac:dyDescent="0.2">
      <c r="L515" s="4"/>
    </row>
    <row r="516" spans="12:12" ht="12.75" x14ac:dyDescent="0.2">
      <c r="L516" s="4"/>
    </row>
    <row r="517" spans="12:12" ht="12.75" x14ac:dyDescent="0.2">
      <c r="L517" s="4"/>
    </row>
    <row r="518" spans="12:12" ht="12.75" x14ac:dyDescent="0.2">
      <c r="L518" s="4"/>
    </row>
    <row r="519" spans="12:12" ht="12.75" x14ac:dyDescent="0.2">
      <c r="L519" s="4"/>
    </row>
    <row r="520" spans="12:12" ht="12.75" x14ac:dyDescent="0.2">
      <c r="L520" s="4"/>
    </row>
    <row r="521" spans="12:12" ht="12.75" x14ac:dyDescent="0.2">
      <c r="L521" s="4"/>
    </row>
    <row r="522" spans="12:12" ht="12.75" x14ac:dyDescent="0.2">
      <c r="L522" s="4"/>
    </row>
    <row r="523" spans="12:12" ht="12.75" x14ac:dyDescent="0.2">
      <c r="L523" s="4"/>
    </row>
    <row r="524" spans="12:12" ht="12.75" x14ac:dyDescent="0.2">
      <c r="L524" s="4"/>
    </row>
    <row r="525" spans="12:12" ht="12.75" x14ac:dyDescent="0.2">
      <c r="L525" s="4"/>
    </row>
    <row r="526" spans="12:12" ht="12.75" x14ac:dyDescent="0.2">
      <c r="L526" s="4"/>
    </row>
    <row r="527" spans="12:12" ht="12.75" x14ac:dyDescent="0.2">
      <c r="L527" s="4"/>
    </row>
    <row r="528" spans="12:12" ht="12.75" x14ac:dyDescent="0.2">
      <c r="L528" s="4"/>
    </row>
    <row r="529" spans="12:12" ht="12.75" x14ac:dyDescent="0.2">
      <c r="L529" s="4"/>
    </row>
    <row r="530" spans="12:12" ht="12.75" x14ac:dyDescent="0.2">
      <c r="L530" s="4"/>
    </row>
    <row r="531" spans="12:12" ht="12.75" x14ac:dyDescent="0.2">
      <c r="L531" s="4"/>
    </row>
    <row r="532" spans="12:12" ht="12.75" x14ac:dyDescent="0.2">
      <c r="L532" s="4"/>
    </row>
    <row r="533" spans="12:12" ht="12.75" x14ac:dyDescent="0.2">
      <c r="L533" s="4"/>
    </row>
    <row r="534" spans="12:12" ht="12.75" x14ac:dyDescent="0.2">
      <c r="L534" s="4"/>
    </row>
    <row r="535" spans="12:12" ht="12.75" x14ac:dyDescent="0.2">
      <c r="L535" s="4"/>
    </row>
    <row r="536" spans="12:12" ht="12.75" x14ac:dyDescent="0.2">
      <c r="L536" s="4"/>
    </row>
    <row r="537" spans="12:12" ht="12.75" x14ac:dyDescent="0.2">
      <c r="L537" s="4"/>
    </row>
    <row r="538" spans="12:12" ht="12.75" x14ac:dyDescent="0.2">
      <c r="L538" s="4"/>
    </row>
    <row r="539" spans="12:12" ht="12.75" x14ac:dyDescent="0.2">
      <c r="L539" s="4"/>
    </row>
    <row r="540" spans="12:12" ht="12.75" x14ac:dyDescent="0.2">
      <c r="L540" s="4"/>
    </row>
    <row r="541" spans="12:12" ht="12.75" x14ac:dyDescent="0.2">
      <c r="L541" s="4"/>
    </row>
    <row r="542" spans="12:12" ht="12.75" x14ac:dyDescent="0.2">
      <c r="L542" s="4"/>
    </row>
    <row r="543" spans="12:12" ht="12.75" x14ac:dyDescent="0.2">
      <c r="L543" s="4"/>
    </row>
    <row r="544" spans="12:12" ht="12.75" x14ac:dyDescent="0.2">
      <c r="L544" s="4"/>
    </row>
    <row r="545" spans="12:12" ht="12.75" x14ac:dyDescent="0.2">
      <c r="L545" s="4"/>
    </row>
    <row r="546" spans="12:12" ht="12.75" x14ac:dyDescent="0.2">
      <c r="L546" s="4"/>
    </row>
    <row r="547" spans="12:12" ht="12.75" x14ac:dyDescent="0.2">
      <c r="L547" s="4"/>
    </row>
    <row r="548" spans="12:12" ht="12.75" x14ac:dyDescent="0.2">
      <c r="L548" s="4"/>
    </row>
    <row r="549" spans="12:12" ht="12.75" x14ac:dyDescent="0.2">
      <c r="L549" s="4"/>
    </row>
    <row r="550" spans="12:12" ht="12.75" x14ac:dyDescent="0.2">
      <c r="L550" s="4"/>
    </row>
    <row r="551" spans="12:12" ht="12.75" x14ac:dyDescent="0.2">
      <c r="L551" s="4"/>
    </row>
    <row r="552" spans="12:12" ht="12.75" x14ac:dyDescent="0.2">
      <c r="L552" s="4"/>
    </row>
    <row r="553" spans="12:12" ht="12.75" x14ac:dyDescent="0.2">
      <c r="L553" s="4"/>
    </row>
    <row r="554" spans="12:12" ht="12.75" x14ac:dyDescent="0.2">
      <c r="L554" s="4"/>
    </row>
    <row r="555" spans="12:12" ht="12.75" x14ac:dyDescent="0.2">
      <c r="L555" s="4"/>
    </row>
    <row r="556" spans="12:12" ht="12.75" x14ac:dyDescent="0.2">
      <c r="L556" s="4"/>
    </row>
    <row r="557" spans="12:12" ht="12.75" x14ac:dyDescent="0.2">
      <c r="L557" s="4"/>
    </row>
    <row r="558" spans="12:12" ht="12.75" x14ac:dyDescent="0.2">
      <c r="L558" s="4"/>
    </row>
    <row r="559" spans="12:12" ht="12.75" x14ac:dyDescent="0.2">
      <c r="L559" s="4"/>
    </row>
    <row r="560" spans="12:12" ht="12.75" x14ac:dyDescent="0.2">
      <c r="L560" s="4"/>
    </row>
    <row r="561" spans="12:12" ht="12.75" x14ac:dyDescent="0.2">
      <c r="L561" s="4"/>
    </row>
    <row r="562" spans="12:12" ht="12.75" x14ac:dyDescent="0.2">
      <c r="L562" s="4"/>
    </row>
    <row r="563" spans="12:12" ht="12.75" x14ac:dyDescent="0.2">
      <c r="L563" s="4"/>
    </row>
    <row r="564" spans="12:12" ht="12.75" x14ac:dyDescent="0.2">
      <c r="L564" s="4"/>
    </row>
    <row r="565" spans="12:12" ht="12.75" x14ac:dyDescent="0.2">
      <c r="L565" s="4"/>
    </row>
    <row r="566" spans="12:12" ht="12.75" x14ac:dyDescent="0.2">
      <c r="L566" s="4"/>
    </row>
    <row r="567" spans="12:12" ht="12.75" x14ac:dyDescent="0.2">
      <c r="L567" s="4"/>
    </row>
    <row r="568" spans="12:12" ht="12.75" x14ac:dyDescent="0.2">
      <c r="L568" s="4"/>
    </row>
    <row r="569" spans="12:12" ht="12.75" x14ac:dyDescent="0.2">
      <c r="L569" s="4"/>
    </row>
    <row r="570" spans="12:12" ht="12.75" x14ac:dyDescent="0.2">
      <c r="L570" s="4"/>
    </row>
    <row r="571" spans="12:12" ht="12.75" x14ac:dyDescent="0.2">
      <c r="L571" s="4"/>
    </row>
    <row r="572" spans="12:12" ht="12.75" x14ac:dyDescent="0.2">
      <c r="L572" s="4"/>
    </row>
    <row r="573" spans="12:12" ht="12.75" x14ac:dyDescent="0.2">
      <c r="L573" s="4"/>
    </row>
    <row r="574" spans="12:12" ht="12.75" x14ac:dyDescent="0.2">
      <c r="L574" s="4"/>
    </row>
    <row r="575" spans="12:12" ht="12.75" x14ac:dyDescent="0.2">
      <c r="L575" s="4"/>
    </row>
    <row r="576" spans="12:12" ht="12.75" x14ac:dyDescent="0.2">
      <c r="L576" s="4"/>
    </row>
    <row r="577" spans="12:12" ht="12.75" x14ac:dyDescent="0.2">
      <c r="L577" s="4"/>
    </row>
    <row r="578" spans="12:12" ht="12.75" x14ac:dyDescent="0.2">
      <c r="L578" s="4"/>
    </row>
    <row r="579" spans="12:12" ht="12.75" x14ac:dyDescent="0.2">
      <c r="L579" s="4"/>
    </row>
    <row r="580" spans="12:12" ht="12.75" x14ac:dyDescent="0.2">
      <c r="L580" s="4"/>
    </row>
    <row r="581" spans="12:12" ht="12.75" x14ac:dyDescent="0.2">
      <c r="L581" s="4"/>
    </row>
    <row r="582" spans="12:12" ht="12.75" x14ac:dyDescent="0.2">
      <c r="L582" s="4"/>
    </row>
    <row r="583" spans="12:12" ht="12.75" x14ac:dyDescent="0.2">
      <c r="L583" s="4"/>
    </row>
    <row r="584" spans="12:12" ht="12.75" x14ac:dyDescent="0.2">
      <c r="L584" s="4"/>
    </row>
    <row r="585" spans="12:12" ht="12.75" x14ac:dyDescent="0.2">
      <c r="L585" s="4"/>
    </row>
    <row r="586" spans="12:12" ht="12.75" x14ac:dyDescent="0.2">
      <c r="L586" s="4"/>
    </row>
    <row r="587" spans="12:12" ht="12.75" x14ac:dyDescent="0.2">
      <c r="L587" s="4"/>
    </row>
    <row r="588" spans="12:12" ht="12.75" x14ac:dyDescent="0.2">
      <c r="L588" s="4"/>
    </row>
    <row r="589" spans="12:12" ht="12.75" x14ac:dyDescent="0.2">
      <c r="L589" s="4"/>
    </row>
    <row r="590" spans="12:12" ht="12.75" x14ac:dyDescent="0.2">
      <c r="L590" s="4"/>
    </row>
    <row r="591" spans="12:12" ht="12.75" x14ac:dyDescent="0.2">
      <c r="L591" s="4"/>
    </row>
    <row r="592" spans="12:12" ht="12.75" x14ac:dyDescent="0.2">
      <c r="L592" s="4"/>
    </row>
    <row r="593" spans="12:12" ht="12.75" x14ac:dyDescent="0.2">
      <c r="L593" s="4"/>
    </row>
    <row r="594" spans="12:12" ht="12.75" x14ac:dyDescent="0.2">
      <c r="L594" s="4"/>
    </row>
    <row r="595" spans="12:12" ht="12.75" x14ac:dyDescent="0.2">
      <c r="L595" s="4"/>
    </row>
    <row r="596" spans="12:12" ht="12.75" x14ac:dyDescent="0.2">
      <c r="L596" s="4"/>
    </row>
    <row r="597" spans="12:12" ht="12.75" x14ac:dyDescent="0.2">
      <c r="L597" s="4"/>
    </row>
    <row r="598" spans="12:12" ht="12.75" x14ac:dyDescent="0.2">
      <c r="L598" s="4"/>
    </row>
    <row r="599" spans="12:12" ht="12.75" x14ac:dyDescent="0.2">
      <c r="L599" s="4"/>
    </row>
    <row r="600" spans="12:12" ht="12.75" x14ac:dyDescent="0.2">
      <c r="L600" s="4"/>
    </row>
    <row r="601" spans="12:12" ht="12.75" x14ac:dyDescent="0.2">
      <c r="L601" s="4"/>
    </row>
    <row r="602" spans="12:12" ht="12.75" x14ac:dyDescent="0.2">
      <c r="L602" s="4"/>
    </row>
    <row r="603" spans="12:12" ht="12.75" x14ac:dyDescent="0.2">
      <c r="L603" s="4"/>
    </row>
    <row r="604" spans="12:12" ht="12.75" x14ac:dyDescent="0.2">
      <c r="L604" s="4"/>
    </row>
    <row r="605" spans="12:12" ht="12.75" x14ac:dyDescent="0.2">
      <c r="L605" s="4"/>
    </row>
    <row r="606" spans="12:12" ht="12.75" x14ac:dyDescent="0.2">
      <c r="L606" s="4"/>
    </row>
    <row r="607" spans="12:12" ht="12.75" x14ac:dyDescent="0.2">
      <c r="L607" s="4"/>
    </row>
    <row r="608" spans="12:12" ht="12.75" x14ac:dyDescent="0.2">
      <c r="L608" s="4"/>
    </row>
    <row r="609" spans="12:12" ht="12.75" x14ac:dyDescent="0.2">
      <c r="L609" s="4"/>
    </row>
    <row r="610" spans="12:12" ht="12.75" x14ac:dyDescent="0.2">
      <c r="L610" s="4"/>
    </row>
    <row r="611" spans="12:12" ht="12.75" x14ac:dyDescent="0.2">
      <c r="L611" s="4"/>
    </row>
    <row r="612" spans="12:12" ht="12.75" x14ac:dyDescent="0.2">
      <c r="L612" s="4"/>
    </row>
    <row r="613" spans="12:12" ht="12.75" x14ac:dyDescent="0.2">
      <c r="L613" s="4"/>
    </row>
    <row r="614" spans="12:12" ht="12.75" x14ac:dyDescent="0.2">
      <c r="L614" s="4"/>
    </row>
    <row r="615" spans="12:12" ht="12.75" x14ac:dyDescent="0.2">
      <c r="L615" s="4"/>
    </row>
    <row r="616" spans="12:12" ht="12.75" x14ac:dyDescent="0.2">
      <c r="L616" s="4"/>
    </row>
    <row r="617" spans="12:12" ht="12.75" x14ac:dyDescent="0.2">
      <c r="L617" s="4"/>
    </row>
    <row r="618" spans="12:12" ht="12.75" x14ac:dyDescent="0.2">
      <c r="L618" s="4"/>
    </row>
    <row r="619" spans="12:12" ht="12.75" x14ac:dyDescent="0.2">
      <c r="L619" s="4"/>
    </row>
    <row r="620" spans="12:12" ht="12.75" x14ac:dyDescent="0.2">
      <c r="L620" s="4"/>
    </row>
    <row r="621" spans="12:12" ht="12.75" x14ac:dyDescent="0.2">
      <c r="L621" s="4"/>
    </row>
    <row r="622" spans="12:12" ht="12.75" x14ac:dyDescent="0.2">
      <c r="L622" s="4"/>
    </row>
    <row r="623" spans="12:12" ht="12.75" x14ac:dyDescent="0.2">
      <c r="L623" s="4"/>
    </row>
    <row r="624" spans="12:12" ht="12.75" x14ac:dyDescent="0.2">
      <c r="L624" s="4"/>
    </row>
    <row r="625" spans="12:12" ht="12.75" x14ac:dyDescent="0.2">
      <c r="L625" s="4"/>
    </row>
    <row r="626" spans="12:12" ht="12.75" x14ac:dyDescent="0.2">
      <c r="L626" s="4"/>
    </row>
    <row r="627" spans="12:12" ht="12.75" x14ac:dyDescent="0.2">
      <c r="L627" s="4"/>
    </row>
    <row r="628" spans="12:12" ht="12.75" x14ac:dyDescent="0.2">
      <c r="L628" s="4"/>
    </row>
    <row r="629" spans="12:12" ht="12.75" x14ac:dyDescent="0.2">
      <c r="L629" s="4"/>
    </row>
    <row r="630" spans="12:12" ht="12.75" x14ac:dyDescent="0.2">
      <c r="L630" s="4"/>
    </row>
    <row r="631" spans="12:12" ht="12.75" x14ac:dyDescent="0.2">
      <c r="L631" s="4"/>
    </row>
    <row r="632" spans="12:12" ht="12.75" x14ac:dyDescent="0.2">
      <c r="L632" s="4"/>
    </row>
    <row r="633" spans="12:12" ht="12.75" x14ac:dyDescent="0.2">
      <c r="L633" s="4"/>
    </row>
    <row r="634" spans="12:12" ht="12.75" x14ac:dyDescent="0.2">
      <c r="L634" s="4"/>
    </row>
    <row r="635" spans="12:12" ht="12.75" x14ac:dyDescent="0.2">
      <c r="L635" s="4"/>
    </row>
    <row r="636" spans="12:12" ht="12.75" x14ac:dyDescent="0.2">
      <c r="L636" s="4"/>
    </row>
    <row r="637" spans="12:12" ht="12.75" x14ac:dyDescent="0.2">
      <c r="L637" s="4"/>
    </row>
    <row r="638" spans="12:12" ht="12.75" x14ac:dyDescent="0.2">
      <c r="L638" s="4"/>
    </row>
    <row r="639" spans="12:12" ht="12.75" x14ac:dyDescent="0.2">
      <c r="L639" s="4"/>
    </row>
    <row r="640" spans="12:12" ht="12.75" x14ac:dyDescent="0.2">
      <c r="L640" s="4"/>
    </row>
    <row r="641" spans="6:12" ht="12.75" x14ac:dyDescent="0.2">
      <c r="L641" s="4"/>
    </row>
    <row r="642" spans="6:12" ht="12.75" x14ac:dyDescent="0.2">
      <c r="L642" s="4"/>
    </row>
    <row r="643" spans="6:12" ht="12.75" x14ac:dyDescent="0.2">
      <c r="L643" s="4"/>
    </row>
    <row r="644" spans="6:12" ht="12.75" x14ac:dyDescent="0.2">
      <c r="L644" s="4"/>
    </row>
    <row r="645" spans="6:12" ht="12.75" x14ac:dyDescent="0.2">
      <c r="L645" s="4"/>
    </row>
    <row r="646" spans="6:12" ht="12.75" x14ac:dyDescent="0.2">
      <c r="L646" s="4"/>
    </row>
    <row r="647" spans="6:12" ht="12.75" x14ac:dyDescent="0.2">
      <c r="L647" s="4"/>
    </row>
    <row r="648" spans="6:12" ht="12.75" x14ac:dyDescent="0.2">
      <c r="L648" s="4"/>
    </row>
    <row r="649" spans="6:12" ht="12.75" x14ac:dyDescent="0.2">
      <c r="L649" s="4"/>
    </row>
    <row r="650" spans="6:12" ht="12.75" x14ac:dyDescent="0.2">
      <c r="L650" s="4"/>
    </row>
    <row r="651" spans="6:12" ht="15.75" customHeight="1" x14ac:dyDescent="0.2">
      <c r="L651" s="4"/>
    </row>
    <row r="652" spans="6:12" ht="15.75" customHeight="1" x14ac:dyDescent="0.2">
      <c r="L652" s="4"/>
    </row>
    <row r="653" spans="6:12" ht="15.75" customHeight="1" x14ac:dyDescent="0.2">
      <c r="L653" s="4"/>
    </row>
    <row r="654" spans="6:12" ht="15.75" customHeight="1" x14ac:dyDescent="0.2">
      <c r="L654" s="4"/>
    </row>
    <row r="655" spans="6:12" ht="15.75" customHeight="1" x14ac:dyDescent="0.2">
      <c r="F655" s="9" t="str">
        <f>A655&amp;B655&amp;C655&amp;E655</f>
        <v/>
      </c>
      <c r="L655" s="4"/>
    </row>
  </sheetData>
  <autoFilter ref="A1:L650" xr:uid="{00000000-0009-0000-0000-000007000000}"/>
  <sortState xmlns:xlrd2="http://schemas.microsoft.com/office/spreadsheetml/2017/richdata2" ref="A2:L655">
    <sortCondition descending="1" ref="L2:L65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L842"/>
  <sheetViews>
    <sheetView workbookViewId="0">
      <pane ySplit="1" topLeftCell="A2" activePane="bottomLeft" state="frozen"/>
      <selection activeCell="J1" sqref="J1:J1048576"/>
      <selection pane="bottomLeft"/>
    </sheetView>
  </sheetViews>
  <sheetFormatPr defaultColWidth="12.5703125" defaultRowHeight="15.75" customHeight="1" x14ac:dyDescent="0.2"/>
  <cols>
    <col min="1" max="4" width="12.5703125" style="3"/>
    <col min="5" max="5" width="27.85546875" style="3" customWidth="1"/>
    <col min="6" max="6" width="22.42578125" style="3" hidden="1" customWidth="1"/>
    <col min="7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18" t="s">
        <v>2</v>
      </c>
    </row>
    <row r="2" spans="1:12" ht="12.75" x14ac:dyDescent="0.2">
      <c r="A2" s="2" t="s">
        <v>20</v>
      </c>
      <c r="B2" s="2" t="s">
        <v>21</v>
      </c>
      <c r="C2" s="2" t="s">
        <v>19</v>
      </c>
      <c r="D2" s="2">
        <v>73</v>
      </c>
      <c r="E2" s="2" t="s">
        <v>191</v>
      </c>
      <c r="F2" s="10" t="str">
        <f>A2&amp;B2&amp;C2&amp;E2</f>
        <v>AlineKenneyFGATE CITY STRIDERS</v>
      </c>
      <c r="G2" s="5">
        <f>SUMIF('Nashua 10K'!$F$2:$F$273,F2,'Nashua 10K'!$J$2:$J$273)</f>
        <v>70</v>
      </c>
      <c r="H2" s="5">
        <f>SUMIF('Skip''s 4M'!$F$2:$F$310,F2,'Skip''s 4M'!$J$2:$J$310)</f>
        <v>91</v>
      </c>
      <c r="I2" s="5">
        <f>SUMIF(Sandown!$F$2:$F$297,F2,Sandown!$J$2:$J$297)</f>
        <v>91</v>
      </c>
      <c r="J2" s="5">
        <f>SUMIF('New England Half'!$F$2:$F$294,F2,'New England Half'!$J$2:$J$294)</f>
        <v>76</v>
      </c>
      <c r="K2" s="5">
        <f>SUMIF('Track 5K'!$F$2:$F$61,F2,'Track 5K'!$J$2:$J$61)</f>
        <v>73</v>
      </c>
      <c r="L2" s="4">
        <f>SUM(G2:K2)</f>
        <v>401</v>
      </c>
    </row>
    <row r="3" spans="1:12" ht="12.75" x14ac:dyDescent="0.2">
      <c r="A3" s="2" t="s">
        <v>44</v>
      </c>
      <c r="B3" s="2" t="s">
        <v>45</v>
      </c>
      <c r="C3" s="2" t="s">
        <v>19</v>
      </c>
      <c r="D3" s="2">
        <v>77</v>
      </c>
      <c r="E3" s="2" t="s">
        <v>196</v>
      </c>
      <c r="F3" s="10" t="str">
        <f>A3&amp;B3&amp;C3&amp;E3</f>
        <v>ElizabethGonnermanFUPPER VALLEY RUNNING CLUB</v>
      </c>
      <c r="G3" s="5">
        <f>SUMIF('Nashua 10K'!$F$2:$F$273,F3,'Nashua 10K'!$J$2:$J$273)</f>
        <v>94</v>
      </c>
      <c r="H3" s="5">
        <f>SUMIF('Skip''s 4M'!$F$2:$F$310,F3,'Skip''s 4M'!$J$2:$J$310)</f>
        <v>0</v>
      </c>
      <c r="I3" s="5">
        <f>SUMIF(Sandown!$F$2:$F$297,F3,Sandown!$J$2:$J$297)</f>
        <v>0</v>
      </c>
      <c r="J3" s="5">
        <f>SUMIF('New England Half'!$F$2:$F$294,F3,'New England Half'!$J$2:$J$294)</f>
        <v>0</v>
      </c>
      <c r="K3" s="5">
        <f>SUMIF('Track 5K'!$F$2:$F$61,F3,'Track 5K'!$J$2:$J$61)</f>
        <v>100</v>
      </c>
      <c r="L3" s="4">
        <f>SUM(G3:K3)</f>
        <v>194</v>
      </c>
    </row>
    <row r="4" spans="1:12" ht="12.75" x14ac:dyDescent="0.2">
      <c r="A4" s="3" t="s">
        <v>53</v>
      </c>
      <c r="B4" s="3" t="s">
        <v>274</v>
      </c>
      <c r="C4" s="3" t="s">
        <v>19</v>
      </c>
      <c r="D4" s="3">
        <v>71</v>
      </c>
      <c r="E4" s="3" t="s">
        <v>192</v>
      </c>
      <c r="F4" s="9" t="str">
        <f>A4&amp;B4&amp;C4&amp;E4</f>
        <v>JulieWeaverFGREATER DERRY TRACK CLUB</v>
      </c>
      <c r="G4" s="5">
        <f>SUMIF('Nashua 10K'!$F$2:$F$273,F4,'Nashua 10K'!$J$2:$J$273)</f>
        <v>25</v>
      </c>
      <c r="H4" s="5">
        <f>SUMIF('Skip''s 4M'!$F$2:$F$310,F4,'Skip''s 4M'!$J$2:$J$310)</f>
        <v>0</v>
      </c>
      <c r="I4" s="5">
        <f>SUMIF(Sandown!$F$2:$F$297,F4,Sandown!$J$2:$J$297)</f>
        <v>0</v>
      </c>
      <c r="J4" s="5">
        <f>SUMIF('New England Half'!$F$2:$F$294,F4,'New England Half'!$J$2:$J$294)</f>
        <v>0</v>
      </c>
      <c r="K4" s="5">
        <f>SUMIF('Track 5K'!$F$2:$F$61,F4,'Track 5K'!$J$2:$J$61)</f>
        <v>17</v>
      </c>
      <c r="L4" s="4">
        <f>SUM(G4:K4)</f>
        <v>42</v>
      </c>
    </row>
    <row r="5" spans="1:12" ht="12.75" x14ac:dyDescent="0.2">
      <c r="L5" s="4"/>
    </row>
    <row r="6" spans="1:12" ht="12.75" x14ac:dyDescent="0.2">
      <c r="L6" s="4"/>
    </row>
    <row r="7" spans="1:12" ht="12.75" x14ac:dyDescent="0.2">
      <c r="L7" s="4"/>
    </row>
    <row r="8" spans="1:12" ht="12.75" x14ac:dyDescent="0.2">
      <c r="L8" s="4"/>
    </row>
    <row r="9" spans="1:12" ht="12.75" x14ac:dyDescent="0.2">
      <c r="L9" s="4"/>
    </row>
    <row r="10" spans="1:12" ht="12.75" x14ac:dyDescent="0.2">
      <c r="L10" s="4"/>
    </row>
    <row r="11" spans="1:12" ht="12.75" x14ac:dyDescent="0.2">
      <c r="L11" s="4"/>
    </row>
    <row r="12" spans="1:12" ht="12.75" x14ac:dyDescent="0.2">
      <c r="L12" s="4"/>
    </row>
    <row r="13" spans="1:12" ht="12.75" x14ac:dyDescent="0.2">
      <c r="L13" s="4"/>
    </row>
    <row r="14" spans="1:12" ht="12.75" x14ac:dyDescent="0.2">
      <c r="L14" s="4"/>
    </row>
    <row r="15" spans="1:12" ht="12.75" x14ac:dyDescent="0.2">
      <c r="L15" s="4"/>
    </row>
    <row r="16" spans="1:12" ht="12.75" x14ac:dyDescent="0.2">
      <c r="L16" s="4"/>
    </row>
    <row r="17" spans="12:12" ht="12.75" x14ac:dyDescent="0.2">
      <c r="L17" s="4"/>
    </row>
    <row r="18" spans="12:12" ht="12.75" x14ac:dyDescent="0.2">
      <c r="L18" s="4"/>
    </row>
    <row r="19" spans="12:12" ht="12.75" x14ac:dyDescent="0.2">
      <c r="L19" s="4"/>
    </row>
    <row r="20" spans="12:12" ht="12.75" x14ac:dyDescent="0.2">
      <c r="L20" s="4"/>
    </row>
    <row r="21" spans="12:12" ht="12.75" x14ac:dyDescent="0.2">
      <c r="L21" s="4"/>
    </row>
    <row r="22" spans="12:12" ht="12.75" x14ac:dyDescent="0.2">
      <c r="L22" s="4"/>
    </row>
    <row r="23" spans="12:12" ht="12.75" x14ac:dyDescent="0.2">
      <c r="L23" s="4"/>
    </row>
    <row r="24" spans="12:12" ht="12.75" x14ac:dyDescent="0.2">
      <c r="L24" s="4"/>
    </row>
    <row r="25" spans="12:12" ht="12.75" x14ac:dyDescent="0.2">
      <c r="L25" s="4"/>
    </row>
    <row r="26" spans="12:12" ht="12.75" x14ac:dyDescent="0.2">
      <c r="L26" s="4"/>
    </row>
    <row r="27" spans="12:12" ht="12.75" x14ac:dyDescent="0.2">
      <c r="L27" s="4"/>
    </row>
    <row r="28" spans="12:12" ht="12.75" x14ac:dyDescent="0.2">
      <c r="L28" s="4"/>
    </row>
    <row r="29" spans="12:12" ht="12.75" x14ac:dyDescent="0.2">
      <c r="L29" s="4"/>
    </row>
    <row r="30" spans="12:12" ht="12.75" x14ac:dyDescent="0.2">
      <c r="L30" s="4"/>
    </row>
    <row r="31" spans="12:12" ht="12.75" x14ac:dyDescent="0.2">
      <c r="L31" s="4"/>
    </row>
    <row r="32" spans="12:12" ht="12.75" x14ac:dyDescent="0.2">
      <c r="L32" s="4"/>
    </row>
    <row r="33" spans="12:12" ht="12.75" x14ac:dyDescent="0.2">
      <c r="L33" s="4"/>
    </row>
    <row r="34" spans="12:12" ht="12.75" x14ac:dyDescent="0.2">
      <c r="L34" s="4"/>
    </row>
    <row r="35" spans="12:12" ht="12.75" x14ac:dyDescent="0.2">
      <c r="L35" s="4"/>
    </row>
    <row r="36" spans="12:12" ht="12.75" x14ac:dyDescent="0.2">
      <c r="L36" s="4"/>
    </row>
    <row r="37" spans="12:12" ht="12.75" x14ac:dyDescent="0.2">
      <c r="L37" s="4"/>
    </row>
    <row r="38" spans="12:12" ht="12.75" x14ac:dyDescent="0.2">
      <c r="L38" s="4"/>
    </row>
    <row r="39" spans="12:12" ht="12.75" x14ac:dyDescent="0.2">
      <c r="L39" s="4"/>
    </row>
    <row r="40" spans="12:12" ht="12.75" x14ac:dyDescent="0.2">
      <c r="L40" s="4"/>
    </row>
    <row r="41" spans="12:12" ht="12.75" x14ac:dyDescent="0.2">
      <c r="L41" s="4"/>
    </row>
    <row r="42" spans="12:12" ht="12.75" x14ac:dyDescent="0.2">
      <c r="L42" s="4"/>
    </row>
    <row r="43" spans="12:12" ht="12.75" x14ac:dyDescent="0.2">
      <c r="L43" s="4"/>
    </row>
    <row r="44" spans="12:12" ht="12.75" x14ac:dyDescent="0.2">
      <c r="L44" s="4"/>
    </row>
    <row r="45" spans="12:12" ht="12.75" x14ac:dyDescent="0.2">
      <c r="L45" s="4"/>
    </row>
    <row r="46" spans="12:12" ht="12.75" x14ac:dyDescent="0.2">
      <c r="L46" s="4"/>
    </row>
    <row r="47" spans="12:12" ht="12.75" x14ac:dyDescent="0.2">
      <c r="L47" s="4"/>
    </row>
    <row r="48" spans="12:12" ht="12.75" x14ac:dyDescent="0.2">
      <c r="L48" s="4"/>
    </row>
    <row r="49" spans="12:12" ht="12.75" x14ac:dyDescent="0.2">
      <c r="L49" s="4"/>
    </row>
    <row r="50" spans="12:12" ht="12.75" x14ac:dyDescent="0.2">
      <c r="L50" s="4"/>
    </row>
    <row r="51" spans="12:12" ht="12.75" x14ac:dyDescent="0.2">
      <c r="L51" s="4"/>
    </row>
    <row r="52" spans="12:12" ht="12.75" x14ac:dyDescent="0.2">
      <c r="L52" s="4"/>
    </row>
    <row r="53" spans="12:12" ht="12.75" x14ac:dyDescent="0.2">
      <c r="L53" s="4"/>
    </row>
    <row r="54" spans="12:12" ht="12.75" x14ac:dyDescent="0.2">
      <c r="L54" s="4"/>
    </row>
    <row r="55" spans="12:12" ht="12.75" x14ac:dyDescent="0.2">
      <c r="L55" s="4"/>
    </row>
    <row r="56" spans="12:12" ht="12.75" x14ac:dyDescent="0.2">
      <c r="L56" s="4"/>
    </row>
    <row r="57" spans="12:12" ht="12.75" x14ac:dyDescent="0.2">
      <c r="L57" s="4"/>
    </row>
    <row r="58" spans="12:12" ht="12.75" x14ac:dyDescent="0.2">
      <c r="L58" s="4"/>
    </row>
    <row r="59" spans="12:12" ht="12.75" x14ac:dyDescent="0.2">
      <c r="L59" s="4"/>
    </row>
    <row r="60" spans="12:12" ht="12.75" x14ac:dyDescent="0.2">
      <c r="L60" s="4"/>
    </row>
    <row r="61" spans="12:12" ht="12.75" x14ac:dyDescent="0.2">
      <c r="L61" s="4"/>
    </row>
    <row r="62" spans="12:12" ht="12.75" x14ac:dyDescent="0.2">
      <c r="L62" s="4"/>
    </row>
    <row r="63" spans="12:12" ht="12.75" x14ac:dyDescent="0.2">
      <c r="L63" s="4"/>
    </row>
    <row r="64" spans="12:12" ht="12.75" x14ac:dyDescent="0.2">
      <c r="L64" s="4"/>
    </row>
    <row r="65" spans="12:12" ht="12.75" x14ac:dyDescent="0.2">
      <c r="L65" s="4"/>
    </row>
    <row r="66" spans="12:12" ht="12.75" x14ac:dyDescent="0.2">
      <c r="L66" s="4"/>
    </row>
    <row r="67" spans="12:12" ht="12.75" x14ac:dyDescent="0.2">
      <c r="L67" s="4"/>
    </row>
    <row r="68" spans="12:12" ht="12.75" x14ac:dyDescent="0.2">
      <c r="L68" s="4"/>
    </row>
    <row r="69" spans="12:12" ht="12.75" x14ac:dyDescent="0.2">
      <c r="L69" s="4"/>
    </row>
    <row r="70" spans="12:12" ht="12.75" x14ac:dyDescent="0.2">
      <c r="L70" s="4"/>
    </row>
    <row r="71" spans="12:12" ht="12.75" x14ac:dyDescent="0.2">
      <c r="L71" s="4"/>
    </row>
    <row r="72" spans="12:12" ht="12.75" x14ac:dyDescent="0.2">
      <c r="L72" s="4"/>
    </row>
    <row r="73" spans="12:12" ht="12.75" x14ac:dyDescent="0.2">
      <c r="L73" s="4"/>
    </row>
    <row r="74" spans="12:12" ht="12.75" x14ac:dyDescent="0.2">
      <c r="L74" s="4"/>
    </row>
    <row r="75" spans="12:12" ht="12.75" x14ac:dyDescent="0.2">
      <c r="L75" s="4"/>
    </row>
    <row r="76" spans="12:12" ht="12.75" x14ac:dyDescent="0.2">
      <c r="L76" s="4"/>
    </row>
    <row r="77" spans="12:12" ht="12.75" x14ac:dyDescent="0.2">
      <c r="L77" s="4"/>
    </row>
    <row r="78" spans="12:12" ht="12.75" x14ac:dyDescent="0.2">
      <c r="L78" s="4"/>
    </row>
    <row r="79" spans="12:12" ht="12.75" x14ac:dyDescent="0.2">
      <c r="L79" s="4"/>
    </row>
    <row r="80" spans="12:12" ht="12.75" x14ac:dyDescent="0.2">
      <c r="L80" s="4"/>
    </row>
    <row r="81" spans="12:12" ht="12.75" x14ac:dyDescent="0.2">
      <c r="L81" s="4"/>
    </row>
    <row r="82" spans="12:12" ht="12.75" x14ac:dyDescent="0.2">
      <c r="L82" s="4"/>
    </row>
    <row r="83" spans="12:12" ht="12.75" x14ac:dyDescent="0.2">
      <c r="L83" s="4"/>
    </row>
    <row r="84" spans="12:12" ht="12.75" x14ac:dyDescent="0.2">
      <c r="L84" s="4"/>
    </row>
    <row r="85" spans="12:12" ht="12.75" x14ac:dyDescent="0.2">
      <c r="L85" s="4"/>
    </row>
    <row r="86" spans="12:12" ht="12.75" x14ac:dyDescent="0.2">
      <c r="L86" s="4"/>
    </row>
    <row r="87" spans="12:12" ht="12.75" x14ac:dyDescent="0.2">
      <c r="L87" s="4"/>
    </row>
    <row r="88" spans="12:12" ht="12.75" x14ac:dyDescent="0.2">
      <c r="L88" s="4"/>
    </row>
    <row r="89" spans="12:12" ht="12.75" x14ac:dyDescent="0.2">
      <c r="L89" s="4"/>
    </row>
    <row r="90" spans="12:12" ht="12.75" x14ac:dyDescent="0.2">
      <c r="L90" s="4"/>
    </row>
    <row r="91" spans="12:12" ht="12.75" x14ac:dyDescent="0.2">
      <c r="L91" s="4"/>
    </row>
    <row r="92" spans="12:12" ht="12.75" x14ac:dyDescent="0.2">
      <c r="L92" s="4"/>
    </row>
    <row r="93" spans="12:12" ht="12.75" x14ac:dyDescent="0.2">
      <c r="L93" s="4"/>
    </row>
    <row r="94" spans="12:12" ht="12.75" x14ac:dyDescent="0.2">
      <c r="L94" s="4"/>
    </row>
    <row r="95" spans="12:12" ht="12.75" x14ac:dyDescent="0.2">
      <c r="L95" s="4"/>
    </row>
    <row r="96" spans="12:12" ht="12.75" x14ac:dyDescent="0.2">
      <c r="L96" s="4"/>
    </row>
    <row r="97" spans="12:12" ht="12.75" x14ac:dyDescent="0.2">
      <c r="L97" s="4"/>
    </row>
    <row r="98" spans="12:12" ht="12.75" x14ac:dyDescent="0.2">
      <c r="L98" s="4"/>
    </row>
    <row r="99" spans="12:12" ht="12.75" x14ac:dyDescent="0.2">
      <c r="L99" s="4"/>
    </row>
    <row r="100" spans="12:12" ht="12.75" x14ac:dyDescent="0.2">
      <c r="L100" s="4"/>
    </row>
    <row r="101" spans="12:12" ht="12.75" x14ac:dyDescent="0.2">
      <c r="L101" s="4"/>
    </row>
    <row r="102" spans="12:12" ht="12.75" x14ac:dyDescent="0.2">
      <c r="L102" s="4"/>
    </row>
    <row r="103" spans="12:12" ht="12.75" x14ac:dyDescent="0.2">
      <c r="L103" s="4"/>
    </row>
    <row r="104" spans="12:12" ht="12.75" x14ac:dyDescent="0.2">
      <c r="L104" s="4"/>
    </row>
    <row r="105" spans="12:12" ht="12.75" x14ac:dyDescent="0.2">
      <c r="L105" s="4"/>
    </row>
    <row r="106" spans="12:12" ht="12.75" x14ac:dyDescent="0.2">
      <c r="L106" s="4"/>
    </row>
    <row r="107" spans="12:12" ht="12.75" x14ac:dyDescent="0.2">
      <c r="L107" s="4"/>
    </row>
    <row r="108" spans="12:12" ht="12.75" x14ac:dyDescent="0.2">
      <c r="L108" s="4"/>
    </row>
    <row r="109" spans="12:12" ht="12.75" x14ac:dyDescent="0.2">
      <c r="L109" s="4"/>
    </row>
    <row r="110" spans="12:12" ht="12.75" x14ac:dyDescent="0.2">
      <c r="L110" s="4"/>
    </row>
    <row r="111" spans="12:12" ht="12.75" x14ac:dyDescent="0.2">
      <c r="L111" s="4"/>
    </row>
    <row r="112" spans="12:12" ht="12.75" x14ac:dyDescent="0.2">
      <c r="L112" s="4"/>
    </row>
    <row r="113" spans="12:12" ht="12.75" x14ac:dyDescent="0.2">
      <c r="L113" s="4"/>
    </row>
    <row r="114" spans="12:12" ht="12.75" x14ac:dyDescent="0.2">
      <c r="L114" s="4"/>
    </row>
    <row r="115" spans="12:12" ht="12.75" x14ac:dyDescent="0.2">
      <c r="L115" s="4"/>
    </row>
    <row r="116" spans="12:12" ht="12.75" x14ac:dyDescent="0.2">
      <c r="L116" s="4"/>
    </row>
    <row r="117" spans="12:12" ht="12.75" x14ac:dyDescent="0.2">
      <c r="L117" s="4"/>
    </row>
    <row r="118" spans="12:12" ht="12.75" x14ac:dyDescent="0.2">
      <c r="L118" s="4"/>
    </row>
    <row r="119" spans="12:12" ht="12.75" x14ac:dyDescent="0.2">
      <c r="L119" s="4"/>
    </row>
    <row r="120" spans="12:12" ht="12.75" x14ac:dyDescent="0.2">
      <c r="L120" s="4"/>
    </row>
    <row r="121" spans="12:12" ht="12.75" x14ac:dyDescent="0.2">
      <c r="L121" s="4"/>
    </row>
    <row r="122" spans="12:12" ht="12.75" x14ac:dyDescent="0.2">
      <c r="L122" s="4"/>
    </row>
    <row r="123" spans="12:12" ht="12.75" x14ac:dyDescent="0.2">
      <c r="L123" s="4"/>
    </row>
    <row r="124" spans="12:12" ht="12.75" x14ac:dyDescent="0.2">
      <c r="L124" s="4"/>
    </row>
    <row r="125" spans="12:12" ht="12.75" x14ac:dyDescent="0.2">
      <c r="L125" s="4"/>
    </row>
    <row r="126" spans="12:12" ht="12.75" x14ac:dyDescent="0.2">
      <c r="L126" s="4"/>
    </row>
    <row r="127" spans="12:12" ht="12.75" x14ac:dyDescent="0.2">
      <c r="L127" s="4"/>
    </row>
    <row r="128" spans="12:12" ht="12.75" x14ac:dyDescent="0.2">
      <c r="L128" s="4"/>
    </row>
    <row r="129" spans="12:12" ht="12.75" x14ac:dyDescent="0.2">
      <c r="L129" s="4"/>
    </row>
    <row r="130" spans="12:12" ht="12.75" x14ac:dyDescent="0.2">
      <c r="L130" s="4"/>
    </row>
    <row r="131" spans="12:12" ht="12.75" x14ac:dyDescent="0.2">
      <c r="L131" s="4"/>
    </row>
    <row r="132" spans="12:12" ht="12.75" x14ac:dyDescent="0.2">
      <c r="L132" s="4"/>
    </row>
    <row r="133" spans="12:12" ht="12.75" x14ac:dyDescent="0.2">
      <c r="L133" s="4"/>
    </row>
    <row r="134" spans="12:12" ht="12.75" x14ac:dyDescent="0.2">
      <c r="L134" s="4"/>
    </row>
    <row r="135" spans="12:12" ht="12.75" x14ac:dyDescent="0.2">
      <c r="L135" s="4"/>
    </row>
    <row r="136" spans="12:12" ht="12.75" x14ac:dyDescent="0.2">
      <c r="L136" s="4"/>
    </row>
    <row r="137" spans="12:12" ht="12.75" x14ac:dyDescent="0.2">
      <c r="L137" s="4"/>
    </row>
    <row r="138" spans="12:12" ht="12.75" x14ac:dyDescent="0.2">
      <c r="L138" s="4"/>
    </row>
    <row r="139" spans="12:12" ht="12.75" x14ac:dyDescent="0.2">
      <c r="L139" s="4"/>
    </row>
    <row r="140" spans="12:12" ht="12.75" x14ac:dyDescent="0.2">
      <c r="L140" s="4"/>
    </row>
    <row r="141" spans="12:12" ht="12.75" x14ac:dyDescent="0.2">
      <c r="L141" s="4"/>
    </row>
    <row r="142" spans="12:12" ht="12.75" x14ac:dyDescent="0.2">
      <c r="L142" s="4"/>
    </row>
    <row r="143" spans="12:12" ht="12.75" x14ac:dyDescent="0.2">
      <c r="L143" s="4"/>
    </row>
    <row r="144" spans="12:12" ht="12.75" x14ac:dyDescent="0.2">
      <c r="L144" s="4"/>
    </row>
    <row r="145" spans="12:12" ht="12.75" x14ac:dyDescent="0.2">
      <c r="L145" s="4"/>
    </row>
    <row r="146" spans="12:12" ht="12.75" x14ac:dyDescent="0.2">
      <c r="L146" s="4"/>
    </row>
    <row r="147" spans="12:12" ht="12.75" x14ac:dyDescent="0.2">
      <c r="L147" s="4"/>
    </row>
    <row r="148" spans="12:12" ht="12.75" x14ac:dyDescent="0.2">
      <c r="L148" s="4"/>
    </row>
    <row r="149" spans="12:12" ht="12.75" x14ac:dyDescent="0.2">
      <c r="L149" s="4"/>
    </row>
    <row r="150" spans="12:12" ht="12.75" x14ac:dyDescent="0.2">
      <c r="L150" s="4"/>
    </row>
    <row r="151" spans="12:12" ht="12.75" x14ac:dyDescent="0.2">
      <c r="L151" s="4"/>
    </row>
    <row r="152" spans="12:12" ht="12.75" x14ac:dyDescent="0.2">
      <c r="L152" s="4"/>
    </row>
    <row r="153" spans="12:12" ht="12.75" x14ac:dyDescent="0.2">
      <c r="L153" s="4"/>
    </row>
    <row r="154" spans="12:12" ht="12.75" x14ac:dyDescent="0.2">
      <c r="L154" s="4"/>
    </row>
    <row r="155" spans="12:12" ht="12.75" x14ac:dyDescent="0.2">
      <c r="L155" s="4"/>
    </row>
    <row r="156" spans="12:12" ht="12.75" x14ac:dyDescent="0.2">
      <c r="L156" s="4"/>
    </row>
    <row r="157" spans="12:12" ht="12.75" x14ac:dyDescent="0.2">
      <c r="L157" s="4"/>
    </row>
    <row r="158" spans="12:12" ht="12.75" x14ac:dyDescent="0.2">
      <c r="L158" s="4"/>
    </row>
    <row r="159" spans="12:12" ht="12.75" x14ac:dyDescent="0.2">
      <c r="L159" s="4"/>
    </row>
    <row r="160" spans="12:12" ht="12.75" x14ac:dyDescent="0.2">
      <c r="L160" s="4"/>
    </row>
    <row r="161" spans="12:12" ht="12.75" x14ac:dyDescent="0.2">
      <c r="L161" s="4"/>
    </row>
    <row r="162" spans="12:12" ht="12.75" x14ac:dyDescent="0.2">
      <c r="L162" s="4"/>
    </row>
    <row r="163" spans="12:12" ht="12.75" x14ac:dyDescent="0.2">
      <c r="L163" s="4"/>
    </row>
    <row r="164" spans="12:12" ht="12.75" x14ac:dyDescent="0.2">
      <c r="L164" s="4"/>
    </row>
    <row r="165" spans="12:12" ht="12.75" x14ac:dyDescent="0.2">
      <c r="L165" s="4"/>
    </row>
    <row r="166" spans="12:12" ht="12.75" x14ac:dyDescent="0.2">
      <c r="L166" s="4"/>
    </row>
    <row r="167" spans="12:12" ht="12.75" x14ac:dyDescent="0.2">
      <c r="L167" s="4"/>
    </row>
    <row r="168" spans="12:12" ht="12.75" x14ac:dyDescent="0.2">
      <c r="L168" s="4"/>
    </row>
    <row r="169" spans="12:12" ht="12.75" x14ac:dyDescent="0.2">
      <c r="L169" s="4"/>
    </row>
    <row r="170" spans="12:12" ht="12.75" x14ac:dyDescent="0.2">
      <c r="L170" s="4"/>
    </row>
    <row r="171" spans="12:12" ht="12.75" x14ac:dyDescent="0.2">
      <c r="L171" s="4"/>
    </row>
    <row r="172" spans="12:12" ht="12.75" x14ac:dyDescent="0.2">
      <c r="L172" s="4"/>
    </row>
    <row r="173" spans="12:12" ht="12.75" x14ac:dyDescent="0.2">
      <c r="L173" s="4"/>
    </row>
    <row r="174" spans="12:12" ht="12.75" x14ac:dyDescent="0.2">
      <c r="L174" s="4"/>
    </row>
    <row r="175" spans="12:12" ht="12.75" x14ac:dyDescent="0.2">
      <c r="L175" s="4"/>
    </row>
    <row r="176" spans="12:12" ht="12.75" x14ac:dyDescent="0.2">
      <c r="L176" s="4"/>
    </row>
    <row r="177" spans="12:12" ht="12.75" x14ac:dyDescent="0.2">
      <c r="L177" s="4"/>
    </row>
    <row r="178" spans="12:12" ht="12.75" x14ac:dyDescent="0.2">
      <c r="L178" s="4"/>
    </row>
    <row r="179" spans="12:12" ht="12.75" x14ac:dyDescent="0.2">
      <c r="L179" s="4"/>
    </row>
    <row r="180" spans="12:12" ht="12.75" x14ac:dyDescent="0.2">
      <c r="L180" s="4"/>
    </row>
    <row r="181" spans="12:12" ht="12.75" x14ac:dyDescent="0.2">
      <c r="L181" s="4"/>
    </row>
    <row r="182" spans="12:12" ht="12.75" x14ac:dyDescent="0.2">
      <c r="L182" s="4"/>
    </row>
    <row r="183" spans="12:12" ht="12.75" x14ac:dyDescent="0.2">
      <c r="L183" s="4"/>
    </row>
    <row r="184" spans="12:12" ht="12.75" x14ac:dyDescent="0.2">
      <c r="L184" s="4"/>
    </row>
    <row r="185" spans="12:12" ht="12.75" x14ac:dyDescent="0.2">
      <c r="L185" s="4"/>
    </row>
    <row r="186" spans="12:12" ht="12.75" x14ac:dyDescent="0.2">
      <c r="L186" s="4"/>
    </row>
    <row r="187" spans="12:12" ht="12.75" x14ac:dyDescent="0.2">
      <c r="L187" s="4"/>
    </row>
    <row r="188" spans="12:12" ht="12.75" x14ac:dyDescent="0.2">
      <c r="L188" s="4"/>
    </row>
    <row r="189" spans="12:12" ht="12.75" x14ac:dyDescent="0.2">
      <c r="L189" s="4"/>
    </row>
    <row r="190" spans="12:12" ht="12.75" x14ac:dyDescent="0.2">
      <c r="L190" s="4"/>
    </row>
    <row r="191" spans="12:12" ht="12.75" x14ac:dyDescent="0.2">
      <c r="L191" s="4"/>
    </row>
    <row r="192" spans="12:12" ht="12.75" x14ac:dyDescent="0.2">
      <c r="L192" s="4"/>
    </row>
    <row r="193" spans="12:12" ht="12.75" x14ac:dyDescent="0.2">
      <c r="L193" s="4"/>
    </row>
    <row r="194" spans="12:12" ht="12.75" x14ac:dyDescent="0.2">
      <c r="L194" s="4"/>
    </row>
    <row r="195" spans="12:12" ht="12.75" x14ac:dyDescent="0.2">
      <c r="L195" s="4"/>
    </row>
    <row r="196" spans="12:12" ht="12.75" x14ac:dyDescent="0.2">
      <c r="L196" s="4"/>
    </row>
    <row r="197" spans="12:12" ht="12.75" x14ac:dyDescent="0.2">
      <c r="L197" s="4"/>
    </row>
    <row r="198" spans="12:12" ht="12.75" x14ac:dyDescent="0.2">
      <c r="L198" s="4"/>
    </row>
    <row r="199" spans="12:12" ht="12.75" x14ac:dyDescent="0.2">
      <c r="L199" s="4"/>
    </row>
    <row r="200" spans="12:12" ht="12.75" x14ac:dyDescent="0.2">
      <c r="L200" s="4"/>
    </row>
    <row r="201" spans="12:12" ht="12.75" x14ac:dyDescent="0.2">
      <c r="L201" s="4"/>
    </row>
    <row r="202" spans="12:12" ht="12.75" x14ac:dyDescent="0.2">
      <c r="L202" s="4"/>
    </row>
    <row r="203" spans="12:12" ht="12.75" x14ac:dyDescent="0.2">
      <c r="L203" s="4"/>
    </row>
    <row r="204" spans="12:12" ht="12.75" x14ac:dyDescent="0.2">
      <c r="L204" s="4"/>
    </row>
    <row r="205" spans="12:12" ht="12.75" x14ac:dyDescent="0.2">
      <c r="L205" s="4"/>
    </row>
    <row r="206" spans="12:12" ht="12.75" x14ac:dyDescent="0.2">
      <c r="L206" s="4"/>
    </row>
    <row r="207" spans="12:12" ht="12.75" x14ac:dyDescent="0.2">
      <c r="L207" s="4"/>
    </row>
    <row r="208" spans="12:12" ht="12.75" x14ac:dyDescent="0.2">
      <c r="L208" s="4"/>
    </row>
    <row r="209" spans="12:12" ht="12.75" x14ac:dyDescent="0.2">
      <c r="L209" s="4"/>
    </row>
    <row r="210" spans="12:12" ht="12.75" x14ac:dyDescent="0.2">
      <c r="L210" s="4"/>
    </row>
    <row r="211" spans="12:12" ht="12.75" x14ac:dyDescent="0.2">
      <c r="L211" s="4"/>
    </row>
    <row r="212" spans="12:12" ht="12.75" x14ac:dyDescent="0.2">
      <c r="L212" s="4"/>
    </row>
    <row r="213" spans="12:12" ht="12.75" x14ac:dyDescent="0.2">
      <c r="L213" s="4"/>
    </row>
    <row r="214" spans="12:12" ht="12.75" x14ac:dyDescent="0.2">
      <c r="L214" s="4"/>
    </row>
    <row r="215" spans="12:12" ht="12.75" x14ac:dyDescent="0.2">
      <c r="L215" s="4"/>
    </row>
    <row r="216" spans="12:12" ht="12.75" x14ac:dyDescent="0.2">
      <c r="L216" s="4"/>
    </row>
    <row r="217" spans="12:12" ht="12.75" x14ac:dyDescent="0.2">
      <c r="L217" s="4"/>
    </row>
    <row r="218" spans="12:12" ht="12.75" x14ac:dyDescent="0.2">
      <c r="L218" s="4"/>
    </row>
    <row r="219" spans="12:12" ht="12.75" x14ac:dyDescent="0.2">
      <c r="L219" s="4"/>
    </row>
    <row r="220" spans="12:12" ht="12.75" x14ac:dyDescent="0.2">
      <c r="L220" s="4"/>
    </row>
    <row r="221" spans="12:12" ht="12.75" x14ac:dyDescent="0.2">
      <c r="L221" s="4"/>
    </row>
    <row r="222" spans="12:12" ht="12.75" x14ac:dyDescent="0.2">
      <c r="L222" s="4"/>
    </row>
    <row r="223" spans="12:12" ht="12.75" x14ac:dyDescent="0.2">
      <c r="L223" s="4"/>
    </row>
    <row r="224" spans="12:12" ht="12.75" x14ac:dyDescent="0.2">
      <c r="L224" s="4"/>
    </row>
    <row r="225" spans="12:12" ht="12.75" x14ac:dyDescent="0.2">
      <c r="L225" s="4"/>
    </row>
    <row r="226" spans="12:12" ht="12.75" x14ac:dyDescent="0.2">
      <c r="L226" s="4"/>
    </row>
    <row r="227" spans="12:12" ht="12.75" x14ac:dyDescent="0.2">
      <c r="L227" s="4"/>
    </row>
    <row r="228" spans="12:12" ht="12.75" x14ac:dyDescent="0.2">
      <c r="L228" s="4"/>
    </row>
    <row r="229" spans="12:12" ht="12.75" x14ac:dyDescent="0.2">
      <c r="L229" s="4"/>
    </row>
    <row r="230" spans="12:12" ht="12.75" x14ac:dyDescent="0.2">
      <c r="L230" s="4"/>
    </row>
    <row r="231" spans="12:12" ht="12.75" x14ac:dyDescent="0.2">
      <c r="L231" s="4"/>
    </row>
    <row r="232" spans="12:12" ht="12.75" x14ac:dyDescent="0.2">
      <c r="L232" s="4"/>
    </row>
    <row r="233" spans="12:12" ht="12.75" x14ac:dyDescent="0.2">
      <c r="L233" s="4"/>
    </row>
    <row r="234" spans="12:12" ht="12.75" x14ac:dyDescent="0.2">
      <c r="L234" s="4"/>
    </row>
    <row r="235" spans="12:12" ht="12.75" x14ac:dyDescent="0.2">
      <c r="L235" s="4"/>
    </row>
    <row r="236" spans="12:12" ht="12.75" x14ac:dyDescent="0.2">
      <c r="L236" s="4"/>
    </row>
    <row r="237" spans="12:12" ht="12.75" x14ac:dyDescent="0.2">
      <c r="L237" s="4"/>
    </row>
    <row r="238" spans="12:12" ht="12.75" x14ac:dyDescent="0.2">
      <c r="L238" s="4"/>
    </row>
    <row r="239" spans="12:12" ht="12.75" x14ac:dyDescent="0.2">
      <c r="L239" s="4"/>
    </row>
    <row r="240" spans="12:12" ht="12.75" x14ac:dyDescent="0.2">
      <c r="L240" s="4"/>
    </row>
    <row r="241" spans="12:12" ht="12.75" x14ac:dyDescent="0.2">
      <c r="L241" s="4"/>
    </row>
    <row r="242" spans="12:12" ht="12.75" x14ac:dyDescent="0.2">
      <c r="L242" s="4"/>
    </row>
    <row r="243" spans="12:12" ht="12.75" x14ac:dyDescent="0.2">
      <c r="L243" s="4"/>
    </row>
    <row r="244" spans="12:12" ht="12.75" x14ac:dyDescent="0.2">
      <c r="L244" s="4"/>
    </row>
    <row r="245" spans="12:12" ht="12.75" x14ac:dyDescent="0.2">
      <c r="L245" s="4"/>
    </row>
    <row r="246" spans="12:12" ht="12.75" x14ac:dyDescent="0.2">
      <c r="L246" s="4"/>
    </row>
    <row r="247" spans="12:12" ht="12.75" x14ac:dyDescent="0.2">
      <c r="L247" s="4"/>
    </row>
    <row r="248" spans="12:12" ht="12.75" x14ac:dyDescent="0.2">
      <c r="L248" s="4"/>
    </row>
    <row r="249" spans="12:12" ht="12.75" x14ac:dyDescent="0.2">
      <c r="L249" s="4"/>
    </row>
    <row r="250" spans="12:12" ht="12.75" x14ac:dyDescent="0.2">
      <c r="L250" s="4"/>
    </row>
    <row r="251" spans="12:12" ht="12.75" x14ac:dyDescent="0.2">
      <c r="L251" s="4"/>
    </row>
    <row r="252" spans="12:12" ht="12.75" x14ac:dyDescent="0.2">
      <c r="L252" s="4"/>
    </row>
    <row r="253" spans="12:12" ht="12.75" x14ac:dyDescent="0.2">
      <c r="L253" s="4"/>
    </row>
    <row r="254" spans="12:12" ht="12.75" x14ac:dyDescent="0.2">
      <c r="L254" s="4"/>
    </row>
    <row r="255" spans="12:12" ht="12.75" x14ac:dyDescent="0.2">
      <c r="L255" s="4"/>
    </row>
    <row r="256" spans="12:12" ht="12.75" x14ac:dyDescent="0.2">
      <c r="L256" s="4"/>
    </row>
    <row r="257" spans="12:12" ht="12.75" x14ac:dyDescent="0.2">
      <c r="L257" s="4"/>
    </row>
    <row r="258" spans="12:12" ht="12.75" x14ac:dyDescent="0.2">
      <c r="L258" s="4"/>
    </row>
    <row r="259" spans="12:12" ht="12.75" x14ac:dyDescent="0.2">
      <c r="L259" s="4"/>
    </row>
    <row r="260" spans="12:12" ht="12.75" x14ac:dyDescent="0.2">
      <c r="L260" s="4"/>
    </row>
    <row r="261" spans="12:12" ht="12.75" x14ac:dyDescent="0.2">
      <c r="L261" s="4"/>
    </row>
    <row r="262" spans="12:12" ht="12.75" x14ac:dyDescent="0.2">
      <c r="L262" s="4"/>
    </row>
    <row r="263" spans="12:12" ht="12.75" x14ac:dyDescent="0.2">
      <c r="L263" s="4"/>
    </row>
    <row r="264" spans="12:12" ht="12.75" x14ac:dyDescent="0.2">
      <c r="L264" s="4"/>
    </row>
    <row r="265" spans="12:12" ht="12.75" x14ac:dyDescent="0.2">
      <c r="L265" s="4"/>
    </row>
    <row r="266" spans="12:12" ht="12.75" x14ac:dyDescent="0.2">
      <c r="L266" s="4"/>
    </row>
    <row r="267" spans="12:12" ht="12.75" x14ac:dyDescent="0.2">
      <c r="L267" s="4"/>
    </row>
    <row r="268" spans="12:12" ht="12.75" x14ac:dyDescent="0.2">
      <c r="L268" s="4"/>
    </row>
    <row r="269" spans="12:12" ht="12.75" x14ac:dyDescent="0.2">
      <c r="L269" s="4"/>
    </row>
    <row r="270" spans="12:12" ht="12.75" x14ac:dyDescent="0.2">
      <c r="L270" s="4"/>
    </row>
    <row r="271" spans="12:12" ht="12.75" x14ac:dyDescent="0.2">
      <c r="L271" s="4"/>
    </row>
    <row r="272" spans="12:12" ht="12.75" x14ac:dyDescent="0.2">
      <c r="L272" s="4"/>
    </row>
    <row r="273" spans="12:12" ht="12.75" x14ac:dyDescent="0.2">
      <c r="L273" s="4"/>
    </row>
    <row r="274" spans="12:12" ht="12.75" x14ac:dyDescent="0.2">
      <c r="L274" s="4"/>
    </row>
    <row r="275" spans="12:12" ht="12.75" x14ac:dyDescent="0.2">
      <c r="L275" s="4"/>
    </row>
    <row r="276" spans="12:12" ht="12.75" x14ac:dyDescent="0.2">
      <c r="L276" s="4"/>
    </row>
    <row r="277" spans="12:12" ht="12.75" x14ac:dyDescent="0.2">
      <c r="L277" s="4"/>
    </row>
    <row r="278" spans="12:12" ht="12.75" x14ac:dyDescent="0.2">
      <c r="L278" s="4"/>
    </row>
    <row r="279" spans="12:12" ht="12.75" x14ac:dyDescent="0.2">
      <c r="L279" s="4"/>
    </row>
    <row r="280" spans="12:12" ht="12.75" x14ac:dyDescent="0.2">
      <c r="L280" s="4"/>
    </row>
    <row r="281" spans="12:12" ht="12.75" x14ac:dyDescent="0.2">
      <c r="L281" s="4"/>
    </row>
    <row r="282" spans="12:12" ht="12.75" x14ac:dyDescent="0.2">
      <c r="L282" s="4"/>
    </row>
    <row r="283" spans="12:12" ht="12.75" x14ac:dyDescent="0.2">
      <c r="L283" s="4"/>
    </row>
    <row r="284" spans="12:12" ht="12.75" x14ac:dyDescent="0.2">
      <c r="L284" s="4"/>
    </row>
    <row r="285" spans="12:12" ht="12.75" x14ac:dyDescent="0.2">
      <c r="L285" s="4"/>
    </row>
    <row r="286" spans="12:12" ht="12.75" x14ac:dyDescent="0.2">
      <c r="L286" s="4"/>
    </row>
    <row r="287" spans="12:12" ht="12.75" x14ac:dyDescent="0.2">
      <c r="L287" s="4"/>
    </row>
    <row r="288" spans="12:12" ht="12.75" x14ac:dyDescent="0.2">
      <c r="L288" s="4"/>
    </row>
    <row r="289" spans="12:12" ht="12.75" x14ac:dyDescent="0.2">
      <c r="L289" s="4"/>
    </row>
    <row r="290" spans="12:12" ht="12.75" x14ac:dyDescent="0.2">
      <c r="L290" s="4"/>
    </row>
    <row r="291" spans="12:12" ht="12.75" x14ac:dyDescent="0.2">
      <c r="L291" s="4"/>
    </row>
    <row r="292" spans="12:12" ht="12.75" x14ac:dyDescent="0.2">
      <c r="L292" s="4"/>
    </row>
    <row r="293" spans="12:12" ht="12.75" x14ac:dyDescent="0.2">
      <c r="L293" s="4"/>
    </row>
    <row r="294" spans="12:12" ht="12.75" x14ac:dyDescent="0.2">
      <c r="L294" s="4"/>
    </row>
    <row r="295" spans="12:12" ht="12.75" x14ac:dyDescent="0.2">
      <c r="L295" s="4"/>
    </row>
    <row r="296" spans="12:12" ht="12.75" x14ac:dyDescent="0.2">
      <c r="L296" s="4"/>
    </row>
    <row r="297" spans="12:12" ht="12.75" x14ac:dyDescent="0.2">
      <c r="L297" s="4"/>
    </row>
    <row r="298" spans="12:12" ht="12.75" x14ac:dyDescent="0.2">
      <c r="L298" s="4"/>
    </row>
    <row r="299" spans="12:12" ht="12.75" x14ac:dyDescent="0.2">
      <c r="L299" s="4"/>
    </row>
    <row r="300" spans="12:12" ht="12.75" x14ac:dyDescent="0.2">
      <c r="L300" s="4"/>
    </row>
    <row r="301" spans="12:12" ht="12.75" x14ac:dyDescent="0.2">
      <c r="L301" s="4"/>
    </row>
    <row r="302" spans="12:12" ht="12.75" x14ac:dyDescent="0.2">
      <c r="L302" s="4"/>
    </row>
    <row r="303" spans="12:12" ht="12.75" x14ac:dyDescent="0.2">
      <c r="L303" s="4"/>
    </row>
    <row r="304" spans="12:12" ht="12.75" x14ac:dyDescent="0.2">
      <c r="L304" s="4"/>
    </row>
    <row r="305" spans="12:12" ht="12.75" x14ac:dyDescent="0.2">
      <c r="L305" s="4"/>
    </row>
    <row r="306" spans="12:12" ht="12.75" x14ac:dyDescent="0.2">
      <c r="L306" s="4"/>
    </row>
    <row r="307" spans="12:12" ht="12.75" x14ac:dyDescent="0.2">
      <c r="L307" s="4"/>
    </row>
    <row r="308" spans="12:12" ht="12.75" x14ac:dyDescent="0.2">
      <c r="L308" s="4"/>
    </row>
    <row r="309" spans="12:12" ht="12.75" x14ac:dyDescent="0.2">
      <c r="L309" s="4"/>
    </row>
    <row r="310" spans="12:12" ht="12.75" x14ac:dyDescent="0.2">
      <c r="L310" s="4"/>
    </row>
    <row r="311" spans="12:12" ht="12.75" x14ac:dyDescent="0.2">
      <c r="L311" s="4"/>
    </row>
    <row r="312" spans="12:12" ht="12.75" x14ac:dyDescent="0.2">
      <c r="L312" s="4"/>
    </row>
    <row r="313" spans="12:12" ht="12.75" x14ac:dyDescent="0.2">
      <c r="L313" s="4"/>
    </row>
    <row r="314" spans="12:12" ht="12.75" x14ac:dyDescent="0.2">
      <c r="L314" s="4"/>
    </row>
    <row r="315" spans="12:12" ht="12.75" x14ac:dyDescent="0.2">
      <c r="L315" s="4"/>
    </row>
    <row r="316" spans="12:12" ht="12.75" x14ac:dyDescent="0.2">
      <c r="L316" s="4"/>
    </row>
    <row r="317" spans="12:12" ht="12.75" x14ac:dyDescent="0.2">
      <c r="L317" s="4"/>
    </row>
    <row r="318" spans="12:12" ht="12.75" x14ac:dyDescent="0.2">
      <c r="L318" s="4"/>
    </row>
    <row r="319" spans="12:12" ht="12.75" x14ac:dyDescent="0.2">
      <c r="L319" s="4"/>
    </row>
    <row r="320" spans="12:12" ht="12.75" x14ac:dyDescent="0.2">
      <c r="L320" s="4"/>
    </row>
    <row r="321" spans="12:12" ht="12.75" x14ac:dyDescent="0.2">
      <c r="L321" s="4"/>
    </row>
    <row r="322" spans="12:12" ht="12.75" x14ac:dyDescent="0.2">
      <c r="L322" s="4"/>
    </row>
    <row r="323" spans="12:12" ht="12.75" x14ac:dyDescent="0.2">
      <c r="L323" s="4"/>
    </row>
    <row r="324" spans="12:12" ht="12.75" x14ac:dyDescent="0.2">
      <c r="L324" s="4"/>
    </row>
    <row r="325" spans="12:12" ht="12.75" x14ac:dyDescent="0.2">
      <c r="L325" s="4"/>
    </row>
    <row r="326" spans="12:12" ht="12.75" x14ac:dyDescent="0.2">
      <c r="L326" s="4"/>
    </row>
    <row r="327" spans="12:12" ht="12.75" x14ac:dyDescent="0.2">
      <c r="L327" s="4"/>
    </row>
    <row r="328" spans="12:12" ht="12.75" x14ac:dyDescent="0.2">
      <c r="L328" s="4"/>
    </row>
    <row r="329" spans="12:12" ht="12.75" x14ac:dyDescent="0.2">
      <c r="L329" s="4"/>
    </row>
    <row r="330" spans="12:12" ht="12.75" x14ac:dyDescent="0.2">
      <c r="L330" s="4"/>
    </row>
    <row r="331" spans="12:12" ht="12.75" x14ac:dyDescent="0.2">
      <c r="L331" s="4"/>
    </row>
    <row r="332" spans="12:12" ht="12.75" x14ac:dyDescent="0.2">
      <c r="L332" s="4"/>
    </row>
    <row r="333" spans="12:12" ht="12.75" x14ac:dyDescent="0.2">
      <c r="L333" s="4"/>
    </row>
    <row r="334" spans="12:12" ht="12.75" x14ac:dyDescent="0.2">
      <c r="L334" s="4"/>
    </row>
    <row r="335" spans="12:12" ht="12.75" x14ac:dyDescent="0.2">
      <c r="L335" s="4"/>
    </row>
    <row r="336" spans="12:12" ht="12.75" x14ac:dyDescent="0.2">
      <c r="L336" s="4"/>
    </row>
    <row r="337" spans="12:12" ht="12.75" x14ac:dyDescent="0.2">
      <c r="L337" s="4"/>
    </row>
    <row r="338" spans="12:12" ht="12.75" x14ac:dyDescent="0.2">
      <c r="L338" s="4"/>
    </row>
    <row r="339" spans="12:12" ht="12.75" x14ac:dyDescent="0.2">
      <c r="L339" s="4"/>
    </row>
    <row r="340" spans="12:12" ht="12.75" x14ac:dyDescent="0.2">
      <c r="L340" s="4"/>
    </row>
    <row r="341" spans="12:12" ht="12.75" x14ac:dyDescent="0.2">
      <c r="L341" s="4"/>
    </row>
    <row r="342" spans="12:12" ht="12.75" x14ac:dyDescent="0.2">
      <c r="L342" s="4"/>
    </row>
    <row r="343" spans="12:12" ht="12.75" x14ac:dyDescent="0.2">
      <c r="L343" s="4"/>
    </row>
    <row r="344" spans="12:12" ht="12.75" x14ac:dyDescent="0.2">
      <c r="L344" s="4"/>
    </row>
    <row r="345" spans="12:12" ht="12.75" x14ac:dyDescent="0.2">
      <c r="L345" s="4"/>
    </row>
    <row r="346" spans="12:12" ht="12.75" x14ac:dyDescent="0.2">
      <c r="L346" s="4"/>
    </row>
    <row r="347" spans="12:12" ht="12.75" x14ac:dyDescent="0.2">
      <c r="L347" s="4"/>
    </row>
    <row r="348" spans="12:12" ht="12.75" x14ac:dyDescent="0.2">
      <c r="L348" s="4"/>
    </row>
    <row r="349" spans="12:12" ht="12.75" x14ac:dyDescent="0.2">
      <c r="L349" s="4"/>
    </row>
    <row r="350" spans="12:12" ht="12.75" x14ac:dyDescent="0.2">
      <c r="L350" s="4"/>
    </row>
    <row r="351" spans="12:12" ht="12.75" x14ac:dyDescent="0.2">
      <c r="L351" s="4"/>
    </row>
    <row r="352" spans="12:12" ht="12.75" x14ac:dyDescent="0.2">
      <c r="L352" s="4"/>
    </row>
    <row r="353" spans="12:12" ht="12.75" x14ac:dyDescent="0.2">
      <c r="L353" s="4"/>
    </row>
    <row r="354" spans="12:12" ht="12.75" x14ac:dyDescent="0.2">
      <c r="L354" s="4"/>
    </row>
    <row r="355" spans="12:12" ht="12.75" x14ac:dyDescent="0.2">
      <c r="L355" s="4"/>
    </row>
    <row r="356" spans="12:12" ht="12.75" x14ac:dyDescent="0.2">
      <c r="L356" s="4"/>
    </row>
    <row r="357" spans="12:12" ht="12.75" x14ac:dyDescent="0.2">
      <c r="L357" s="4"/>
    </row>
    <row r="358" spans="12:12" ht="12.75" x14ac:dyDescent="0.2">
      <c r="L358" s="4"/>
    </row>
    <row r="359" spans="12:12" ht="12.75" x14ac:dyDescent="0.2">
      <c r="L359" s="4"/>
    </row>
    <row r="360" spans="12:12" ht="12.75" x14ac:dyDescent="0.2">
      <c r="L360" s="4"/>
    </row>
    <row r="361" spans="12:12" ht="12.75" x14ac:dyDescent="0.2">
      <c r="L361" s="4"/>
    </row>
    <row r="362" spans="12:12" ht="12.75" x14ac:dyDescent="0.2">
      <c r="L362" s="4"/>
    </row>
    <row r="363" spans="12:12" ht="12.75" x14ac:dyDescent="0.2">
      <c r="L363" s="4"/>
    </row>
    <row r="364" spans="12:12" ht="12.75" x14ac:dyDescent="0.2">
      <c r="L364" s="4"/>
    </row>
    <row r="365" spans="12:12" ht="12.75" x14ac:dyDescent="0.2">
      <c r="L365" s="4"/>
    </row>
    <row r="366" spans="12:12" ht="12.75" x14ac:dyDescent="0.2">
      <c r="L366" s="4"/>
    </row>
    <row r="367" spans="12:12" ht="12.75" x14ac:dyDescent="0.2">
      <c r="L367" s="4"/>
    </row>
    <row r="368" spans="12:12" ht="12.75" x14ac:dyDescent="0.2">
      <c r="L368" s="4"/>
    </row>
    <row r="369" spans="12:12" ht="12.75" x14ac:dyDescent="0.2">
      <c r="L369" s="4"/>
    </row>
    <row r="370" spans="12:12" ht="12.75" x14ac:dyDescent="0.2">
      <c r="L370" s="4"/>
    </row>
    <row r="371" spans="12:12" ht="12.75" x14ac:dyDescent="0.2">
      <c r="L371" s="4"/>
    </row>
    <row r="372" spans="12:12" ht="12.75" x14ac:dyDescent="0.2">
      <c r="L372" s="4"/>
    </row>
    <row r="373" spans="12:12" ht="12.75" x14ac:dyDescent="0.2">
      <c r="L373" s="4"/>
    </row>
    <row r="374" spans="12:12" ht="12.75" x14ac:dyDescent="0.2">
      <c r="L374" s="4"/>
    </row>
    <row r="375" spans="12:12" ht="12.75" x14ac:dyDescent="0.2">
      <c r="L375" s="4"/>
    </row>
    <row r="376" spans="12:12" ht="12.75" x14ac:dyDescent="0.2">
      <c r="L376" s="4"/>
    </row>
    <row r="377" spans="12:12" ht="12.75" x14ac:dyDescent="0.2">
      <c r="L377" s="4"/>
    </row>
    <row r="378" spans="12:12" ht="12.75" x14ac:dyDescent="0.2">
      <c r="L378" s="4"/>
    </row>
    <row r="379" spans="12:12" ht="12.75" x14ac:dyDescent="0.2">
      <c r="L379" s="4"/>
    </row>
    <row r="380" spans="12:12" ht="12.75" x14ac:dyDescent="0.2">
      <c r="L380" s="4"/>
    </row>
    <row r="381" spans="12:12" ht="12.75" x14ac:dyDescent="0.2">
      <c r="L381" s="4"/>
    </row>
    <row r="382" spans="12:12" ht="12.75" x14ac:dyDescent="0.2">
      <c r="L382" s="4"/>
    </row>
    <row r="383" spans="12:12" ht="12.75" x14ac:dyDescent="0.2">
      <c r="L383" s="4"/>
    </row>
    <row r="384" spans="12:12" ht="12.75" x14ac:dyDescent="0.2">
      <c r="L384" s="4"/>
    </row>
    <row r="385" spans="12:12" ht="12.75" x14ac:dyDescent="0.2">
      <c r="L385" s="4"/>
    </row>
    <row r="386" spans="12:12" ht="12.75" x14ac:dyDescent="0.2">
      <c r="L386" s="4"/>
    </row>
    <row r="387" spans="12:12" ht="12.75" x14ac:dyDescent="0.2">
      <c r="L387" s="4"/>
    </row>
    <row r="388" spans="12:12" ht="12.75" x14ac:dyDescent="0.2">
      <c r="L388" s="4"/>
    </row>
    <row r="389" spans="12:12" ht="12.75" x14ac:dyDescent="0.2">
      <c r="L389" s="4"/>
    </row>
    <row r="390" spans="12:12" ht="12.75" x14ac:dyDescent="0.2">
      <c r="L390" s="4"/>
    </row>
    <row r="391" spans="12:12" ht="12.75" x14ac:dyDescent="0.2">
      <c r="L391" s="4"/>
    </row>
    <row r="392" spans="12:12" ht="12.75" x14ac:dyDescent="0.2">
      <c r="L392" s="4"/>
    </row>
    <row r="393" spans="12:12" ht="12.75" x14ac:dyDescent="0.2">
      <c r="L393" s="4"/>
    </row>
    <row r="394" spans="12:12" ht="12.75" x14ac:dyDescent="0.2">
      <c r="L394" s="4"/>
    </row>
    <row r="395" spans="12:12" ht="12.75" x14ac:dyDescent="0.2">
      <c r="L395" s="4"/>
    </row>
    <row r="396" spans="12:12" ht="12.75" x14ac:dyDescent="0.2">
      <c r="L396" s="4"/>
    </row>
    <row r="397" spans="12:12" ht="12.75" x14ac:dyDescent="0.2">
      <c r="L397" s="4"/>
    </row>
    <row r="398" spans="12:12" ht="12.75" x14ac:dyDescent="0.2">
      <c r="L398" s="4"/>
    </row>
    <row r="399" spans="12:12" ht="12.75" x14ac:dyDescent="0.2">
      <c r="L399" s="4"/>
    </row>
    <row r="400" spans="12:12" ht="12.75" x14ac:dyDescent="0.2">
      <c r="L400" s="4"/>
    </row>
    <row r="401" spans="12:12" ht="12.75" x14ac:dyDescent="0.2">
      <c r="L401" s="4"/>
    </row>
    <row r="402" spans="12:12" ht="12.75" x14ac:dyDescent="0.2">
      <c r="L402" s="4"/>
    </row>
    <row r="403" spans="12:12" ht="12.75" x14ac:dyDescent="0.2">
      <c r="L403" s="4"/>
    </row>
    <row r="404" spans="12:12" ht="12.75" x14ac:dyDescent="0.2">
      <c r="L404" s="4"/>
    </row>
    <row r="405" spans="12:12" ht="12.75" x14ac:dyDescent="0.2">
      <c r="L405" s="4"/>
    </row>
    <row r="406" spans="12:12" ht="12.75" x14ac:dyDescent="0.2">
      <c r="L406" s="4"/>
    </row>
    <row r="407" spans="12:12" ht="12.75" x14ac:dyDescent="0.2">
      <c r="L407" s="4"/>
    </row>
    <row r="408" spans="12:12" ht="12.75" x14ac:dyDescent="0.2">
      <c r="L408" s="4"/>
    </row>
    <row r="409" spans="12:12" ht="12.75" x14ac:dyDescent="0.2">
      <c r="L409" s="4"/>
    </row>
    <row r="410" spans="12:12" ht="12.75" x14ac:dyDescent="0.2">
      <c r="L410" s="4"/>
    </row>
    <row r="411" spans="12:12" ht="12.75" x14ac:dyDescent="0.2">
      <c r="L411" s="4"/>
    </row>
    <row r="412" spans="12:12" ht="12.75" x14ac:dyDescent="0.2">
      <c r="L412" s="4"/>
    </row>
    <row r="413" spans="12:12" ht="12.75" x14ac:dyDescent="0.2">
      <c r="L413" s="4"/>
    </row>
    <row r="414" spans="12:12" ht="12.75" x14ac:dyDescent="0.2">
      <c r="L414" s="4"/>
    </row>
    <row r="415" spans="12:12" ht="12.75" x14ac:dyDescent="0.2">
      <c r="L415" s="4"/>
    </row>
    <row r="416" spans="12:12" ht="12.75" x14ac:dyDescent="0.2">
      <c r="L416" s="4"/>
    </row>
    <row r="417" spans="12:12" ht="12.75" x14ac:dyDescent="0.2">
      <c r="L417" s="4"/>
    </row>
    <row r="418" spans="12:12" ht="12.75" x14ac:dyDescent="0.2">
      <c r="L418" s="4"/>
    </row>
    <row r="419" spans="12:12" ht="12.75" x14ac:dyDescent="0.2">
      <c r="L419" s="4"/>
    </row>
    <row r="420" spans="12:12" ht="12.75" x14ac:dyDescent="0.2">
      <c r="L420" s="4"/>
    </row>
    <row r="421" spans="12:12" ht="12.75" x14ac:dyDescent="0.2">
      <c r="L421" s="4"/>
    </row>
    <row r="422" spans="12:12" ht="12.75" x14ac:dyDescent="0.2">
      <c r="L422" s="4"/>
    </row>
    <row r="423" spans="12:12" ht="12.75" x14ac:dyDescent="0.2">
      <c r="L423" s="4"/>
    </row>
    <row r="424" spans="12:12" ht="12.75" x14ac:dyDescent="0.2">
      <c r="L424" s="4"/>
    </row>
    <row r="425" spans="12:12" ht="12.75" x14ac:dyDescent="0.2">
      <c r="L425" s="4"/>
    </row>
    <row r="426" spans="12:12" ht="12.75" x14ac:dyDescent="0.2">
      <c r="L426" s="4"/>
    </row>
    <row r="427" spans="12:12" ht="12.75" x14ac:dyDescent="0.2">
      <c r="L427" s="4"/>
    </row>
    <row r="428" spans="12:12" ht="12.75" x14ac:dyDescent="0.2">
      <c r="L428" s="4"/>
    </row>
    <row r="429" spans="12:12" ht="12.75" x14ac:dyDescent="0.2">
      <c r="L429" s="4"/>
    </row>
    <row r="430" spans="12:12" ht="12.75" x14ac:dyDescent="0.2">
      <c r="L430" s="4"/>
    </row>
    <row r="431" spans="12:12" ht="12.75" x14ac:dyDescent="0.2">
      <c r="L431" s="4"/>
    </row>
    <row r="432" spans="12:12" ht="12.75" x14ac:dyDescent="0.2">
      <c r="L432" s="4"/>
    </row>
    <row r="433" spans="12:12" ht="12.75" x14ac:dyDescent="0.2">
      <c r="L433" s="4"/>
    </row>
    <row r="434" spans="12:12" ht="12.75" x14ac:dyDescent="0.2">
      <c r="L434" s="4"/>
    </row>
    <row r="435" spans="12:12" ht="12.75" x14ac:dyDescent="0.2">
      <c r="L435" s="4"/>
    </row>
    <row r="436" spans="12:12" ht="12.75" x14ac:dyDescent="0.2">
      <c r="L436" s="4"/>
    </row>
    <row r="437" spans="12:12" ht="12.75" x14ac:dyDescent="0.2">
      <c r="L437" s="4"/>
    </row>
    <row r="438" spans="12:12" ht="12.75" x14ac:dyDescent="0.2">
      <c r="L438" s="4"/>
    </row>
    <row r="439" spans="12:12" ht="12.75" x14ac:dyDescent="0.2">
      <c r="L439" s="4"/>
    </row>
    <row r="440" spans="12:12" ht="12.75" x14ac:dyDescent="0.2">
      <c r="L440" s="4"/>
    </row>
    <row r="441" spans="12:12" ht="12.75" x14ac:dyDescent="0.2">
      <c r="L441" s="4"/>
    </row>
    <row r="442" spans="12:12" ht="12.75" x14ac:dyDescent="0.2">
      <c r="L442" s="4"/>
    </row>
    <row r="443" spans="12:12" ht="12.75" x14ac:dyDescent="0.2">
      <c r="L443" s="4"/>
    </row>
    <row r="444" spans="12:12" ht="12.75" x14ac:dyDescent="0.2">
      <c r="L444" s="4"/>
    </row>
    <row r="445" spans="12:12" ht="12.75" x14ac:dyDescent="0.2">
      <c r="L445" s="4"/>
    </row>
    <row r="446" spans="12:12" ht="12.75" x14ac:dyDescent="0.2">
      <c r="L446" s="4"/>
    </row>
    <row r="447" spans="12:12" ht="12.75" x14ac:dyDescent="0.2">
      <c r="L447" s="4"/>
    </row>
    <row r="448" spans="12:12" ht="12.75" x14ac:dyDescent="0.2">
      <c r="L448" s="4"/>
    </row>
    <row r="449" spans="12:12" ht="12.75" x14ac:dyDescent="0.2">
      <c r="L449" s="4"/>
    </row>
    <row r="450" spans="12:12" ht="12.75" x14ac:dyDescent="0.2">
      <c r="L450" s="4"/>
    </row>
    <row r="451" spans="12:12" ht="12.75" x14ac:dyDescent="0.2">
      <c r="L451" s="4"/>
    </row>
    <row r="452" spans="12:12" ht="12.75" x14ac:dyDescent="0.2">
      <c r="L452" s="4"/>
    </row>
    <row r="453" spans="12:12" ht="12.75" x14ac:dyDescent="0.2">
      <c r="L453" s="4"/>
    </row>
    <row r="454" spans="12:12" ht="12.75" x14ac:dyDescent="0.2">
      <c r="L454" s="4"/>
    </row>
    <row r="455" spans="12:12" ht="12.75" x14ac:dyDescent="0.2">
      <c r="L455" s="4"/>
    </row>
    <row r="456" spans="12:12" ht="12.75" x14ac:dyDescent="0.2">
      <c r="L456" s="4"/>
    </row>
    <row r="457" spans="12:12" ht="12.75" x14ac:dyDescent="0.2">
      <c r="L457" s="4"/>
    </row>
    <row r="458" spans="12:12" ht="12.75" x14ac:dyDescent="0.2">
      <c r="L458" s="4"/>
    </row>
    <row r="459" spans="12:12" ht="12.75" x14ac:dyDescent="0.2">
      <c r="L459" s="4"/>
    </row>
    <row r="460" spans="12:12" ht="12.75" x14ac:dyDescent="0.2">
      <c r="L460" s="4"/>
    </row>
    <row r="461" spans="12:12" ht="12.75" x14ac:dyDescent="0.2">
      <c r="L461" s="4"/>
    </row>
    <row r="462" spans="12:12" ht="12.75" x14ac:dyDescent="0.2">
      <c r="L462" s="4"/>
    </row>
    <row r="463" spans="12:12" ht="12.75" x14ac:dyDescent="0.2">
      <c r="L463" s="4"/>
    </row>
    <row r="464" spans="12:12" ht="12.75" x14ac:dyDescent="0.2">
      <c r="L464" s="4"/>
    </row>
    <row r="465" spans="12:12" ht="12.75" x14ac:dyDescent="0.2">
      <c r="L465" s="4"/>
    </row>
    <row r="466" spans="12:12" ht="12.75" x14ac:dyDescent="0.2">
      <c r="L466" s="4"/>
    </row>
    <row r="467" spans="12:12" ht="12.75" x14ac:dyDescent="0.2">
      <c r="L467" s="4"/>
    </row>
    <row r="468" spans="12:12" ht="12.75" x14ac:dyDescent="0.2">
      <c r="L468" s="4"/>
    </row>
    <row r="469" spans="12:12" ht="12.75" x14ac:dyDescent="0.2">
      <c r="L469" s="4"/>
    </row>
    <row r="470" spans="12:12" ht="12.75" x14ac:dyDescent="0.2">
      <c r="L470" s="4"/>
    </row>
    <row r="471" spans="12:12" ht="12.75" x14ac:dyDescent="0.2">
      <c r="L471" s="4"/>
    </row>
    <row r="472" spans="12:12" ht="12.75" x14ac:dyDescent="0.2">
      <c r="L472" s="4"/>
    </row>
    <row r="473" spans="12:12" ht="12.75" x14ac:dyDescent="0.2">
      <c r="L473" s="4"/>
    </row>
    <row r="474" spans="12:12" ht="12.75" x14ac:dyDescent="0.2">
      <c r="L474" s="4"/>
    </row>
    <row r="475" spans="12:12" ht="12.75" x14ac:dyDescent="0.2">
      <c r="L475" s="4"/>
    </row>
    <row r="476" spans="12:12" ht="12.75" x14ac:dyDescent="0.2">
      <c r="L476" s="4"/>
    </row>
    <row r="477" spans="12:12" ht="12.75" x14ac:dyDescent="0.2">
      <c r="L477" s="4"/>
    </row>
    <row r="478" spans="12:12" ht="12.75" x14ac:dyDescent="0.2">
      <c r="L478" s="4"/>
    </row>
    <row r="479" spans="12:12" ht="12.75" x14ac:dyDescent="0.2">
      <c r="L479" s="4"/>
    </row>
    <row r="480" spans="12:12" ht="12.75" x14ac:dyDescent="0.2">
      <c r="L480" s="4"/>
    </row>
    <row r="481" spans="12:12" ht="12.75" x14ac:dyDescent="0.2">
      <c r="L481" s="4"/>
    </row>
    <row r="482" spans="12:12" ht="12.75" x14ac:dyDescent="0.2">
      <c r="L482" s="4"/>
    </row>
    <row r="483" spans="12:12" ht="12.75" x14ac:dyDescent="0.2">
      <c r="L483" s="4"/>
    </row>
    <row r="484" spans="12:12" ht="12.75" x14ac:dyDescent="0.2">
      <c r="L484" s="4"/>
    </row>
    <row r="485" spans="12:12" ht="12.75" x14ac:dyDescent="0.2">
      <c r="L485" s="4"/>
    </row>
    <row r="486" spans="12:12" ht="12.75" x14ac:dyDescent="0.2">
      <c r="L486" s="4"/>
    </row>
    <row r="487" spans="12:12" ht="12.75" x14ac:dyDescent="0.2">
      <c r="L487" s="4"/>
    </row>
    <row r="488" spans="12:12" ht="12.75" x14ac:dyDescent="0.2">
      <c r="L488" s="4"/>
    </row>
    <row r="489" spans="12:12" ht="12.75" x14ac:dyDescent="0.2">
      <c r="L489" s="4"/>
    </row>
    <row r="490" spans="12:12" ht="12.75" x14ac:dyDescent="0.2">
      <c r="L490" s="4"/>
    </row>
    <row r="491" spans="12:12" ht="12.75" x14ac:dyDescent="0.2">
      <c r="L491" s="4"/>
    </row>
    <row r="492" spans="12:12" ht="12.75" x14ac:dyDescent="0.2">
      <c r="L492" s="4"/>
    </row>
    <row r="493" spans="12:12" ht="12.75" x14ac:dyDescent="0.2">
      <c r="L493" s="4"/>
    </row>
    <row r="494" spans="12:12" ht="12.75" x14ac:dyDescent="0.2">
      <c r="L494" s="4"/>
    </row>
    <row r="495" spans="12:12" ht="12.75" x14ac:dyDescent="0.2">
      <c r="L495" s="4"/>
    </row>
    <row r="496" spans="12:12" ht="12.75" x14ac:dyDescent="0.2">
      <c r="L496" s="4"/>
    </row>
    <row r="497" spans="12:12" ht="12.75" x14ac:dyDescent="0.2">
      <c r="L497" s="4"/>
    </row>
    <row r="498" spans="12:12" ht="12.75" x14ac:dyDescent="0.2">
      <c r="L498" s="4"/>
    </row>
    <row r="499" spans="12:12" ht="12.75" x14ac:dyDescent="0.2">
      <c r="L499" s="4"/>
    </row>
    <row r="500" spans="12:12" ht="12.75" x14ac:dyDescent="0.2">
      <c r="L500" s="4"/>
    </row>
    <row r="501" spans="12:12" ht="12.75" x14ac:dyDescent="0.2">
      <c r="L501" s="4"/>
    </row>
    <row r="502" spans="12:12" ht="12.75" x14ac:dyDescent="0.2">
      <c r="L502" s="4"/>
    </row>
    <row r="503" spans="12:12" ht="12.75" x14ac:dyDescent="0.2">
      <c r="L503" s="4"/>
    </row>
    <row r="504" spans="12:12" ht="12.75" x14ac:dyDescent="0.2">
      <c r="L504" s="4"/>
    </row>
    <row r="505" spans="12:12" ht="12.75" x14ac:dyDescent="0.2">
      <c r="L505" s="4"/>
    </row>
    <row r="506" spans="12:12" ht="12.75" x14ac:dyDescent="0.2">
      <c r="L506" s="4"/>
    </row>
    <row r="507" spans="12:12" ht="12.75" x14ac:dyDescent="0.2">
      <c r="L507" s="4"/>
    </row>
    <row r="508" spans="12:12" ht="12.75" x14ac:dyDescent="0.2">
      <c r="L508" s="4"/>
    </row>
    <row r="509" spans="12:12" ht="12.75" x14ac:dyDescent="0.2">
      <c r="L509" s="4"/>
    </row>
    <row r="510" spans="12:12" ht="12.75" x14ac:dyDescent="0.2">
      <c r="L510" s="4"/>
    </row>
    <row r="511" spans="12:12" ht="12.75" x14ac:dyDescent="0.2">
      <c r="L511" s="4"/>
    </row>
    <row r="512" spans="12:12" ht="12.75" x14ac:dyDescent="0.2">
      <c r="L512" s="4"/>
    </row>
    <row r="513" spans="12:12" ht="12.75" x14ac:dyDescent="0.2">
      <c r="L513" s="4"/>
    </row>
    <row r="514" spans="12:12" ht="12.75" x14ac:dyDescent="0.2">
      <c r="L514" s="4"/>
    </row>
    <row r="515" spans="12:12" ht="12.75" x14ac:dyDescent="0.2">
      <c r="L515" s="4"/>
    </row>
    <row r="516" spans="12:12" ht="12.75" x14ac:dyDescent="0.2">
      <c r="L516" s="4"/>
    </row>
    <row r="517" spans="12:12" ht="12.75" x14ac:dyDescent="0.2">
      <c r="L517" s="4"/>
    </row>
    <row r="518" spans="12:12" ht="12.75" x14ac:dyDescent="0.2">
      <c r="L518" s="4"/>
    </row>
    <row r="519" spans="12:12" ht="12.75" x14ac:dyDescent="0.2">
      <c r="L519" s="4"/>
    </row>
    <row r="520" spans="12:12" ht="12.75" x14ac:dyDescent="0.2">
      <c r="L520" s="4"/>
    </row>
    <row r="521" spans="12:12" ht="12.75" x14ac:dyDescent="0.2">
      <c r="L521" s="4"/>
    </row>
    <row r="522" spans="12:12" ht="12.75" x14ac:dyDescent="0.2">
      <c r="L522" s="4"/>
    </row>
    <row r="523" spans="12:12" ht="12.75" x14ac:dyDescent="0.2">
      <c r="L523" s="4"/>
    </row>
    <row r="524" spans="12:12" ht="12.75" x14ac:dyDescent="0.2">
      <c r="L524" s="4"/>
    </row>
    <row r="525" spans="12:12" ht="12.75" x14ac:dyDescent="0.2">
      <c r="L525" s="4"/>
    </row>
    <row r="526" spans="12:12" ht="12.75" x14ac:dyDescent="0.2">
      <c r="L526" s="4"/>
    </row>
    <row r="527" spans="12:12" ht="12.75" x14ac:dyDescent="0.2">
      <c r="L527" s="4"/>
    </row>
    <row r="528" spans="12:12" ht="12.75" x14ac:dyDescent="0.2">
      <c r="L528" s="4"/>
    </row>
    <row r="529" spans="12:12" ht="12.75" x14ac:dyDescent="0.2">
      <c r="L529" s="4"/>
    </row>
    <row r="530" spans="12:12" ht="12.75" x14ac:dyDescent="0.2">
      <c r="L530" s="4"/>
    </row>
    <row r="531" spans="12:12" ht="12.75" x14ac:dyDescent="0.2">
      <c r="L531" s="4"/>
    </row>
    <row r="532" spans="12:12" ht="12.75" x14ac:dyDescent="0.2">
      <c r="L532" s="4"/>
    </row>
    <row r="533" spans="12:12" ht="12.75" x14ac:dyDescent="0.2">
      <c r="L533" s="4"/>
    </row>
    <row r="534" spans="12:12" ht="12.75" x14ac:dyDescent="0.2">
      <c r="L534" s="4"/>
    </row>
    <row r="535" spans="12:12" ht="12.75" x14ac:dyDescent="0.2">
      <c r="L535" s="4"/>
    </row>
    <row r="536" spans="12:12" ht="12.75" x14ac:dyDescent="0.2">
      <c r="L536" s="4"/>
    </row>
    <row r="537" spans="12:12" ht="12.75" x14ac:dyDescent="0.2">
      <c r="L537" s="4"/>
    </row>
    <row r="538" spans="12:12" ht="12.75" x14ac:dyDescent="0.2">
      <c r="L538" s="4"/>
    </row>
    <row r="539" spans="12:12" ht="12.75" x14ac:dyDescent="0.2">
      <c r="L539" s="4"/>
    </row>
    <row r="540" spans="12:12" ht="12.75" x14ac:dyDescent="0.2">
      <c r="L540" s="4"/>
    </row>
    <row r="541" spans="12:12" ht="12.75" x14ac:dyDescent="0.2">
      <c r="L541" s="4"/>
    </row>
    <row r="542" spans="12:12" ht="12.75" x14ac:dyDescent="0.2">
      <c r="L542" s="4"/>
    </row>
    <row r="543" spans="12:12" ht="12.75" x14ac:dyDescent="0.2">
      <c r="L543" s="4"/>
    </row>
    <row r="544" spans="12:12" ht="12.75" x14ac:dyDescent="0.2">
      <c r="L544" s="4"/>
    </row>
    <row r="545" spans="12:12" ht="12.75" x14ac:dyDescent="0.2">
      <c r="L545" s="4"/>
    </row>
    <row r="546" spans="12:12" ht="12.75" x14ac:dyDescent="0.2">
      <c r="L546" s="4"/>
    </row>
    <row r="547" spans="12:12" ht="12.75" x14ac:dyDescent="0.2">
      <c r="L547" s="4"/>
    </row>
    <row r="548" spans="12:12" ht="12.75" x14ac:dyDescent="0.2">
      <c r="L548" s="4"/>
    </row>
    <row r="549" spans="12:12" ht="12.75" x14ac:dyDescent="0.2">
      <c r="L549" s="4"/>
    </row>
    <row r="550" spans="12:12" ht="12.75" x14ac:dyDescent="0.2">
      <c r="L550" s="4"/>
    </row>
    <row r="551" spans="12:12" ht="12.75" x14ac:dyDescent="0.2">
      <c r="L551" s="4"/>
    </row>
    <row r="552" spans="12:12" ht="12.75" x14ac:dyDescent="0.2">
      <c r="L552" s="4"/>
    </row>
    <row r="553" spans="12:12" ht="12.75" x14ac:dyDescent="0.2">
      <c r="L553" s="4"/>
    </row>
    <row r="554" spans="12:12" ht="12.75" x14ac:dyDescent="0.2">
      <c r="L554" s="4"/>
    </row>
    <row r="555" spans="12:12" ht="12.75" x14ac:dyDescent="0.2">
      <c r="L555" s="4"/>
    </row>
    <row r="556" spans="12:12" ht="12.75" x14ac:dyDescent="0.2">
      <c r="L556" s="4"/>
    </row>
    <row r="557" spans="12:12" ht="12.75" x14ac:dyDescent="0.2">
      <c r="L557" s="4"/>
    </row>
    <row r="558" spans="12:12" ht="12.75" x14ac:dyDescent="0.2">
      <c r="L558" s="4"/>
    </row>
    <row r="559" spans="12:12" ht="12.75" x14ac:dyDescent="0.2">
      <c r="L559" s="4"/>
    </row>
    <row r="560" spans="12:12" ht="12.75" x14ac:dyDescent="0.2">
      <c r="L560" s="4"/>
    </row>
    <row r="561" spans="12:12" ht="12.75" x14ac:dyDescent="0.2">
      <c r="L561" s="4"/>
    </row>
    <row r="562" spans="12:12" ht="12.75" x14ac:dyDescent="0.2">
      <c r="L562" s="4"/>
    </row>
    <row r="563" spans="12:12" ht="12.75" x14ac:dyDescent="0.2">
      <c r="L563" s="4"/>
    </row>
    <row r="564" spans="12:12" ht="12.75" x14ac:dyDescent="0.2">
      <c r="L564" s="4"/>
    </row>
    <row r="565" spans="12:12" ht="12.75" x14ac:dyDescent="0.2">
      <c r="L565" s="4"/>
    </row>
    <row r="566" spans="12:12" ht="12.75" x14ac:dyDescent="0.2">
      <c r="L566" s="4"/>
    </row>
    <row r="567" spans="12:12" ht="12.75" x14ac:dyDescent="0.2">
      <c r="L567" s="4"/>
    </row>
    <row r="568" spans="12:12" ht="12.75" x14ac:dyDescent="0.2">
      <c r="L568" s="4"/>
    </row>
    <row r="569" spans="12:12" ht="12.75" x14ac:dyDescent="0.2">
      <c r="L569" s="4"/>
    </row>
    <row r="570" spans="12:12" ht="12.75" x14ac:dyDescent="0.2">
      <c r="L570" s="4"/>
    </row>
    <row r="571" spans="12:12" ht="12.75" x14ac:dyDescent="0.2">
      <c r="L571" s="4"/>
    </row>
    <row r="572" spans="12:12" ht="12.75" x14ac:dyDescent="0.2">
      <c r="L572" s="4"/>
    </row>
    <row r="573" spans="12:12" ht="12.75" x14ac:dyDescent="0.2">
      <c r="L573" s="4"/>
    </row>
    <row r="574" spans="12:12" ht="12.75" x14ac:dyDescent="0.2">
      <c r="L574" s="4"/>
    </row>
    <row r="575" spans="12:12" ht="12.75" x14ac:dyDescent="0.2">
      <c r="L575" s="4"/>
    </row>
    <row r="576" spans="12:12" ht="12.75" x14ac:dyDescent="0.2">
      <c r="L576" s="4"/>
    </row>
    <row r="577" spans="12:12" ht="12.75" x14ac:dyDescent="0.2">
      <c r="L577" s="4"/>
    </row>
    <row r="578" spans="12:12" ht="12.75" x14ac:dyDescent="0.2">
      <c r="L578" s="4"/>
    </row>
    <row r="579" spans="12:12" ht="12.75" x14ac:dyDescent="0.2">
      <c r="L579" s="4"/>
    </row>
    <row r="580" spans="12:12" ht="12.75" x14ac:dyDescent="0.2">
      <c r="L580" s="4"/>
    </row>
    <row r="581" spans="12:12" ht="12.75" x14ac:dyDescent="0.2">
      <c r="L581" s="4"/>
    </row>
    <row r="582" spans="12:12" ht="12.75" x14ac:dyDescent="0.2">
      <c r="L582" s="4"/>
    </row>
    <row r="583" spans="12:12" ht="12.75" x14ac:dyDescent="0.2">
      <c r="L583" s="4"/>
    </row>
    <row r="584" spans="12:12" ht="12.75" x14ac:dyDescent="0.2">
      <c r="L584" s="4"/>
    </row>
    <row r="585" spans="12:12" ht="12.75" x14ac:dyDescent="0.2">
      <c r="L585" s="4"/>
    </row>
    <row r="586" spans="12:12" ht="12.75" x14ac:dyDescent="0.2">
      <c r="L586" s="4"/>
    </row>
    <row r="587" spans="12:12" ht="12.75" x14ac:dyDescent="0.2">
      <c r="L587" s="4"/>
    </row>
    <row r="588" spans="12:12" ht="12.75" x14ac:dyDescent="0.2">
      <c r="L588" s="4"/>
    </row>
    <row r="589" spans="12:12" ht="12.75" x14ac:dyDescent="0.2">
      <c r="L589" s="4"/>
    </row>
    <row r="590" spans="12:12" ht="12.75" x14ac:dyDescent="0.2">
      <c r="L590" s="4"/>
    </row>
    <row r="591" spans="12:12" ht="12.75" x14ac:dyDescent="0.2">
      <c r="L591" s="4"/>
    </row>
    <row r="592" spans="12:12" ht="12.75" x14ac:dyDescent="0.2">
      <c r="L592" s="4"/>
    </row>
    <row r="593" spans="12:12" ht="12.75" x14ac:dyDescent="0.2">
      <c r="L593" s="4"/>
    </row>
    <row r="594" spans="12:12" ht="12.75" x14ac:dyDescent="0.2">
      <c r="L594" s="4"/>
    </row>
    <row r="595" spans="12:12" ht="12.75" x14ac:dyDescent="0.2">
      <c r="L595" s="4"/>
    </row>
    <row r="596" spans="12:12" ht="12.75" x14ac:dyDescent="0.2">
      <c r="L596" s="4"/>
    </row>
    <row r="597" spans="12:12" ht="12.75" x14ac:dyDescent="0.2">
      <c r="L597" s="4"/>
    </row>
    <row r="598" spans="12:12" ht="12.75" x14ac:dyDescent="0.2">
      <c r="L598" s="4"/>
    </row>
    <row r="599" spans="12:12" ht="12.75" x14ac:dyDescent="0.2">
      <c r="L599" s="4"/>
    </row>
    <row r="600" spans="12:12" ht="12.75" x14ac:dyDescent="0.2">
      <c r="L600" s="4"/>
    </row>
    <row r="601" spans="12:12" ht="12.75" x14ac:dyDescent="0.2">
      <c r="L601" s="4"/>
    </row>
    <row r="602" spans="12:12" ht="12.75" x14ac:dyDescent="0.2">
      <c r="L602" s="4"/>
    </row>
    <row r="603" spans="12:12" ht="12.75" x14ac:dyDescent="0.2">
      <c r="L603" s="4"/>
    </row>
    <row r="604" spans="12:12" ht="12.75" x14ac:dyDescent="0.2">
      <c r="L604" s="4"/>
    </row>
    <row r="605" spans="12:12" ht="12.75" x14ac:dyDescent="0.2">
      <c r="L605" s="4"/>
    </row>
    <row r="606" spans="12:12" ht="12.75" x14ac:dyDescent="0.2">
      <c r="L606" s="4"/>
    </row>
    <row r="607" spans="12:12" ht="12.75" x14ac:dyDescent="0.2">
      <c r="L607" s="4"/>
    </row>
    <row r="608" spans="12:12" ht="12.75" x14ac:dyDescent="0.2">
      <c r="L608" s="4"/>
    </row>
    <row r="609" spans="12:12" ht="12.75" x14ac:dyDescent="0.2">
      <c r="L609" s="4"/>
    </row>
    <row r="610" spans="12:12" ht="12.75" x14ac:dyDescent="0.2">
      <c r="L610" s="4"/>
    </row>
    <row r="611" spans="12:12" ht="12.75" x14ac:dyDescent="0.2">
      <c r="L611" s="4"/>
    </row>
    <row r="612" spans="12:12" ht="12.75" x14ac:dyDescent="0.2">
      <c r="L612" s="4"/>
    </row>
    <row r="613" spans="12:12" ht="12.75" x14ac:dyDescent="0.2">
      <c r="L613" s="4"/>
    </row>
    <row r="614" spans="12:12" ht="12.75" x14ac:dyDescent="0.2">
      <c r="L614" s="4"/>
    </row>
    <row r="615" spans="12:12" ht="12.75" x14ac:dyDescent="0.2">
      <c r="L615" s="4"/>
    </row>
    <row r="616" spans="12:12" ht="12.75" x14ac:dyDescent="0.2">
      <c r="L616" s="4"/>
    </row>
    <row r="617" spans="12:12" ht="12.75" x14ac:dyDescent="0.2">
      <c r="L617" s="4"/>
    </row>
    <row r="618" spans="12:12" ht="12.75" x14ac:dyDescent="0.2">
      <c r="L618" s="4"/>
    </row>
    <row r="619" spans="12:12" ht="12.75" x14ac:dyDescent="0.2">
      <c r="L619" s="4"/>
    </row>
    <row r="620" spans="12:12" ht="12.75" x14ac:dyDescent="0.2">
      <c r="L620" s="4"/>
    </row>
    <row r="621" spans="12:12" ht="12.75" x14ac:dyDescent="0.2">
      <c r="L621" s="4"/>
    </row>
    <row r="622" spans="12:12" ht="12.75" x14ac:dyDescent="0.2">
      <c r="L622" s="4"/>
    </row>
    <row r="623" spans="12:12" ht="12.75" x14ac:dyDescent="0.2">
      <c r="L623" s="4"/>
    </row>
    <row r="624" spans="12:12" ht="12.75" x14ac:dyDescent="0.2">
      <c r="L624" s="4"/>
    </row>
    <row r="625" spans="12:12" ht="12.75" x14ac:dyDescent="0.2">
      <c r="L625" s="4"/>
    </row>
    <row r="626" spans="12:12" ht="12.75" x14ac:dyDescent="0.2">
      <c r="L626" s="4"/>
    </row>
    <row r="627" spans="12:12" ht="12.75" x14ac:dyDescent="0.2">
      <c r="L627" s="4"/>
    </row>
    <row r="628" spans="12:12" ht="12.75" x14ac:dyDescent="0.2">
      <c r="L628" s="4"/>
    </row>
    <row r="629" spans="12:12" ht="12.75" x14ac:dyDescent="0.2">
      <c r="L629" s="4"/>
    </row>
    <row r="630" spans="12:12" ht="12.75" x14ac:dyDescent="0.2">
      <c r="L630" s="4"/>
    </row>
    <row r="631" spans="12:12" ht="12.75" x14ac:dyDescent="0.2">
      <c r="L631" s="4"/>
    </row>
    <row r="632" spans="12:12" ht="12.75" x14ac:dyDescent="0.2">
      <c r="L632" s="4"/>
    </row>
    <row r="633" spans="12:12" ht="12.75" x14ac:dyDescent="0.2">
      <c r="L633" s="4"/>
    </row>
    <row r="634" spans="12:12" ht="12.75" x14ac:dyDescent="0.2">
      <c r="L634" s="4"/>
    </row>
    <row r="635" spans="12:12" ht="12.75" x14ac:dyDescent="0.2">
      <c r="L635" s="4"/>
    </row>
    <row r="636" spans="12:12" ht="12.75" x14ac:dyDescent="0.2">
      <c r="L636" s="4"/>
    </row>
    <row r="637" spans="12:12" ht="12.75" x14ac:dyDescent="0.2">
      <c r="L637" s="4"/>
    </row>
    <row r="638" spans="12:12" ht="12.75" x14ac:dyDescent="0.2">
      <c r="L638" s="4"/>
    </row>
    <row r="639" spans="12:12" ht="12.75" x14ac:dyDescent="0.2">
      <c r="L639" s="4"/>
    </row>
    <row r="640" spans="12:12" ht="12.75" x14ac:dyDescent="0.2">
      <c r="L640" s="4"/>
    </row>
    <row r="641" spans="12:12" ht="12.75" x14ac:dyDescent="0.2">
      <c r="L641" s="4"/>
    </row>
    <row r="642" spans="12:12" ht="12.75" x14ac:dyDescent="0.2">
      <c r="L642" s="4"/>
    </row>
    <row r="643" spans="12:12" ht="12.75" x14ac:dyDescent="0.2">
      <c r="L643" s="4"/>
    </row>
    <row r="644" spans="12:12" ht="12.75" x14ac:dyDescent="0.2">
      <c r="L644" s="4"/>
    </row>
    <row r="645" spans="12:12" ht="12.75" x14ac:dyDescent="0.2">
      <c r="L645" s="4"/>
    </row>
    <row r="646" spans="12:12" ht="12.75" x14ac:dyDescent="0.2">
      <c r="L646" s="4"/>
    </row>
    <row r="647" spans="12:12" ht="12.75" x14ac:dyDescent="0.2">
      <c r="L647" s="4"/>
    </row>
    <row r="648" spans="12:12" ht="12.75" x14ac:dyDescent="0.2">
      <c r="L648" s="4"/>
    </row>
    <row r="649" spans="12:12" ht="12.75" x14ac:dyDescent="0.2">
      <c r="L649" s="4"/>
    </row>
    <row r="650" spans="12:12" ht="12.75" x14ac:dyDescent="0.2">
      <c r="L650" s="4"/>
    </row>
    <row r="651" spans="12:12" ht="12.75" x14ac:dyDescent="0.2">
      <c r="L651" s="4"/>
    </row>
    <row r="652" spans="12:12" ht="12.75" x14ac:dyDescent="0.2">
      <c r="L652" s="4"/>
    </row>
    <row r="653" spans="12:12" ht="12.75" x14ac:dyDescent="0.2">
      <c r="L653" s="4"/>
    </row>
    <row r="654" spans="12:12" ht="12.75" x14ac:dyDescent="0.2">
      <c r="L654" s="4"/>
    </row>
    <row r="655" spans="12:12" ht="12.75" x14ac:dyDescent="0.2">
      <c r="L655" s="4"/>
    </row>
    <row r="656" spans="12:12" ht="12.75" x14ac:dyDescent="0.2">
      <c r="L656" s="4"/>
    </row>
    <row r="657" spans="12:12" ht="12.75" x14ac:dyDescent="0.2">
      <c r="L657" s="4"/>
    </row>
    <row r="658" spans="12:12" ht="12.75" x14ac:dyDescent="0.2">
      <c r="L658" s="4"/>
    </row>
    <row r="659" spans="12:12" ht="12.75" x14ac:dyDescent="0.2">
      <c r="L659" s="4"/>
    </row>
    <row r="660" spans="12:12" ht="12.75" x14ac:dyDescent="0.2">
      <c r="L660" s="4"/>
    </row>
    <row r="661" spans="12:12" ht="12.75" x14ac:dyDescent="0.2">
      <c r="L661" s="4"/>
    </row>
    <row r="662" spans="12:12" ht="12.75" x14ac:dyDescent="0.2">
      <c r="L662" s="4"/>
    </row>
    <row r="663" spans="12:12" ht="12.75" x14ac:dyDescent="0.2">
      <c r="L663" s="4"/>
    </row>
    <row r="664" spans="12:12" ht="12.75" x14ac:dyDescent="0.2">
      <c r="L664" s="4"/>
    </row>
    <row r="665" spans="12:12" ht="12.75" x14ac:dyDescent="0.2">
      <c r="L665" s="4"/>
    </row>
    <row r="666" spans="12:12" ht="12.75" x14ac:dyDescent="0.2">
      <c r="L666" s="4"/>
    </row>
    <row r="667" spans="12:12" ht="12.75" x14ac:dyDescent="0.2">
      <c r="L667" s="4"/>
    </row>
    <row r="668" spans="12:12" ht="12.75" x14ac:dyDescent="0.2">
      <c r="L668" s="4"/>
    </row>
    <row r="669" spans="12:12" ht="12.75" x14ac:dyDescent="0.2">
      <c r="L669" s="4"/>
    </row>
    <row r="670" spans="12:12" ht="12.75" x14ac:dyDescent="0.2">
      <c r="L670" s="4"/>
    </row>
    <row r="671" spans="12:12" ht="12.75" x14ac:dyDescent="0.2">
      <c r="L671" s="4"/>
    </row>
    <row r="672" spans="12:12" ht="12.75" x14ac:dyDescent="0.2">
      <c r="L672" s="4"/>
    </row>
    <row r="673" spans="12:12" ht="12.75" x14ac:dyDescent="0.2">
      <c r="L673" s="4"/>
    </row>
    <row r="674" spans="12:12" ht="12.75" x14ac:dyDescent="0.2">
      <c r="L674" s="4"/>
    </row>
    <row r="675" spans="12:12" ht="12.75" x14ac:dyDescent="0.2">
      <c r="L675" s="4"/>
    </row>
    <row r="676" spans="12:12" ht="12.75" x14ac:dyDescent="0.2">
      <c r="L676" s="4"/>
    </row>
    <row r="677" spans="12:12" ht="12.75" x14ac:dyDescent="0.2">
      <c r="L677" s="4"/>
    </row>
    <row r="678" spans="12:12" ht="12.75" x14ac:dyDescent="0.2">
      <c r="L678" s="4"/>
    </row>
    <row r="679" spans="12:12" ht="12.75" x14ac:dyDescent="0.2">
      <c r="L679" s="4"/>
    </row>
    <row r="680" spans="12:12" ht="12.75" x14ac:dyDescent="0.2">
      <c r="L680" s="4"/>
    </row>
    <row r="681" spans="12:12" ht="12.75" x14ac:dyDescent="0.2">
      <c r="L681" s="4"/>
    </row>
    <row r="682" spans="12:12" ht="12.75" x14ac:dyDescent="0.2">
      <c r="L682" s="4"/>
    </row>
    <row r="683" spans="12:12" ht="12.75" x14ac:dyDescent="0.2">
      <c r="L683" s="4"/>
    </row>
    <row r="684" spans="12:12" ht="12.75" x14ac:dyDescent="0.2">
      <c r="L684" s="4"/>
    </row>
    <row r="685" spans="12:12" ht="12.75" x14ac:dyDescent="0.2">
      <c r="L685" s="4"/>
    </row>
    <row r="686" spans="12:12" ht="12.75" x14ac:dyDescent="0.2">
      <c r="L686" s="4"/>
    </row>
    <row r="687" spans="12:12" ht="12.75" x14ac:dyDescent="0.2">
      <c r="L687" s="4"/>
    </row>
    <row r="688" spans="12:12" ht="12.75" x14ac:dyDescent="0.2">
      <c r="L688" s="4"/>
    </row>
    <row r="689" spans="12:12" ht="12.75" x14ac:dyDescent="0.2">
      <c r="L689" s="4"/>
    </row>
    <row r="690" spans="12:12" ht="12.75" x14ac:dyDescent="0.2">
      <c r="L690" s="4"/>
    </row>
    <row r="691" spans="12:12" ht="12.75" x14ac:dyDescent="0.2">
      <c r="L691" s="4"/>
    </row>
    <row r="692" spans="12:12" ht="12.75" x14ac:dyDescent="0.2">
      <c r="L692" s="4"/>
    </row>
    <row r="693" spans="12:12" ht="12.75" x14ac:dyDescent="0.2">
      <c r="L693" s="4"/>
    </row>
    <row r="694" spans="12:12" ht="12.75" x14ac:dyDescent="0.2">
      <c r="L694" s="4"/>
    </row>
    <row r="695" spans="12:12" ht="12.75" x14ac:dyDescent="0.2">
      <c r="L695" s="4"/>
    </row>
    <row r="696" spans="12:12" ht="12.75" x14ac:dyDescent="0.2">
      <c r="L696" s="4"/>
    </row>
    <row r="697" spans="12:12" ht="12.75" x14ac:dyDescent="0.2">
      <c r="L697" s="4"/>
    </row>
    <row r="698" spans="12:12" ht="12.75" x14ac:dyDescent="0.2">
      <c r="L698" s="4"/>
    </row>
    <row r="699" spans="12:12" ht="12.75" x14ac:dyDescent="0.2">
      <c r="L699" s="4"/>
    </row>
    <row r="700" spans="12:12" ht="12.75" x14ac:dyDescent="0.2">
      <c r="L700" s="4"/>
    </row>
    <row r="701" spans="12:12" ht="12.75" x14ac:dyDescent="0.2">
      <c r="L701" s="4"/>
    </row>
    <row r="702" spans="12:12" ht="12.75" x14ac:dyDescent="0.2">
      <c r="L702" s="4"/>
    </row>
    <row r="703" spans="12:12" ht="12.75" x14ac:dyDescent="0.2">
      <c r="L703" s="4"/>
    </row>
    <row r="704" spans="12:12" ht="12.75" x14ac:dyDescent="0.2">
      <c r="L704" s="4"/>
    </row>
    <row r="705" spans="12:12" ht="12.75" x14ac:dyDescent="0.2">
      <c r="L705" s="4"/>
    </row>
    <row r="706" spans="12:12" ht="12.75" x14ac:dyDescent="0.2">
      <c r="L706" s="4"/>
    </row>
    <row r="707" spans="12:12" ht="12.75" x14ac:dyDescent="0.2">
      <c r="L707" s="4"/>
    </row>
    <row r="708" spans="12:12" ht="12.75" x14ac:dyDescent="0.2">
      <c r="L708" s="4"/>
    </row>
    <row r="709" spans="12:12" ht="12.75" x14ac:dyDescent="0.2">
      <c r="L709" s="4"/>
    </row>
    <row r="710" spans="12:12" ht="12.75" x14ac:dyDescent="0.2">
      <c r="L710" s="4"/>
    </row>
    <row r="711" spans="12:12" ht="12.75" x14ac:dyDescent="0.2">
      <c r="L711" s="4"/>
    </row>
    <row r="712" spans="12:12" ht="12.75" x14ac:dyDescent="0.2">
      <c r="L712" s="4"/>
    </row>
    <row r="713" spans="12:12" ht="12.75" x14ac:dyDescent="0.2">
      <c r="L713" s="4"/>
    </row>
    <row r="714" spans="12:12" ht="12.75" x14ac:dyDescent="0.2">
      <c r="L714" s="4"/>
    </row>
    <row r="715" spans="12:12" ht="12.75" x14ac:dyDescent="0.2">
      <c r="L715" s="4"/>
    </row>
    <row r="716" spans="12:12" ht="12.75" x14ac:dyDescent="0.2">
      <c r="L716" s="4"/>
    </row>
    <row r="717" spans="12:12" ht="12.75" x14ac:dyDescent="0.2">
      <c r="L717" s="4"/>
    </row>
    <row r="718" spans="12:12" ht="12.75" x14ac:dyDescent="0.2">
      <c r="L718" s="4"/>
    </row>
    <row r="719" spans="12:12" ht="12.75" x14ac:dyDescent="0.2">
      <c r="L719" s="4"/>
    </row>
    <row r="720" spans="12:12" ht="12.75" x14ac:dyDescent="0.2">
      <c r="L720" s="4"/>
    </row>
    <row r="721" spans="12:12" ht="12.75" x14ac:dyDescent="0.2">
      <c r="L721" s="4"/>
    </row>
    <row r="722" spans="12:12" ht="12.75" x14ac:dyDescent="0.2">
      <c r="L722" s="4"/>
    </row>
    <row r="723" spans="12:12" ht="12.75" x14ac:dyDescent="0.2">
      <c r="L723" s="4"/>
    </row>
    <row r="724" spans="12:12" ht="12.75" x14ac:dyDescent="0.2">
      <c r="L724" s="4"/>
    </row>
    <row r="725" spans="12:12" ht="12.75" x14ac:dyDescent="0.2">
      <c r="L725" s="4"/>
    </row>
    <row r="726" spans="12:12" ht="12.75" x14ac:dyDescent="0.2">
      <c r="L726" s="4"/>
    </row>
    <row r="727" spans="12:12" ht="12.75" x14ac:dyDescent="0.2">
      <c r="L727" s="4"/>
    </row>
    <row r="728" spans="12:12" ht="12.75" x14ac:dyDescent="0.2">
      <c r="L728" s="4"/>
    </row>
    <row r="729" spans="12:12" ht="12.75" x14ac:dyDescent="0.2">
      <c r="L729" s="4"/>
    </row>
    <row r="730" spans="12:12" ht="12.75" x14ac:dyDescent="0.2">
      <c r="L730" s="4"/>
    </row>
    <row r="731" spans="12:12" ht="12.75" x14ac:dyDescent="0.2">
      <c r="L731" s="4"/>
    </row>
    <row r="732" spans="12:12" ht="12.75" x14ac:dyDescent="0.2">
      <c r="L732" s="4"/>
    </row>
    <row r="733" spans="12:12" ht="12.75" x14ac:dyDescent="0.2">
      <c r="L733" s="4"/>
    </row>
    <row r="734" spans="12:12" ht="12.75" x14ac:dyDescent="0.2">
      <c r="L734" s="4"/>
    </row>
    <row r="735" spans="12:12" ht="12.75" x14ac:dyDescent="0.2">
      <c r="L735" s="4"/>
    </row>
    <row r="736" spans="12:12" ht="12.75" x14ac:dyDescent="0.2">
      <c r="L736" s="4"/>
    </row>
    <row r="737" spans="12:12" ht="12.75" x14ac:dyDescent="0.2">
      <c r="L737" s="4"/>
    </row>
    <row r="738" spans="12:12" ht="12.75" x14ac:dyDescent="0.2">
      <c r="L738" s="4"/>
    </row>
    <row r="739" spans="12:12" ht="12.75" x14ac:dyDescent="0.2">
      <c r="L739" s="4"/>
    </row>
    <row r="740" spans="12:12" ht="12.75" x14ac:dyDescent="0.2">
      <c r="L740" s="4"/>
    </row>
    <row r="741" spans="12:12" ht="12.75" x14ac:dyDescent="0.2">
      <c r="L741" s="4"/>
    </row>
    <row r="742" spans="12:12" ht="12.75" x14ac:dyDescent="0.2">
      <c r="L742" s="4"/>
    </row>
    <row r="743" spans="12:12" ht="12.75" x14ac:dyDescent="0.2">
      <c r="L743" s="4"/>
    </row>
    <row r="744" spans="12:12" ht="12.75" x14ac:dyDescent="0.2">
      <c r="L744" s="4"/>
    </row>
    <row r="745" spans="12:12" ht="12.75" x14ac:dyDescent="0.2">
      <c r="L745" s="4"/>
    </row>
    <row r="746" spans="12:12" ht="12.75" x14ac:dyDescent="0.2">
      <c r="L746" s="4"/>
    </row>
    <row r="747" spans="12:12" ht="12.75" x14ac:dyDescent="0.2">
      <c r="L747" s="4"/>
    </row>
    <row r="748" spans="12:12" ht="12.75" x14ac:dyDescent="0.2">
      <c r="L748" s="4"/>
    </row>
    <row r="749" spans="12:12" ht="12.75" x14ac:dyDescent="0.2">
      <c r="L749" s="4"/>
    </row>
    <row r="750" spans="12:12" ht="12.75" x14ac:dyDescent="0.2">
      <c r="L750" s="4"/>
    </row>
    <row r="751" spans="12:12" ht="12.75" x14ac:dyDescent="0.2">
      <c r="L751" s="4"/>
    </row>
    <row r="752" spans="12:12" ht="12.75" x14ac:dyDescent="0.2">
      <c r="L752" s="4"/>
    </row>
    <row r="753" spans="12:12" ht="12.75" x14ac:dyDescent="0.2">
      <c r="L753" s="4"/>
    </row>
    <row r="754" spans="12:12" ht="12.75" x14ac:dyDescent="0.2">
      <c r="L754" s="4"/>
    </row>
    <row r="755" spans="12:12" ht="12.75" x14ac:dyDescent="0.2">
      <c r="L755" s="4"/>
    </row>
    <row r="756" spans="12:12" ht="12.75" x14ac:dyDescent="0.2">
      <c r="L756" s="4"/>
    </row>
    <row r="757" spans="12:12" ht="12.75" x14ac:dyDescent="0.2">
      <c r="L757" s="4"/>
    </row>
    <row r="758" spans="12:12" ht="12.75" x14ac:dyDescent="0.2">
      <c r="L758" s="4"/>
    </row>
    <row r="759" spans="12:12" ht="12.75" x14ac:dyDescent="0.2">
      <c r="L759" s="4"/>
    </row>
    <row r="760" spans="12:12" ht="12.75" x14ac:dyDescent="0.2">
      <c r="L760" s="4"/>
    </row>
    <row r="761" spans="12:12" ht="12.75" x14ac:dyDescent="0.2">
      <c r="L761" s="4"/>
    </row>
    <row r="762" spans="12:12" ht="12.75" x14ac:dyDescent="0.2">
      <c r="L762" s="4"/>
    </row>
    <row r="763" spans="12:12" ht="12.75" x14ac:dyDescent="0.2">
      <c r="L763" s="4"/>
    </row>
    <row r="764" spans="12:12" ht="12.75" x14ac:dyDescent="0.2">
      <c r="L764" s="4"/>
    </row>
    <row r="765" spans="12:12" ht="12.75" x14ac:dyDescent="0.2">
      <c r="L765" s="4"/>
    </row>
    <row r="766" spans="12:12" ht="12.75" x14ac:dyDescent="0.2">
      <c r="L766" s="4"/>
    </row>
    <row r="767" spans="12:12" ht="12.75" x14ac:dyDescent="0.2">
      <c r="L767" s="4"/>
    </row>
    <row r="768" spans="12:12" ht="12.75" x14ac:dyDescent="0.2">
      <c r="L768" s="4"/>
    </row>
    <row r="769" spans="12:12" ht="12.75" x14ac:dyDescent="0.2">
      <c r="L769" s="4"/>
    </row>
    <row r="770" spans="12:12" ht="12.75" x14ac:dyDescent="0.2">
      <c r="L770" s="4"/>
    </row>
    <row r="771" spans="12:12" ht="12.75" x14ac:dyDescent="0.2">
      <c r="L771" s="4"/>
    </row>
    <row r="772" spans="12:12" ht="12.75" x14ac:dyDescent="0.2">
      <c r="L772" s="4"/>
    </row>
    <row r="773" spans="12:12" ht="12.75" x14ac:dyDescent="0.2">
      <c r="L773" s="4"/>
    </row>
    <row r="774" spans="12:12" ht="12.75" x14ac:dyDescent="0.2">
      <c r="L774" s="4"/>
    </row>
    <row r="775" spans="12:12" ht="12.75" x14ac:dyDescent="0.2">
      <c r="L775" s="4"/>
    </row>
    <row r="776" spans="12:12" ht="12.75" x14ac:dyDescent="0.2">
      <c r="L776" s="4"/>
    </row>
    <row r="777" spans="12:12" ht="12.75" x14ac:dyDescent="0.2">
      <c r="L777" s="4"/>
    </row>
    <row r="778" spans="12:12" ht="12.75" x14ac:dyDescent="0.2">
      <c r="L778" s="4"/>
    </row>
    <row r="779" spans="12:12" ht="12.75" x14ac:dyDescent="0.2">
      <c r="L779" s="4"/>
    </row>
    <row r="780" spans="12:12" ht="12.75" x14ac:dyDescent="0.2">
      <c r="L780" s="4"/>
    </row>
    <row r="781" spans="12:12" ht="12.75" x14ac:dyDescent="0.2">
      <c r="L781" s="4"/>
    </row>
    <row r="782" spans="12:12" ht="12.75" x14ac:dyDescent="0.2">
      <c r="L782" s="4"/>
    </row>
    <row r="783" spans="12:12" ht="12.75" x14ac:dyDescent="0.2">
      <c r="L783" s="4"/>
    </row>
    <row r="784" spans="12:12" ht="12.75" x14ac:dyDescent="0.2">
      <c r="L784" s="4"/>
    </row>
    <row r="785" spans="12:12" ht="12.75" x14ac:dyDescent="0.2">
      <c r="L785" s="4"/>
    </row>
    <row r="786" spans="12:12" ht="12.75" x14ac:dyDescent="0.2">
      <c r="L786" s="4"/>
    </row>
    <row r="787" spans="12:12" ht="12.75" x14ac:dyDescent="0.2">
      <c r="L787" s="4"/>
    </row>
    <row r="788" spans="12:12" ht="12.75" x14ac:dyDescent="0.2">
      <c r="L788" s="4"/>
    </row>
    <row r="789" spans="12:12" ht="12.75" x14ac:dyDescent="0.2">
      <c r="L789" s="4"/>
    </row>
    <row r="790" spans="12:12" ht="12.75" x14ac:dyDescent="0.2">
      <c r="L790" s="4"/>
    </row>
    <row r="791" spans="12:12" ht="12.75" x14ac:dyDescent="0.2">
      <c r="L791" s="4"/>
    </row>
    <row r="792" spans="12:12" ht="12.75" x14ac:dyDescent="0.2">
      <c r="L792" s="4"/>
    </row>
    <row r="793" spans="12:12" ht="12.75" x14ac:dyDescent="0.2">
      <c r="L793" s="4"/>
    </row>
    <row r="794" spans="12:12" ht="12.75" x14ac:dyDescent="0.2">
      <c r="L794" s="4"/>
    </row>
    <row r="795" spans="12:12" ht="12.75" x14ac:dyDescent="0.2">
      <c r="L795" s="4"/>
    </row>
    <row r="796" spans="12:12" ht="12.75" x14ac:dyDescent="0.2">
      <c r="L796" s="4"/>
    </row>
    <row r="797" spans="12:12" ht="12.75" x14ac:dyDescent="0.2">
      <c r="L797" s="4"/>
    </row>
    <row r="798" spans="12:12" ht="12.75" x14ac:dyDescent="0.2">
      <c r="L798" s="4"/>
    </row>
    <row r="799" spans="12:12" ht="12.75" x14ac:dyDescent="0.2">
      <c r="L799" s="4"/>
    </row>
    <row r="800" spans="12:12" ht="12.75" x14ac:dyDescent="0.2">
      <c r="L800" s="4"/>
    </row>
    <row r="801" spans="12:12" ht="12.75" x14ac:dyDescent="0.2">
      <c r="L801" s="4"/>
    </row>
    <row r="802" spans="12:12" ht="12.75" x14ac:dyDescent="0.2">
      <c r="L802" s="4"/>
    </row>
    <row r="803" spans="12:12" ht="12.75" x14ac:dyDescent="0.2">
      <c r="L803" s="4"/>
    </row>
    <row r="804" spans="12:12" ht="12.75" x14ac:dyDescent="0.2">
      <c r="L804" s="4"/>
    </row>
    <row r="805" spans="12:12" ht="12.75" x14ac:dyDescent="0.2">
      <c r="L805" s="4"/>
    </row>
    <row r="806" spans="12:12" ht="12.75" x14ac:dyDescent="0.2">
      <c r="L806" s="4"/>
    </row>
    <row r="807" spans="12:12" ht="12.75" x14ac:dyDescent="0.2">
      <c r="L807" s="4"/>
    </row>
    <row r="808" spans="12:12" ht="12.75" x14ac:dyDescent="0.2">
      <c r="L808" s="4"/>
    </row>
    <row r="809" spans="12:12" ht="12.75" x14ac:dyDescent="0.2">
      <c r="L809" s="4"/>
    </row>
    <row r="810" spans="12:12" ht="12.75" x14ac:dyDescent="0.2">
      <c r="L810" s="4"/>
    </row>
    <row r="811" spans="12:12" ht="12.75" x14ac:dyDescent="0.2">
      <c r="L811" s="4"/>
    </row>
    <row r="812" spans="12:12" ht="12.75" x14ac:dyDescent="0.2">
      <c r="L812" s="4"/>
    </row>
    <row r="813" spans="12:12" ht="12.75" x14ac:dyDescent="0.2">
      <c r="L813" s="4"/>
    </row>
    <row r="814" spans="12:12" ht="12.75" x14ac:dyDescent="0.2">
      <c r="L814" s="4"/>
    </row>
    <row r="815" spans="12:12" ht="12.75" x14ac:dyDescent="0.2">
      <c r="L815" s="4"/>
    </row>
    <row r="816" spans="12:12" ht="12.75" x14ac:dyDescent="0.2">
      <c r="L816" s="4"/>
    </row>
    <row r="817" spans="12:12" ht="12.75" x14ac:dyDescent="0.2">
      <c r="L817" s="4"/>
    </row>
    <row r="818" spans="12:12" ht="12.75" x14ac:dyDescent="0.2">
      <c r="L818" s="4"/>
    </row>
    <row r="819" spans="12:12" ht="12.75" x14ac:dyDescent="0.2">
      <c r="L819" s="4"/>
    </row>
    <row r="820" spans="12:12" ht="12.75" x14ac:dyDescent="0.2">
      <c r="L820" s="4"/>
    </row>
    <row r="821" spans="12:12" ht="12.75" x14ac:dyDescent="0.2">
      <c r="L821" s="4"/>
    </row>
    <row r="822" spans="12:12" ht="12.75" x14ac:dyDescent="0.2">
      <c r="L822" s="4"/>
    </row>
    <row r="823" spans="12:12" ht="12.75" x14ac:dyDescent="0.2">
      <c r="L823" s="4"/>
    </row>
    <row r="824" spans="12:12" ht="12.75" x14ac:dyDescent="0.2">
      <c r="L824" s="4"/>
    </row>
    <row r="825" spans="12:12" ht="12.75" x14ac:dyDescent="0.2">
      <c r="L825" s="4"/>
    </row>
    <row r="826" spans="12:12" ht="12.75" x14ac:dyDescent="0.2">
      <c r="L826" s="4"/>
    </row>
    <row r="827" spans="12:12" ht="12.75" x14ac:dyDescent="0.2">
      <c r="L827" s="4"/>
    </row>
    <row r="828" spans="12:12" ht="12.75" x14ac:dyDescent="0.2">
      <c r="L828" s="4"/>
    </row>
    <row r="829" spans="12:12" ht="12.75" x14ac:dyDescent="0.2">
      <c r="L829" s="4"/>
    </row>
    <row r="830" spans="12:12" ht="12.75" x14ac:dyDescent="0.2">
      <c r="L830" s="4"/>
    </row>
    <row r="831" spans="12:12" ht="12.75" x14ac:dyDescent="0.2">
      <c r="L831" s="4"/>
    </row>
    <row r="832" spans="12:12" ht="12.75" x14ac:dyDescent="0.2">
      <c r="L832" s="4"/>
    </row>
    <row r="833" spans="12:12" ht="12.75" x14ac:dyDescent="0.2">
      <c r="L833" s="4"/>
    </row>
    <row r="834" spans="12:12" ht="12.75" x14ac:dyDescent="0.2">
      <c r="L834" s="4"/>
    </row>
    <row r="835" spans="12:12" ht="12.75" x14ac:dyDescent="0.2">
      <c r="L835" s="4"/>
    </row>
    <row r="836" spans="12:12" ht="12.75" x14ac:dyDescent="0.2">
      <c r="L836" s="4"/>
    </row>
    <row r="837" spans="12:12" ht="12.75" x14ac:dyDescent="0.2">
      <c r="L837" s="4"/>
    </row>
    <row r="838" spans="12:12" ht="12.75" x14ac:dyDescent="0.2">
      <c r="L838" s="4"/>
    </row>
    <row r="839" spans="12:12" ht="12.75" x14ac:dyDescent="0.2">
      <c r="L839" s="4"/>
    </row>
    <row r="840" spans="12:12" ht="12.75" x14ac:dyDescent="0.2">
      <c r="L840" s="4"/>
    </row>
    <row r="841" spans="12:12" ht="12.75" x14ac:dyDescent="0.2">
      <c r="L841" s="4"/>
    </row>
    <row r="842" spans="12:12" ht="12.75" x14ac:dyDescent="0.2">
      <c r="L842" s="4"/>
    </row>
  </sheetData>
  <autoFilter ref="A1:L842" xr:uid="{00000000-0009-0000-0000-000008000000}"/>
  <sortState xmlns:xlrd2="http://schemas.microsoft.com/office/spreadsheetml/2017/richdata2" ref="A2:L4">
    <sortCondition descending="1" ref="L1:L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L197"/>
  <sheetViews>
    <sheetView workbookViewId="0">
      <pane ySplit="1" topLeftCell="A2" activePane="bottomLeft" state="frozen"/>
      <selection activeCell="D9" sqref="D9"/>
      <selection pane="bottomLeft"/>
    </sheetView>
  </sheetViews>
  <sheetFormatPr defaultColWidth="12.5703125" defaultRowHeight="15.75" customHeight="1" x14ac:dyDescent="0.2"/>
  <cols>
    <col min="1" max="4" width="12.5703125" style="3"/>
    <col min="5" max="5" width="29.85546875" style="3" customWidth="1"/>
    <col min="6" max="6" width="0.5703125" style="3" hidden="1" customWidth="1"/>
    <col min="7" max="7" width="15.5703125" style="3" bestFit="1" customWidth="1"/>
    <col min="8" max="8" width="17.7109375" style="3" bestFit="1" customWidth="1"/>
    <col min="9" max="9" width="13.28515625" style="3" bestFit="1" customWidth="1"/>
    <col min="10" max="10" width="20.5703125" style="3" bestFit="1" customWidth="1"/>
    <col min="11" max="11" width="13.140625" style="3" bestFit="1" customWidth="1"/>
    <col min="12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6" t="s">
        <v>2</v>
      </c>
    </row>
    <row r="2" spans="1:12" ht="15.75" customHeight="1" x14ac:dyDescent="0.2">
      <c r="A2" s="20" t="s">
        <v>161</v>
      </c>
      <c r="B2" s="20" t="s">
        <v>82</v>
      </c>
      <c r="C2" s="20" t="s">
        <v>13</v>
      </c>
      <c r="D2" s="20">
        <v>44</v>
      </c>
      <c r="E2" s="20" t="s">
        <v>191</v>
      </c>
      <c r="F2" s="10" t="str">
        <f t="shared" ref="F2:F33" si="0">A2&amp;B2&amp;C2&amp;E2</f>
        <v>RyanAschbrennerMGATE CITY STRIDERS</v>
      </c>
      <c r="G2" s="5">
        <f>SUMIF('Nashua 10K'!$F$2:$F$273,F2,'Nashua 10K'!$J$2:$J$273)</f>
        <v>82</v>
      </c>
      <c r="H2" s="5">
        <f>SUMIF('Skip''s 4M'!$F$2:$F$310,F2,'Skip''s 4M'!$J$2:$J$310)</f>
        <v>97</v>
      </c>
      <c r="I2" s="5">
        <f>SUMIF(Sandown!$F$2:$F$297,F2,Sandown!$J$2:$J$297)</f>
        <v>94</v>
      </c>
      <c r="J2" s="5">
        <f>SUMIF('New England Half'!$F$2:$F$294,F2,'New England Half'!$J$2:$J$294)</f>
        <v>68</v>
      </c>
      <c r="K2" s="5">
        <f>SUMIF('Track 5K'!$F$2:$F$198,F2,'Track 5K'!$J$2:$J$198)</f>
        <v>73</v>
      </c>
      <c r="L2" s="4">
        <f t="shared" ref="L2:L33" si="1">SUM(G2:K2)</f>
        <v>414</v>
      </c>
    </row>
    <row r="3" spans="1:12" ht="12.75" x14ac:dyDescent="0.2">
      <c r="A3" s="20" t="s">
        <v>132</v>
      </c>
      <c r="B3" s="20" t="s">
        <v>133</v>
      </c>
      <c r="C3" s="20" t="s">
        <v>13</v>
      </c>
      <c r="D3" s="20">
        <v>58</v>
      </c>
      <c r="E3" s="20" t="s">
        <v>196</v>
      </c>
      <c r="F3" s="10" t="str">
        <f t="shared" si="0"/>
        <v>JimWestrichMUPPER VALLEY RUNNING CLUB</v>
      </c>
      <c r="G3" s="5">
        <f>SUMIF('Nashua 10K'!$F$2:$F$273,F3,'Nashua 10K'!$J$2:$J$273)</f>
        <v>85</v>
      </c>
      <c r="H3" s="5">
        <f>SUMIF('Skip''s 4M'!$F$2:$F$310,F3,'Skip''s 4M'!$J$2:$J$310)</f>
        <v>56</v>
      </c>
      <c r="I3" s="5">
        <f>SUMIF(Sandown!$F$2:$F$297,F3,Sandown!$J$2:$J$297)</f>
        <v>73</v>
      </c>
      <c r="J3" s="5">
        <f>SUMIF('New England Half'!$F$2:$F$294,F3,'New England Half'!$J$2:$J$294)</f>
        <v>64</v>
      </c>
      <c r="K3" s="5">
        <f>SUMIF('Track 5K'!$F$2:$F$198,F3,'Track 5K'!$J$2:$J$198)</f>
        <v>82</v>
      </c>
      <c r="L3" s="4">
        <f t="shared" si="1"/>
        <v>360</v>
      </c>
    </row>
    <row r="4" spans="1:12" ht="12.75" x14ac:dyDescent="0.2">
      <c r="A4" s="20" t="s">
        <v>129</v>
      </c>
      <c r="B4" s="20" t="s">
        <v>130</v>
      </c>
      <c r="C4" s="20" t="s">
        <v>13</v>
      </c>
      <c r="D4" s="20">
        <v>36</v>
      </c>
      <c r="E4" s="20" t="s">
        <v>192</v>
      </c>
      <c r="F4" s="10" t="str">
        <f t="shared" si="0"/>
        <v>NicholasGregoryMGREATER DERRY TRACK CLUB</v>
      </c>
      <c r="G4" s="5">
        <f>SUMIF('Nashua 10K'!$F$2:$F$273,F4,'Nashua 10K'!$J$2:$J$273)</f>
        <v>68</v>
      </c>
      <c r="H4" s="5">
        <f>SUMIF('Skip''s 4M'!$F$2:$F$310,F4,'Skip''s 4M'!$J$2:$J$310)</f>
        <v>66</v>
      </c>
      <c r="I4" s="5">
        <f>SUMIF(Sandown!$F$2:$F$297,F4,Sandown!$J$2:$J$297)</f>
        <v>79</v>
      </c>
      <c r="J4" s="5">
        <f>SUMIF('New England Half'!$F$2:$F$294,F4,'New England Half'!$J$2:$J$294)</f>
        <v>60</v>
      </c>
      <c r="K4" s="5">
        <f>SUMIF('Track 5K'!$F$2:$F$198,F4,'Track 5K'!$J$2:$J$198)</f>
        <v>44</v>
      </c>
      <c r="L4" s="4">
        <f t="shared" si="1"/>
        <v>317</v>
      </c>
    </row>
    <row r="5" spans="1:12" ht="12.75" x14ac:dyDescent="0.2">
      <c r="A5" t="s">
        <v>14</v>
      </c>
      <c r="B5" s="2" t="s">
        <v>15</v>
      </c>
      <c r="C5" t="s">
        <v>13</v>
      </c>
      <c r="D5">
        <v>27</v>
      </c>
      <c r="E5" s="20" t="s">
        <v>191</v>
      </c>
      <c r="F5" s="10" t="str">
        <f t="shared" si="0"/>
        <v>JacobWormaldMGATE CITY STRIDERS</v>
      </c>
      <c r="G5" s="5">
        <f>SUMIF('Nashua 10K'!$F$2:$F$273,F5,'Nashua 10K'!$J$2:$J$273)</f>
        <v>88</v>
      </c>
      <c r="H5" s="5">
        <f>SUMIF('Skip''s 4M'!$F$2:$F$310,F5,'Skip''s 4M'!$J$2:$J$310)</f>
        <v>94</v>
      </c>
      <c r="I5" s="5">
        <f>SUMIF(Sandown!$F$2:$F$297,F5,Sandown!$J$2:$J$297)</f>
        <v>0</v>
      </c>
      <c r="J5" s="5">
        <f>SUMIF('New England Half'!$F$2:$F$294,F5,'New England Half'!$J$2:$J$294)</f>
        <v>70</v>
      </c>
      <c r="K5" s="5">
        <f>SUMIF('Track 5K'!$F$2:$F$198,F5,'Track 5K'!$J$2:$J$198)</f>
        <v>56</v>
      </c>
      <c r="L5" s="4">
        <f t="shared" si="1"/>
        <v>308</v>
      </c>
    </row>
    <row r="6" spans="1:12" ht="12.75" x14ac:dyDescent="0.2">
      <c r="A6" s="20" t="s">
        <v>126</v>
      </c>
      <c r="B6" s="20" t="s">
        <v>127</v>
      </c>
      <c r="C6" s="20" t="s">
        <v>13</v>
      </c>
      <c r="D6" s="20">
        <v>66</v>
      </c>
      <c r="E6" s="20" t="s">
        <v>193</v>
      </c>
      <c r="F6" s="10" t="str">
        <f t="shared" si="0"/>
        <v>PeterWasylakMMILLENNIUM RUNNING</v>
      </c>
      <c r="G6" s="5">
        <f>SUMIF('Nashua 10K'!$F$2:$F$273,F6,'Nashua 10K'!$J$2:$J$273)</f>
        <v>76</v>
      </c>
      <c r="H6" s="5">
        <f>SUMIF('Skip''s 4M'!$F$2:$F$310,F6,'Skip''s 4M'!$J$2:$J$310)</f>
        <v>73</v>
      </c>
      <c r="I6" s="5">
        <f>SUMIF(Sandown!$F$2:$F$297,F6,Sandown!$J$2:$J$297)</f>
        <v>70</v>
      </c>
      <c r="J6" s="5">
        <f>SUMIF('New England Half'!$F$2:$F$294,F6,'New England Half'!$J$2:$J$294)</f>
        <v>76</v>
      </c>
      <c r="K6" s="5">
        <f>SUMIF('Track 5K'!$F$2:$F$198,F6,'Track 5K'!$J$2:$J$198)</f>
        <v>0</v>
      </c>
      <c r="L6" s="4">
        <f t="shared" si="1"/>
        <v>295</v>
      </c>
    </row>
    <row r="7" spans="1:12" ht="12.75" x14ac:dyDescent="0.2">
      <c r="A7" s="20" t="s">
        <v>289</v>
      </c>
      <c r="B7" s="20" t="s">
        <v>290</v>
      </c>
      <c r="C7" s="20" t="s">
        <v>13</v>
      </c>
      <c r="D7" s="20">
        <v>37</v>
      </c>
      <c r="E7" s="20" t="s">
        <v>196</v>
      </c>
      <c r="F7" s="9" t="str">
        <f t="shared" si="0"/>
        <v>PatrickLuckowMUPPER VALLEY RUNNING CLUB</v>
      </c>
      <c r="G7" s="5">
        <f>SUMIF('Nashua 10K'!$F$2:$F$273,F7,'Nashua 10K'!$J$2:$J$273)</f>
        <v>0</v>
      </c>
      <c r="H7" s="5">
        <f>SUMIF('Skip''s 4M'!$F$2:$F$310,F7,'Skip''s 4M'!$J$2:$J$310)</f>
        <v>76</v>
      </c>
      <c r="I7" s="5">
        <f>SUMIF(Sandown!$F$2:$F$297,F7,Sandown!$J$2:$J$297)</f>
        <v>88</v>
      </c>
      <c r="J7" s="5">
        <f>SUMIF('New England Half'!$F$2:$F$294,F7,'New England Half'!$J$2:$J$294)</f>
        <v>47</v>
      </c>
      <c r="K7" s="5">
        <f>SUMIF('Track 5K'!$F$2:$F$198,F7,'Track 5K'!$J$2:$J$198)</f>
        <v>66</v>
      </c>
      <c r="L7" s="4">
        <f t="shared" si="1"/>
        <v>277</v>
      </c>
    </row>
    <row r="8" spans="1:12" ht="12.75" x14ac:dyDescent="0.2">
      <c r="A8" s="20" t="s">
        <v>37</v>
      </c>
      <c r="B8" s="20" t="s">
        <v>197</v>
      </c>
      <c r="C8" s="20" t="s">
        <v>13</v>
      </c>
      <c r="D8" s="20">
        <v>53</v>
      </c>
      <c r="E8" s="20" t="s">
        <v>191</v>
      </c>
      <c r="F8" s="10" t="str">
        <f t="shared" si="0"/>
        <v>MichaelO'NeillMGATE CITY STRIDERS</v>
      </c>
      <c r="G8" s="5">
        <f>SUMIF('Nashua 10K'!$F$2:$F$273,F8,'Nashua 10K'!$J$2:$J$273)</f>
        <v>62</v>
      </c>
      <c r="H8" s="5">
        <f>SUMIF('Skip''s 4M'!$F$2:$F$310,F8,'Skip''s 4M'!$J$2:$J$310)</f>
        <v>82</v>
      </c>
      <c r="I8" s="5">
        <f>SUMIF(Sandown!$F$2:$F$297,F8,Sandown!$J$2:$J$297)</f>
        <v>0</v>
      </c>
      <c r="J8" s="5">
        <f>SUMIF('New England Half'!$F$2:$F$294,F8,'New England Half'!$J$2:$J$294)</f>
        <v>58</v>
      </c>
      <c r="K8" s="5">
        <f>SUMIF('Track 5K'!$F$2:$F$198,F8,'Track 5K'!$J$2:$J$198)</f>
        <v>68</v>
      </c>
      <c r="L8" s="4">
        <f t="shared" si="1"/>
        <v>270</v>
      </c>
    </row>
    <row r="9" spans="1:12" ht="12.75" x14ac:dyDescent="0.2">
      <c r="A9" s="2" t="s">
        <v>125</v>
      </c>
      <c r="B9" s="2" t="s">
        <v>47</v>
      </c>
      <c r="C9" s="2" t="s">
        <v>13</v>
      </c>
      <c r="D9" s="2">
        <v>56</v>
      </c>
      <c r="E9" s="2" t="s">
        <v>191</v>
      </c>
      <c r="F9" s="10" t="str">
        <f t="shared" si="0"/>
        <v>PaulDonovanMGATE CITY STRIDERS</v>
      </c>
      <c r="G9" s="5">
        <f>SUMIF('Nashua 10K'!$F$2:$F$273,F9,'Nashua 10K'!$J$2:$J$273)</f>
        <v>94</v>
      </c>
      <c r="H9" s="5">
        <f>SUMIF('Skip''s 4M'!$F$2:$F$310,F9,'Skip''s 4M'!$J$2:$J$310)</f>
        <v>0</v>
      </c>
      <c r="I9" s="5">
        <f>SUMIF(Sandown!$F$2:$F$297,F9,Sandown!$J$2:$J$297)</f>
        <v>0</v>
      </c>
      <c r="J9" s="5">
        <f>SUMIF('New England Half'!$F$2:$F$294,F9,'New England Half'!$J$2:$J$294)</f>
        <v>91</v>
      </c>
      <c r="K9" s="5">
        <f>SUMIF('Track 5K'!$F$2:$F$198,F9,'Track 5K'!$J$2:$J$198)</f>
        <v>85</v>
      </c>
      <c r="L9" s="4">
        <f t="shared" si="1"/>
        <v>270</v>
      </c>
    </row>
    <row r="10" spans="1:12" ht="12.75" x14ac:dyDescent="0.2">
      <c r="A10" s="3" t="s">
        <v>37</v>
      </c>
      <c r="B10" s="3" t="s">
        <v>378</v>
      </c>
      <c r="C10" s="3" t="s">
        <v>13</v>
      </c>
      <c r="D10" s="3">
        <v>57</v>
      </c>
      <c r="E10" s="3" t="s">
        <v>192</v>
      </c>
      <c r="F10" s="10" t="str">
        <f t="shared" si="0"/>
        <v>MichaelDufourMGREATER DERRY TRACK CLUB</v>
      </c>
      <c r="G10" s="5">
        <f>SUMIF('Nashua 10K'!$F$2:$F$273,F10,'Nashua 10K'!$J$2:$J$273)</f>
        <v>0</v>
      </c>
      <c r="H10" s="5">
        <f>SUMIF('Skip''s 4M'!$F$2:$F$310,F10,'Skip''s 4M'!$J$2:$J$310)</f>
        <v>0</v>
      </c>
      <c r="I10" s="5">
        <f>SUMIF(Sandown!$F$2:$F$297,F10,Sandown!$J$2:$J$297)</f>
        <v>91</v>
      </c>
      <c r="J10" s="5">
        <f>SUMIF('New England Half'!$F$2:$F$294,F10,'New England Half'!$J$2:$J$294)</f>
        <v>88</v>
      </c>
      <c r="K10" s="5">
        <f>SUMIF('Track 5K'!$F$2:$F$198,F10,'Track 5K'!$J$2:$J$198)</f>
        <v>88</v>
      </c>
      <c r="L10" s="4">
        <f t="shared" si="1"/>
        <v>267</v>
      </c>
    </row>
    <row r="11" spans="1:12" ht="12.75" x14ac:dyDescent="0.2">
      <c r="A11" s="20" t="s">
        <v>37</v>
      </c>
      <c r="B11" s="20" t="s">
        <v>149</v>
      </c>
      <c r="C11" s="20" t="s">
        <v>13</v>
      </c>
      <c r="D11" s="20">
        <v>42</v>
      </c>
      <c r="E11" s="20" t="s">
        <v>193</v>
      </c>
      <c r="F11" s="10" t="str">
        <f t="shared" si="0"/>
        <v>MichaelMartinezMMILLENNIUM RUNNING</v>
      </c>
      <c r="G11" s="5">
        <f>SUMIF('Nashua 10K'!$F$2:$F$273,F11,'Nashua 10K'!$J$2:$J$273)</f>
        <v>32</v>
      </c>
      <c r="H11" s="5">
        <f>SUMIF('Skip''s 4M'!$F$2:$F$310,F11,'Skip''s 4M'!$J$2:$J$310)</f>
        <v>60</v>
      </c>
      <c r="I11" s="5">
        <f>SUMIF(Sandown!$F$2:$F$297,F11,Sandown!$J$2:$J$297)</f>
        <v>62</v>
      </c>
      <c r="J11" s="5">
        <f>SUMIF('New England Half'!$F$2:$F$294,F11,'New England Half'!$J$2:$J$294)</f>
        <v>35</v>
      </c>
      <c r="K11" s="5">
        <f>SUMIF('Track 5K'!$F$2:$F$198,F11,'Track 5K'!$J$2:$J$198)</f>
        <v>60</v>
      </c>
      <c r="L11" s="4">
        <f t="shared" si="1"/>
        <v>249</v>
      </c>
    </row>
    <row r="12" spans="1:12" ht="12.75" x14ac:dyDescent="0.2">
      <c r="A12" s="20" t="s">
        <v>135</v>
      </c>
      <c r="B12" s="20" t="s">
        <v>136</v>
      </c>
      <c r="C12" s="20" t="s">
        <v>13</v>
      </c>
      <c r="D12" s="20">
        <v>52</v>
      </c>
      <c r="E12" s="20" t="s">
        <v>191</v>
      </c>
      <c r="F12" s="10" t="str">
        <f t="shared" si="0"/>
        <v>AndrewBraggMGATE CITY STRIDERS</v>
      </c>
      <c r="G12" s="5">
        <f>SUMIF('Nashua 10K'!$F$2:$F$273,F12,'Nashua 10K'!$J$2:$J$273)</f>
        <v>66</v>
      </c>
      <c r="H12" s="5">
        <f>SUMIF('Skip''s 4M'!$F$2:$F$310,F12,'Skip''s 4M'!$J$2:$J$310)</f>
        <v>70</v>
      </c>
      <c r="I12" s="5">
        <f>SUMIF(Sandown!$F$2:$F$297,F12,Sandown!$J$2:$J$297)</f>
        <v>60</v>
      </c>
      <c r="J12" s="5">
        <f>SUMIF('New England Half'!$F$2:$F$294,F12,'New England Half'!$J$2:$J$294)</f>
        <v>50</v>
      </c>
      <c r="K12" s="5">
        <f>SUMIF('Track 5K'!$F$2:$F$198,F12,'Track 5K'!$J$2:$J$198)</f>
        <v>0</v>
      </c>
      <c r="L12" s="4">
        <f t="shared" si="1"/>
        <v>246</v>
      </c>
    </row>
    <row r="13" spans="1:12" ht="12.75" x14ac:dyDescent="0.2">
      <c r="A13" s="20" t="s">
        <v>27</v>
      </c>
      <c r="B13" s="20" t="s">
        <v>28</v>
      </c>
      <c r="C13" s="20" t="s">
        <v>13</v>
      </c>
      <c r="D13" s="20">
        <v>52</v>
      </c>
      <c r="E13" s="20" t="s">
        <v>191</v>
      </c>
      <c r="F13" s="10" t="str">
        <f t="shared" si="0"/>
        <v>EmmetCliffordMGATE CITY STRIDERS</v>
      </c>
      <c r="G13" s="5">
        <f>SUMIF('Nashua 10K'!$F$2:$F$273,F13,'Nashua 10K'!$J$2:$J$273)</f>
        <v>48.5</v>
      </c>
      <c r="H13" s="5">
        <f>SUMIF('Skip''s 4M'!$F$2:$F$310,F13,'Skip''s 4M'!$J$2:$J$310)</f>
        <v>62</v>
      </c>
      <c r="I13" s="5">
        <f>SUMIF(Sandown!$F$2:$F$297,F13,Sandown!$J$2:$J$297)</f>
        <v>54</v>
      </c>
      <c r="J13" s="5">
        <f>SUMIF('New England Half'!$F$2:$F$294,F13,'New England Half'!$J$2:$J$294)</f>
        <v>28</v>
      </c>
      <c r="K13" s="5">
        <f>SUMIF('Track 5K'!$F$2:$F$198,F13,'Track 5K'!$J$2:$J$198)</f>
        <v>36.5</v>
      </c>
      <c r="L13" s="4">
        <f t="shared" si="1"/>
        <v>229</v>
      </c>
    </row>
    <row r="14" spans="1:12" ht="12.75" x14ac:dyDescent="0.2">
      <c r="A14" s="2" t="s">
        <v>134</v>
      </c>
      <c r="B14" s="2" t="s">
        <v>122</v>
      </c>
      <c r="C14" s="2" t="s">
        <v>13</v>
      </c>
      <c r="D14" s="2">
        <v>55</v>
      </c>
      <c r="E14" s="2" t="s">
        <v>192</v>
      </c>
      <c r="F14" s="10" t="str">
        <f t="shared" si="0"/>
        <v>JohnMcGarryMGREATER DERRY TRACK CLUB</v>
      </c>
      <c r="G14" s="5">
        <f>SUMIF('Nashua 10K'!$F$2:$F$273,F14,'Nashua 10K'!$J$2:$J$273)</f>
        <v>70</v>
      </c>
      <c r="H14" s="5">
        <f>SUMIF('Skip''s 4M'!$F$2:$F$310,F14,'Skip''s 4M'!$J$2:$J$310)</f>
        <v>0</v>
      </c>
      <c r="I14" s="5">
        <f>SUMIF(Sandown!$F$2:$F$297,F14,Sandown!$J$2:$J$297)</f>
        <v>52</v>
      </c>
      <c r="J14" s="5">
        <f>SUMIF('New England Half'!$F$2:$F$294,F14,'New England Half'!$J$2:$J$294)</f>
        <v>42.5</v>
      </c>
      <c r="K14" s="5">
        <f>SUMIF('Track 5K'!$F$2:$F$198,F14,'Track 5K'!$J$2:$J$198)</f>
        <v>64</v>
      </c>
      <c r="L14" s="4">
        <f t="shared" si="1"/>
        <v>228.5</v>
      </c>
    </row>
    <row r="15" spans="1:12" ht="12.75" x14ac:dyDescent="0.2">
      <c r="A15" s="20" t="s">
        <v>285</v>
      </c>
      <c r="B15" s="20" t="s">
        <v>286</v>
      </c>
      <c r="C15" s="20" t="s">
        <v>13</v>
      </c>
      <c r="D15" s="20">
        <v>40</v>
      </c>
      <c r="E15" s="20" t="s">
        <v>191</v>
      </c>
      <c r="F15" s="9" t="str">
        <f t="shared" si="0"/>
        <v>CoreyGirardMGATE CITY STRIDERS</v>
      </c>
      <c r="G15" s="5">
        <f>SUMIF('Nashua 10K'!$F$2:$F$273,F15,'Nashua 10K'!$J$2:$J$273)</f>
        <v>0</v>
      </c>
      <c r="H15" s="5">
        <f>SUMIF('Skip''s 4M'!$F$2:$F$310,F15,'Skip''s 4M'!$J$2:$J$310)</f>
        <v>85</v>
      </c>
      <c r="I15" s="5">
        <f>SUMIF(Sandown!$F$2:$F$297,F15,Sandown!$J$2:$J$297)</f>
        <v>82</v>
      </c>
      <c r="J15" s="5">
        <f>SUMIF('New England Half'!$F$2:$F$294,F15,'New England Half'!$J$2:$J$294)</f>
        <v>52</v>
      </c>
      <c r="K15" s="5">
        <f>SUMIF('Track 5K'!$F$2:$F$198,F15,'Track 5K'!$J$2:$J$198)</f>
        <v>0</v>
      </c>
      <c r="L15" s="4">
        <f t="shared" si="1"/>
        <v>219</v>
      </c>
    </row>
    <row r="16" spans="1:12" ht="12.75" x14ac:dyDescent="0.2">
      <c r="A16" s="20" t="s">
        <v>293</v>
      </c>
      <c r="B16" s="20" t="s">
        <v>294</v>
      </c>
      <c r="C16" s="20" t="s">
        <v>13</v>
      </c>
      <c r="D16" s="20">
        <v>47</v>
      </c>
      <c r="E16" s="20" t="s">
        <v>193</v>
      </c>
      <c r="F16" s="9" t="str">
        <f t="shared" si="0"/>
        <v>BrettRickenbachMMILLENNIUM RUNNING</v>
      </c>
      <c r="G16" s="5">
        <f>SUMIF('Nashua 10K'!$F$2:$F$273,F16,'Nashua 10K'!$J$2:$J$273)</f>
        <v>0</v>
      </c>
      <c r="H16" s="5">
        <f>SUMIF('Skip''s 4M'!$F$2:$F$310,F16,'Skip''s 4M'!$J$2:$J$310)</f>
        <v>64</v>
      </c>
      <c r="I16" s="5">
        <f>SUMIF(Sandown!$F$2:$F$297,F16,Sandown!$J$2:$J$297)</f>
        <v>66</v>
      </c>
      <c r="J16" s="5">
        <f>SUMIF('New England Half'!$F$2:$F$294,F16,'New England Half'!$J$2:$J$294)</f>
        <v>33</v>
      </c>
      <c r="K16" s="5">
        <f>SUMIF('Track 5K'!$F$2:$F$198,F16,'Track 5K'!$J$2:$J$198)</f>
        <v>45.5</v>
      </c>
      <c r="L16" s="4">
        <f t="shared" si="1"/>
        <v>208.5</v>
      </c>
    </row>
    <row r="17" spans="1:12" ht="12.75" x14ac:dyDescent="0.2">
      <c r="A17" s="3" t="s">
        <v>390</v>
      </c>
      <c r="B17" s="3" t="s">
        <v>391</v>
      </c>
      <c r="C17" s="3" t="s">
        <v>13</v>
      </c>
      <c r="D17" s="3">
        <v>64</v>
      </c>
      <c r="E17" s="3" t="s">
        <v>192</v>
      </c>
      <c r="F17" s="10" t="str">
        <f t="shared" si="0"/>
        <v>LenEarnshawMGREATER DERRY TRACK CLUB</v>
      </c>
      <c r="G17" s="5">
        <f>SUMIF('Nashua 10K'!$F$2:$F$273,F17,'Nashua 10K'!$J$2:$J$273)</f>
        <v>0</v>
      </c>
      <c r="H17" s="5">
        <f>SUMIF('Skip''s 4M'!$F$2:$F$310,F17,'Skip''s 4M'!$J$2:$J$310)</f>
        <v>0</v>
      </c>
      <c r="I17" s="5">
        <f>SUMIF(Sandown!$F$2:$F$297,F17,Sandown!$J$2:$J$297)</f>
        <v>68</v>
      </c>
      <c r="J17" s="5">
        <f>SUMIF('New England Half'!$F$2:$F$294,F17,'New England Half'!$J$2:$J$294)</f>
        <v>66</v>
      </c>
      <c r="K17" s="5">
        <f>SUMIF('Track 5K'!$F$2:$F$198,F17,'Track 5K'!$J$2:$J$198)</f>
        <v>70</v>
      </c>
      <c r="L17" s="4">
        <f t="shared" si="1"/>
        <v>204</v>
      </c>
    </row>
    <row r="18" spans="1:12" ht="12.75" x14ac:dyDescent="0.2">
      <c r="A18" s="3" t="s">
        <v>370</v>
      </c>
      <c r="B18" s="3" t="s">
        <v>371</v>
      </c>
      <c r="C18" s="3" t="s">
        <v>13</v>
      </c>
      <c r="D18" s="3">
        <v>30</v>
      </c>
      <c r="E18" s="3" t="s">
        <v>192</v>
      </c>
      <c r="F18" s="10" t="str">
        <f t="shared" si="0"/>
        <v>SamuelFazioliMGREATER DERRY TRACK CLUB</v>
      </c>
      <c r="G18" s="5">
        <f>SUMIF('Nashua 10K'!$F$2:$F$273,F18,'Nashua 10K'!$J$2:$J$273)</f>
        <v>0</v>
      </c>
      <c r="H18" s="5">
        <f>SUMIF('Skip''s 4M'!$F$2:$F$310,F18,'Skip''s 4M'!$J$2:$J$310)</f>
        <v>0</v>
      </c>
      <c r="I18" s="5">
        <f>SUMIF(Sandown!$F$2:$F$297,F18,Sandown!$J$2:$J$297)</f>
        <v>100</v>
      </c>
      <c r="J18" s="5">
        <f>SUMIF('New England Half'!$F$2:$F$294,F18,'New England Half'!$J$2:$J$294)</f>
        <v>0</v>
      </c>
      <c r="K18" s="5">
        <f>SUMIF('Track 5K'!$F$2:$F$198,F18,'Track 5K'!$J$2:$J$198)</f>
        <v>100</v>
      </c>
      <c r="L18" s="4">
        <f t="shared" si="1"/>
        <v>200</v>
      </c>
    </row>
    <row r="19" spans="1:12" ht="12.75" x14ac:dyDescent="0.2">
      <c r="A19" s="20" t="s">
        <v>281</v>
      </c>
      <c r="B19" s="20" t="s">
        <v>589</v>
      </c>
      <c r="C19" s="20" t="s">
        <v>13</v>
      </c>
      <c r="D19" s="20">
        <v>59</v>
      </c>
      <c r="E19" s="2" t="s">
        <v>192</v>
      </c>
      <c r="F19" s="9" t="str">
        <f t="shared" si="0"/>
        <v>CharlieBemisMGREATER DERRY TRACK CLUB</v>
      </c>
      <c r="G19" s="5">
        <f>SUMIF('Nashua 10K'!$F$2:$F$273,F19,'Nashua 10K'!$J$2:$J$273)</f>
        <v>0</v>
      </c>
      <c r="H19" s="5">
        <f>SUMIF('Skip''s 4M'!$F$2:$F$310,F19,'Skip''s 4M'!$J$2:$J$310)</f>
        <v>0</v>
      </c>
      <c r="I19" s="5">
        <f>SUMIF(Sandown!$F$2:$F$297,F19,Sandown!$J$2:$J$297)</f>
        <v>0</v>
      </c>
      <c r="J19" s="5">
        <f>SUMIF('New England Half'!$F$2:$F$294,F19,'New England Half'!$J$2:$J$294)</f>
        <v>100</v>
      </c>
      <c r="K19" s="5">
        <f>SUMIF('Track 5K'!$F$2:$F$198,F19,'Track 5K'!$J$2:$J$198)</f>
        <v>97</v>
      </c>
      <c r="L19" s="4">
        <f t="shared" si="1"/>
        <v>197</v>
      </c>
    </row>
    <row r="20" spans="1:12" ht="12.75" x14ac:dyDescent="0.2">
      <c r="A20" s="20" t="s">
        <v>168</v>
      </c>
      <c r="B20" s="20" t="s">
        <v>223</v>
      </c>
      <c r="C20" s="20" t="s">
        <v>13</v>
      </c>
      <c r="D20" s="20">
        <v>61</v>
      </c>
      <c r="E20" s="20" t="s">
        <v>192</v>
      </c>
      <c r="F20" s="10" t="str">
        <f t="shared" si="0"/>
        <v>BobDolanMGREATER DERRY TRACK CLUB</v>
      </c>
      <c r="G20" s="5">
        <f>SUMIF('Nashua 10K'!$F$2:$F$273,F20,'Nashua 10K'!$J$2:$J$273)</f>
        <v>38</v>
      </c>
      <c r="H20" s="5">
        <f>SUMIF('Skip''s 4M'!$F$2:$F$310,F20,'Skip''s 4M'!$J$2:$J$310)</f>
        <v>52</v>
      </c>
      <c r="I20" s="5">
        <f>SUMIF(Sandown!$F$2:$F$297,F20,Sandown!$J$2:$J$297)</f>
        <v>45.5</v>
      </c>
      <c r="J20" s="5">
        <f>SUMIF('New England Half'!$F$2:$F$294,F20,'New England Half'!$J$2:$J$294)</f>
        <v>30</v>
      </c>
      <c r="K20" s="5">
        <f>SUMIF('Track 5K'!$F$2:$F$198,F20,'Track 5K'!$J$2:$J$198)</f>
        <v>27</v>
      </c>
      <c r="L20" s="4">
        <f t="shared" si="1"/>
        <v>192.5</v>
      </c>
    </row>
    <row r="21" spans="1:12" ht="12.75" x14ac:dyDescent="0.2">
      <c r="A21" s="2" t="s">
        <v>145</v>
      </c>
      <c r="B21" s="2" t="s">
        <v>146</v>
      </c>
      <c r="C21" s="2" t="s">
        <v>13</v>
      </c>
      <c r="D21" s="2">
        <v>35</v>
      </c>
      <c r="E21" s="2" t="s">
        <v>191</v>
      </c>
      <c r="F21" s="10" t="str">
        <f t="shared" si="0"/>
        <v>BrandynNaroMGATE CITY STRIDERS</v>
      </c>
      <c r="G21" s="5">
        <f>SUMIF('Nashua 10K'!$F$2:$F$273,F21,'Nashua 10K'!$J$2:$J$273)</f>
        <v>45.5</v>
      </c>
      <c r="H21" s="5">
        <f>SUMIF('Skip''s 4M'!$F$2:$F$310,F21,'Skip''s 4M'!$J$2:$J$310)</f>
        <v>0</v>
      </c>
      <c r="I21" s="5">
        <f>SUMIF(Sandown!$F$2:$F$297,F21,Sandown!$J$2:$J$297)</f>
        <v>41</v>
      </c>
      <c r="J21" s="5">
        <f>SUMIF('New England Half'!$F$2:$F$294,F21,'New England Half'!$J$2:$J$294)</f>
        <v>45.5</v>
      </c>
      <c r="K21" s="5">
        <f>SUMIF('Track 5K'!$F$2:$F$198,F21,'Track 5K'!$J$2:$J$198)</f>
        <v>58</v>
      </c>
      <c r="L21" s="4">
        <f t="shared" si="1"/>
        <v>190</v>
      </c>
    </row>
    <row r="22" spans="1:12" ht="12.75" x14ac:dyDescent="0.2">
      <c r="A22" s="20" t="s">
        <v>157</v>
      </c>
      <c r="B22" s="20" t="s">
        <v>593</v>
      </c>
      <c r="C22" s="20" t="s">
        <v>13</v>
      </c>
      <c r="D22" s="20">
        <v>51</v>
      </c>
      <c r="E22" s="2" t="s">
        <v>193</v>
      </c>
      <c r="F22" s="9" t="str">
        <f t="shared" si="0"/>
        <v>DavidSaarinenMMILLENNIUM RUNNING</v>
      </c>
      <c r="G22" s="5">
        <f>SUMIF('Nashua 10K'!$F$2:$F$273,F22,'Nashua 10K'!$J$2:$J$273)</f>
        <v>0</v>
      </c>
      <c r="H22" s="5">
        <f>SUMIF('Skip''s 4M'!$F$2:$F$310,F22,'Skip''s 4M'!$J$2:$J$310)</f>
        <v>0</v>
      </c>
      <c r="I22" s="5">
        <f>SUMIF(Sandown!$F$2:$F$297,F22,Sandown!$J$2:$J$297)</f>
        <v>0</v>
      </c>
      <c r="J22" s="5">
        <f>SUMIF('New England Half'!$F$2:$F$294,F22,'New England Half'!$J$2:$J$294)</f>
        <v>85</v>
      </c>
      <c r="K22" s="5">
        <f>SUMIF('Track 5K'!$F$2:$F$198,F22,'Track 5K'!$J$2:$J$198)</f>
        <v>94</v>
      </c>
      <c r="L22" s="4">
        <f t="shared" si="1"/>
        <v>179</v>
      </c>
    </row>
    <row r="23" spans="1:12" ht="12.75" x14ac:dyDescent="0.2">
      <c r="A23" s="20" t="s">
        <v>132</v>
      </c>
      <c r="B23" s="20" t="s">
        <v>434</v>
      </c>
      <c r="C23" s="20" t="s">
        <v>13</v>
      </c>
      <c r="D23" s="20">
        <v>63</v>
      </c>
      <c r="E23" s="2" t="s">
        <v>191</v>
      </c>
      <c r="F23" s="9" t="str">
        <f t="shared" si="0"/>
        <v>JimHansenMGATE CITY STRIDERS</v>
      </c>
      <c r="G23" s="5">
        <f>SUMIF('Nashua 10K'!$F$2:$F$273,F23,'Nashua 10K'!$J$2:$J$273)</f>
        <v>0</v>
      </c>
      <c r="H23" s="5">
        <f>SUMIF('Skip''s 4M'!$F$2:$F$310,F23,'Skip''s 4M'!$J$2:$J$310)</f>
        <v>0</v>
      </c>
      <c r="I23" s="5">
        <f>SUMIF(Sandown!$F$2:$F$297,F23,Sandown!$J$2:$J$297)</f>
        <v>0</v>
      </c>
      <c r="J23" s="5">
        <f>SUMIF('New England Half'!$F$2:$F$294,F23,'New England Half'!$J$2:$J$294)</f>
        <v>79</v>
      </c>
      <c r="K23" s="5">
        <f>SUMIF('Track 5K'!$F$2:$F$198,F23,'Track 5K'!$J$2:$J$198)</f>
        <v>91</v>
      </c>
      <c r="L23" s="4">
        <f t="shared" si="1"/>
        <v>170</v>
      </c>
    </row>
    <row r="24" spans="1:12" ht="12.75" x14ac:dyDescent="0.2">
      <c r="A24" s="20" t="s">
        <v>140</v>
      </c>
      <c r="B24" s="20" t="s">
        <v>18</v>
      </c>
      <c r="C24" s="20" t="s">
        <v>13</v>
      </c>
      <c r="D24" s="20">
        <v>60</v>
      </c>
      <c r="E24" s="20" t="s">
        <v>196</v>
      </c>
      <c r="F24" s="9" t="str">
        <f t="shared" si="0"/>
        <v>TomMooreMUPPER VALLEY RUNNING CLUB</v>
      </c>
      <c r="G24" s="5">
        <f>SUMIF('Nashua 10K'!$F$2:$F$273,F24,'Nashua 10K'!$J$2:$J$273)</f>
        <v>60</v>
      </c>
      <c r="H24" s="5">
        <f>SUMIF('Skip''s 4M'!$F$2:$F$310,F24,'Skip''s 4M'!$J$2:$J$310)</f>
        <v>30</v>
      </c>
      <c r="I24" s="5">
        <f>SUMIF(Sandown!$F$2:$F$297,F24,Sandown!$J$2:$J$297)</f>
        <v>34</v>
      </c>
      <c r="J24" s="5">
        <f>SUMIF('New England Half'!$F$2:$F$294,F24,'New England Half'!$J$2:$J$294)</f>
        <v>27</v>
      </c>
      <c r="K24" s="5">
        <f>SUMIF('Track 5K'!$F$2:$F$198,F24,'Track 5K'!$J$2:$J$198)</f>
        <v>16.5</v>
      </c>
      <c r="L24" s="4">
        <f t="shared" si="1"/>
        <v>167.5</v>
      </c>
    </row>
    <row r="25" spans="1:12" ht="12.75" x14ac:dyDescent="0.2">
      <c r="A25" s="2" t="s">
        <v>29</v>
      </c>
      <c r="B25" s="2" t="s">
        <v>128</v>
      </c>
      <c r="C25" s="2" t="s">
        <v>13</v>
      </c>
      <c r="D25" s="2">
        <v>71</v>
      </c>
      <c r="E25" s="2" t="s">
        <v>192</v>
      </c>
      <c r="F25" s="10" t="str">
        <f t="shared" si="0"/>
        <v>ScottAbercrombieMGREATER DERRY TRACK CLUB</v>
      </c>
      <c r="G25" s="5">
        <f>SUMIF('Nashua 10K'!$F$2:$F$273,F25,'Nashua 10K'!$J$2:$J$273)</f>
        <v>91</v>
      </c>
      <c r="H25" s="5">
        <f>SUMIF('Skip''s 4M'!$F$2:$F$310,F25,'Skip''s 4M'!$J$2:$J$310)</f>
        <v>0</v>
      </c>
      <c r="I25" s="5">
        <f>SUMIF(Sandown!$F$2:$F$297,F25,Sandown!$J$2:$J$297)</f>
        <v>0</v>
      </c>
      <c r="J25" s="5">
        <f>SUMIF('New England Half'!$F$2:$F$294,F25,'New England Half'!$J$2:$J$294)</f>
        <v>0</v>
      </c>
      <c r="K25" s="5">
        <f>SUMIF('Track 5K'!$F$2:$F$198,F25,'Track 5K'!$J$2:$J$198)</f>
        <v>76</v>
      </c>
      <c r="L25" s="4">
        <f t="shared" si="1"/>
        <v>167</v>
      </c>
    </row>
    <row r="26" spans="1:12" ht="12.75" x14ac:dyDescent="0.2">
      <c r="A26" s="20" t="s">
        <v>137</v>
      </c>
      <c r="B26" s="20" t="s">
        <v>72</v>
      </c>
      <c r="C26" s="20" t="s">
        <v>13</v>
      </c>
      <c r="D26" s="20">
        <v>51</v>
      </c>
      <c r="E26" s="20" t="s">
        <v>196</v>
      </c>
      <c r="F26" s="10" t="str">
        <f t="shared" si="0"/>
        <v>GeoffDunbarMUPPER VALLEY RUNNING CLUB</v>
      </c>
      <c r="G26" s="5">
        <f>SUMIF('Nashua 10K'!$F$2:$F$273,F26,'Nashua 10K'!$J$2:$J$273)</f>
        <v>56</v>
      </c>
      <c r="H26" s="5">
        <f>SUMIF('Skip''s 4M'!$F$2:$F$310,F26,'Skip''s 4M'!$J$2:$J$310)</f>
        <v>58</v>
      </c>
      <c r="I26" s="5">
        <f>SUMIF(Sandown!$F$2:$F$297,F26,Sandown!$J$2:$J$297)</f>
        <v>42.5</v>
      </c>
      <c r="J26" s="5">
        <f>SUMIF('New England Half'!$F$2:$F$294,F26,'New England Half'!$J$2:$J$294)</f>
        <v>0</v>
      </c>
      <c r="K26" s="5">
        <f>SUMIF('Track 5K'!$F$2:$F$198,F26,'Track 5K'!$J$2:$J$198)</f>
        <v>8.75</v>
      </c>
      <c r="L26" s="4">
        <f t="shared" si="1"/>
        <v>165.25</v>
      </c>
    </row>
    <row r="27" spans="1:12" ht="12.75" x14ac:dyDescent="0.2">
      <c r="A27" s="2" t="s">
        <v>150</v>
      </c>
      <c r="B27" s="2" t="s">
        <v>151</v>
      </c>
      <c r="C27" s="2" t="s">
        <v>13</v>
      </c>
      <c r="D27" s="2">
        <v>25</v>
      </c>
      <c r="E27" s="2" t="s">
        <v>192</v>
      </c>
      <c r="F27" s="10" t="str">
        <f t="shared" si="0"/>
        <v>LoganFosterMGREATER DERRY TRACK CLUB</v>
      </c>
      <c r="G27" s="5">
        <f>SUMIF('Nashua 10K'!$F$2:$F$273,F27,'Nashua 10K'!$J$2:$J$273)</f>
        <v>73</v>
      </c>
      <c r="H27" s="5">
        <f>SUMIF('Skip''s 4M'!$F$2:$F$310,F27,'Skip''s 4M'!$J$2:$J$310)</f>
        <v>0</v>
      </c>
      <c r="I27" s="5">
        <f>SUMIF(Sandown!$F$2:$F$297,F27,Sandown!$J$2:$J$297)</f>
        <v>0</v>
      </c>
      <c r="J27" s="5">
        <f>SUMIF('New England Half'!$F$2:$F$294,F27,'New England Half'!$J$2:$J$294)</f>
        <v>39.5</v>
      </c>
      <c r="K27" s="5">
        <f>SUMIF('Track 5K'!$F$2:$F$198,F27,'Track 5K'!$J$2:$J$198)</f>
        <v>50</v>
      </c>
      <c r="L27" s="4">
        <f t="shared" si="1"/>
        <v>162.5</v>
      </c>
    </row>
    <row r="28" spans="1:12" ht="12.75" x14ac:dyDescent="0.2">
      <c r="A28" s="20" t="s">
        <v>29</v>
      </c>
      <c r="B28" s="20" t="s">
        <v>30</v>
      </c>
      <c r="C28" s="20" t="s">
        <v>13</v>
      </c>
      <c r="D28" s="20">
        <v>49</v>
      </c>
      <c r="E28" s="20" t="s">
        <v>192</v>
      </c>
      <c r="F28" s="10" t="str">
        <f t="shared" si="0"/>
        <v>ScottReiffMGREATER DERRY TRACK CLUB</v>
      </c>
      <c r="G28" s="5">
        <f>SUMIF('Nashua 10K'!$F$2:$F$273,F28,'Nashua 10K'!$J$2:$J$273)</f>
        <v>30</v>
      </c>
      <c r="H28" s="5">
        <f>SUMIF('Skip''s 4M'!$F$2:$F$310,F28,'Skip''s 4M'!$J$2:$J$310)</f>
        <v>39.5</v>
      </c>
      <c r="I28" s="5">
        <f>SUMIF(Sandown!$F$2:$F$297,F28,Sandown!$J$2:$J$297)</f>
        <v>30</v>
      </c>
      <c r="J28" s="5">
        <f>SUMIF('New England Half'!$F$2:$F$294,F28,'New England Half'!$J$2:$J$294)</f>
        <v>23.5</v>
      </c>
      <c r="K28" s="5">
        <f>SUMIF('Track 5K'!$F$2:$F$198,F28,'Track 5K'!$J$2:$J$198)</f>
        <v>23.5</v>
      </c>
      <c r="L28" s="4">
        <f t="shared" si="1"/>
        <v>146.5</v>
      </c>
    </row>
    <row r="29" spans="1:12" ht="12.75" x14ac:dyDescent="0.2">
      <c r="A29" s="20" t="s">
        <v>33</v>
      </c>
      <c r="B29" s="20" t="s">
        <v>34</v>
      </c>
      <c r="C29" s="20" t="s">
        <v>13</v>
      </c>
      <c r="D29" s="20">
        <v>63</v>
      </c>
      <c r="E29" s="20" t="s">
        <v>191</v>
      </c>
      <c r="F29" s="10" t="str">
        <f t="shared" si="0"/>
        <v>BruceContiMGATE CITY STRIDERS</v>
      </c>
      <c r="G29" s="5">
        <f>SUMIF('Nashua 10K'!$F$2:$F$273,F29,'Nashua 10K'!$J$2:$J$273)</f>
        <v>36.5</v>
      </c>
      <c r="H29" s="5">
        <f>SUMIF('Skip''s 4M'!$F$2:$F$310,F29,'Skip''s 4M'!$J$2:$J$310)</f>
        <v>45.5</v>
      </c>
      <c r="I29" s="5">
        <f>SUMIF(Sandown!$F$2:$F$297,F29,Sandown!$J$2:$J$297)</f>
        <v>32</v>
      </c>
      <c r="J29" s="5">
        <f>SUMIF('New England Half'!$F$2:$F$294,F29,'New England Half'!$J$2:$J$294)</f>
        <v>8.25</v>
      </c>
      <c r="K29" s="5">
        <f>SUMIF('Track 5K'!$F$2:$F$198,F29,'Track 5K'!$J$2:$J$198)</f>
        <v>20.5</v>
      </c>
      <c r="L29" s="4">
        <f t="shared" si="1"/>
        <v>142.75</v>
      </c>
    </row>
    <row r="30" spans="1:12" ht="12.75" x14ac:dyDescent="0.2">
      <c r="A30" s="20" t="s">
        <v>596</v>
      </c>
      <c r="B30" s="20" t="s">
        <v>597</v>
      </c>
      <c r="C30" s="20" t="s">
        <v>13</v>
      </c>
      <c r="D30" s="20">
        <v>33</v>
      </c>
      <c r="E30" s="2" t="s">
        <v>196</v>
      </c>
      <c r="F30" s="9" t="str">
        <f t="shared" si="0"/>
        <v>KevinHartsteinMUPPER VALLEY RUNNING CLUB</v>
      </c>
      <c r="G30" s="5">
        <f>SUMIF('Nashua 10K'!$F$2:$F$273,F30,'Nashua 10K'!$J$2:$J$273)</f>
        <v>0</v>
      </c>
      <c r="H30" s="5">
        <f>SUMIF('Skip''s 4M'!$F$2:$F$310,F30,'Skip''s 4M'!$J$2:$J$310)</f>
        <v>0</v>
      </c>
      <c r="I30" s="5">
        <f>SUMIF(Sandown!$F$2:$F$297,F30,Sandown!$J$2:$J$297)</f>
        <v>0</v>
      </c>
      <c r="J30" s="5">
        <f>SUMIF('New England Half'!$F$2:$F$294,F30,'New England Half'!$J$2:$J$294)</f>
        <v>73</v>
      </c>
      <c r="K30" s="5">
        <f>SUMIF('Track 5K'!$F$2:$F$198,F30,'Track 5K'!$J$2:$J$198)</f>
        <v>62</v>
      </c>
      <c r="L30" s="4">
        <f t="shared" si="1"/>
        <v>135</v>
      </c>
    </row>
    <row r="31" spans="1:12" ht="12.75" x14ac:dyDescent="0.2">
      <c r="A31" s="20" t="s">
        <v>287</v>
      </c>
      <c r="B31" s="20" t="s">
        <v>288</v>
      </c>
      <c r="C31" s="20" t="s">
        <v>13</v>
      </c>
      <c r="D31" s="20">
        <v>35</v>
      </c>
      <c r="E31" s="20" t="s">
        <v>196</v>
      </c>
      <c r="F31" s="9" t="str">
        <f t="shared" si="0"/>
        <v>AlexHallMUPPER VALLEY RUNNING CLUB</v>
      </c>
      <c r="G31" s="5">
        <f>SUMIF('Nashua 10K'!$F$2:$F$273,F31,'Nashua 10K'!$J$2:$J$273)</f>
        <v>0</v>
      </c>
      <c r="H31" s="5">
        <f>SUMIF('Skip''s 4M'!$F$2:$F$310,F31,'Skip''s 4M'!$J$2:$J$310)</f>
        <v>79</v>
      </c>
      <c r="I31" s="5">
        <f>SUMIF(Sandown!$F$2:$F$297,F31,Sandown!$J$2:$J$297)</f>
        <v>0</v>
      </c>
      <c r="J31" s="5">
        <f>SUMIF('New England Half'!$F$2:$F$294,F31,'New England Half'!$J$2:$J$294)</f>
        <v>0</v>
      </c>
      <c r="K31" s="5">
        <f>SUMIF('Track 5K'!$F$2:$F$198,F31,'Track 5K'!$J$2:$J$198)</f>
        <v>41</v>
      </c>
      <c r="L31" s="4">
        <f t="shared" si="1"/>
        <v>120</v>
      </c>
    </row>
    <row r="32" spans="1:12" ht="12.75" x14ac:dyDescent="0.2">
      <c r="A32" s="20" t="s">
        <v>31</v>
      </c>
      <c r="B32" s="20" t="s">
        <v>32</v>
      </c>
      <c r="C32" s="20" t="s">
        <v>13</v>
      </c>
      <c r="D32" s="20">
        <v>49</v>
      </c>
      <c r="E32" s="20" t="s">
        <v>192</v>
      </c>
      <c r="F32" s="10" t="str">
        <f t="shared" si="0"/>
        <v>JamesAikenMGREATER DERRY TRACK CLUB</v>
      </c>
      <c r="G32" s="5">
        <f>SUMIF('Nashua 10K'!$F$2:$F$273,F32,'Nashua 10K'!$J$2:$J$273)</f>
        <v>26</v>
      </c>
      <c r="H32" s="5">
        <f>SUMIF('Skip''s 4M'!$F$2:$F$310,F32,'Skip''s 4M'!$J$2:$J$310)</f>
        <v>31</v>
      </c>
      <c r="I32" s="5">
        <f>SUMIF(Sandown!$F$2:$F$297,F32,Sandown!$J$2:$J$297)</f>
        <v>28</v>
      </c>
      <c r="J32" s="5">
        <f>SUMIF('New England Half'!$F$2:$F$294,F32,'New England Half'!$J$2:$J$294)</f>
        <v>17.5</v>
      </c>
      <c r="K32" s="5">
        <f>SUMIF('Track 5K'!$F$2:$F$198,F32,'Track 5K'!$J$2:$J$198)</f>
        <v>17.5</v>
      </c>
      <c r="L32" s="4">
        <f t="shared" si="1"/>
        <v>120</v>
      </c>
    </row>
    <row r="33" spans="1:12" ht="12.75" x14ac:dyDescent="0.2">
      <c r="A33" s="20" t="s">
        <v>131</v>
      </c>
      <c r="B33" s="20" t="s">
        <v>267</v>
      </c>
      <c r="C33" s="20" t="s">
        <v>13</v>
      </c>
      <c r="D33" s="20">
        <v>54</v>
      </c>
      <c r="E33" s="20" t="s">
        <v>193</v>
      </c>
      <c r="F33" s="9" t="str">
        <f t="shared" si="0"/>
        <v>SeanPattenMMILLENNIUM RUNNING</v>
      </c>
      <c r="G33" s="5">
        <f>SUMIF('Nashua 10K'!$F$2:$F$273,F33,'Nashua 10K'!$J$2:$J$273)</f>
        <v>13</v>
      </c>
      <c r="H33" s="5">
        <f>SUMIF('Skip''s 4M'!$F$2:$F$310,F33,'Skip''s 4M'!$J$2:$J$310)</f>
        <v>35</v>
      </c>
      <c r="I33" s="5">
        <f>SUMIF(Sandown!$F$2:$F$297,F33,Sandown!$J$2:$J$297)</f>
        <v>38</v>
      </c>
      <c r="J33" s="5">
        <f>SUMIF('New England Half'!$F$2:$F$294,F33,'New England Half'!$J$2:$J$294)</f>
        <v>16.5</v>
      </c>
      <c r="K33" s="5">
        <f>SUMIF('Track 5K'!$F$2:$F$198,F33,'Track 5K'!$J$2:$J$198)</f>
        <v>12.5</v>
      </c>
      <c r="L33" s="4">
        <f t="shared" si="1"/>
        <v>115</v>
      </c>
    </row>
    <row r="34" spans="1:12" ht="12.75" x14ac:dyDescent="0.2">
      <c r="A34" s="20" t="s">
        <v>154</v>
      </c>
      <c r="B34" s="20" t="s">
        <v>155</v>
      </c>
      <c r="C34" s="20" t="s">
        <v>13</v>
      </c>
      <c r="D34" s="20">
        <v>36</v>
      </c>
      <c r="E34" s="20" t="s">
        <v>192</v>
      </c>
      <c r="F34" s="9" t="str">
        <f t="shared" ref="F34:F65" si="2">A34&amp;B34&amp;C34&amp;E34</f>
        <v>RonaldGallantMGREATER DERRY TRACK CLUB</v>
      </c>
      <c r="G34" s="5">
        <f>SUMIF('Nashua 10K'!$F$2:$F$273,F34,'Nashua 10K'!$J$2:$J$273)</f>
        <v>28</v>
      </c>
      <c r="H34" s="5">
        <f>SUMIF('Skip''s 4M'!$F$2:$F$310,F34,'Skip''s 4M'!$J$2:$J$310)</f>
        <v>33</v>
      </c>
      <c r="I34" s="5">
        <f>SUMIF(Sandown!$F$2:$F$297,F34,Sandown!$J$2:$J$297)</f>
        <v>27</v>
      </c>
      <c r="J34" s="5">
        <f>SUMIF('New England Half'!$F$2:$F$294,F34,'New England Half'!$J$2:$J$294)</f>
        <v>13.5</v>
      </c>
      <c r="K34" s="5">
        <f>SUMIF('Track 5K'!$F$2:$F$198,F34,'Track 5K'!$J$2:$J$198)</f>
        <v>11.375</v>
      </c>
      <c r="L34" s="4">
        <f t="shared" ref="L34:L65" si="3">SUM(G34:K34)</f>
        <v>112.875</v>
      </c>
    </row>
    <row r="35" spans="1:12" ht="12.75" x14ac:dyDescent="0.2">
      <c r="A35" s="2" t="s">
        <v>144</v>
      </c>
      <c r="B35" s="2" t="s">
        <v>138</v>
      </c>
      <c r="C35" s="2" t="s">
        <v>13</v>
      </c>
      <c r="D35" s="2">
        <v>36</v>
      </c>
      <c r="E35" s="2" t="s">
        <v>193</v>
      </c>
      <c r="F35" s="10" t="str">
        <f t="shared" si="2"/>
        <v>ThomasCookMMILLENNIUM RUNNING</v>
      </c>
      <c r="G35" s="5">
        <f>SUMIF('Nashua 10K'!$F$2:$F$273,F35,'Nashua 10K'!$J$2:$J$273)</f>
        <v>39.5</v>
      </c>
      <c r="H35" s="5">
        <f>SUMIF('Skip''s 4M'!$F$2:$F$310,F35,'Skip''s 4M'!$J$2:$J$310)</f>
        <v>0</v>
      </c>
      <c r="I35" s="5">
        <f>SUMIF(Sandown!$F$2:$F$297,F35,Sandown!$J$2:$J$297)</f>
        <v>36.5</v>
      </c>
      <c r="J35" s="5">
        <f>SUMIF('New England Half'!$F$2:$F$294,F35,'New England Half'!$J$2:$J$294)</f>
        <v>31</v>
      </c>
      <c r="K35" s="5">
        <f>SUMIF('Track 5K'!$F$2:$F$198,F35,'Track 5K'!$J$2:$J$198)</f>
        <v>0</v>
      </c>
      <c r="L35" s="4">
        <f t="shared" si="3"/>
        <v>107</v>
      </c>
    </row>
    <row r="36" spans="1:12" ht="12.75" x14ac:dyDescent="0.2">
      <c r="A36" s="2" t="s">
        <v>143</v>
      </c>
      <c r="B36" s="2" t="s">
        <v>144</v>
      </c>
      <c r="C36" s="2" t="s">
        <v>13</v>
      </c>
      <c r="D36" s="2">
        <v>24</v>
      </c>
      <c r="E36" s="2" t="s">
        <v>193</v>
      </c>
      <c r="F36" s="10" t="str">
        <f t="shared" si="2"/>
        <v>GavinThomasMMILLENNIUM RUNNING</v>
      </c>
      <c r="G36" s="5">
        <f>SUMIF('Nashua 10K'!$F$2:$F$273,F36,'Nashua 10K'!$J$2:$J$273)</f>
        <v>44</v>
      </c>
      <c r="H36" s="5">
        <f>SUMIF('Skip''s 4M'!$F$2:$F$310,F36,'Skip''s 4M'!$J$2:$J$310)</f>
        <v>0</v>
      </c>
      <c r="I36" s="5">
        <f>SUMIF(Sandown!$F$2:$F$297,F36,Sandown!$J$2:$J$297)</f>
        <v>0</v>
      </c>
      <c r="J36" s="5">
        <f>SUMIF('New England Half'!$F$2:$F$294,F36,'New England Half'!$J$2:$J$294)</f>
        <v>25</v>
      </c>
      <c r="K36" s="5">
        <f>SUMIF('Track 5K'!$F$2:$F$198,F36,'Track 5K'!$J$2:$J$198)</f>
        <v>35</v>
      </c>
      <c r="L36" s="4">
        <f t="shared" si="3"/>
        <v>104</v>
      </c>
    </row>
    <row r="37" spans="1:12" ht="12.75" x14ac:dyDescent="0.2">
      <c r="A37" s="2" t="s">
        <v>194</v>
      </c>
      <c r="B37" s="2" t="s">
        <v>195</v>
      </c>
      <c r="C37" s="2" t="s">
        <v>13</v>
      </c>
      <c r="D37" s="2">
        <v>60</v>
      </c>
      <c r="E37" s="2" t="s">
        <v>191</v>
      </c>
      <c r="F37" s="10" t="str">
        <f t="shared" si="2"/>
        <v>ConradStruckmanMGATE CITY STRIDERS</v>
      </c>
      <c r="G37" s="5">
        <f>SUMIF('Nashua 10K'!$F$2:$F$273,F37,'Nashua 10K'!$J$2:$J$273)</f>
        <v>100</v>
      </c>
      <c r="H37" s="5">
        <f>SUMIF('Skip''s 4M'!$F$2:$F$310,F37,'Skip''s 4M'!$J$2:$J$310)</f>
        <v>0</v>
      </c>
      <c r="I37" s="5">
        <f>SUMIF(Sandown!$F$2:$F$297,F37,Sandown!$J$2:$J$297)</f>
        <v>0</v>
      </c>
      <c r="J37" s="5">
        <f>SUMIF('New England Half'!$F$2:$F$294,F37,'New England Half'!$J$2:$J$294)</f>
        <v>0</v>
      </c>
      <c r="K37" s="5">
        <f>SUMIF('Track 5K'!$F$2:$F$198,F37,'Track 5K'!$J$2:$J$198)</f>
        <v>0</v>
      </c>
      <c r="L37" s="4">
        <f t="shared" si="3"/>
        <v>100</v>
      </c>
    </row>
    <row r="38" spans="1:12" ht="12.75" x14ac:dyDescent="0.2">
      <c r="A38" s="20" t="s">
        <v>281</v>
      </c>
      <c r="B38" s="20" t="s">
        <v>282</v>
      </c>
      <c r="C38" s="20" t="s">
        <v>13</v>
      </c>
      <c r="D38" s="20">
        <v>63</v>
      </c>
      <c r="E38" s="20" t="s">
        <v>196</v>
      </c>
      <c r="F38" s="9" t="str">
        <f t="shared" si="2"/>
        <v>CharlieButtreyMUPPER VALLEY RUNNING CLUB</v>
      </c>
      <c r="G38" s="5">
        <f>SUMIF('Nashua 10K'!$F$2:$F$273,F38,'Nashua 10K'!$J$2:$J$273)</f>
        <v>0</v>
      </c>
      <c r="H38" s="5">
        <f>SUMIF('Skip''s 4M'!$F$2:$F$310,F38,'Skip''s 4M'!$J$2:$J$310)</f>
        <v>100</v>
      </c>
      <c r="I38" s="5">
        <f>SUMIF(Sandown!$F$2:$F$297,F38,Sandown!$J$2:$J$297)</f>
        <v>0</v>
      </c>
      <c r="J38" s="5">
        <f>SUMIF('New England Half'!$F$2:$F$294,F38,'New England Half'!$J$2:$J$294)</f>
        <v>0</v>
      </c>
      <c r="K38" s="5">
        <f>SUMIF('Track 5K'!$F$2:$F$198,F38,'Track 5K'!$J$2:$J$198)</f>
        <v>0</v>
      </c>
      <c r="L38" s="4">
        <f t="shared" si="3"/>
        <v>100</v>
      </c>
    </row>
    <row r="39" spans="1:12" ht="12.75" x14ac:dyDescent="0.2">
      <c r="A39" s="3" t="s">
        <v>379</v>
      </c>
      <c r="B39" s="3" t="s">
        <v>380</v>
      </c>
      <c r="C39" s="3" t="s">
        <v>13</v>
      </c>
      <c r="D39" s="3">
        <v>48</v>
      </c>
      <c r="E39" s="3" t="s">
        <v>192</v>
      </c>
      <c r="F39" s="10" t="str">
        <f t="shared" si="2"/>
        <v>KurtMullenMGREATER DERRY TRACK CLUB</v>
      </c>
      <c r="G39" s="5">
        <f>SUMIF('Nashua 10K'!$F$2:$F$273,F39,'Nashua 10K'!$J$2:$J$273)</f>
        <v>0</v>
      </c>
      <c r="H39" s="5">
        <f>SUMIF('Skip''s 4M'!$F$2:$F$310,F39,'Skip''s 4M'!$J$2:$J$310)</f>
        <v>0</v>
      </c>
      <c r="I39" s="5">
        <f>SUMIF(Sandown!$F$2:$F$297,F39,Sandown!$J$2:$J$297)</f>
        <v>64</v>
      </c>
      <c r="J39" s="5">
        <f>SUMIF('New England Half'!$F$2:$F$294,F39,'New England Half'!$J$2:$J$294)</f>
        <v>34</v>
      </c>
      <c r="K39" s="5">
        <f>SUMIF('Track 5K'!$F$2:$F$198,F39,'Track 5K'!$J$2:$J$198)</f>
        <v>0</v>
      </c>
      <c r="L39" s="4">
        <f t="shared" si="3"/>
        <v>98</v>
      </c>
    </row>
    <row r="40" spans="1:12" ht="12.75" x14ac:dyDescent="0.2">
      <c r="A40" s="20" t="s">
        <v>31</v>
      </c>
      <c r="B40" s="20" t="s">
        <v>590</v>
      </c>
      <c r="C40" s="20" t="s">
        <v>13</v>
      </c>
      <c r="D40" s="20">
        <v>41</v>
      </c>
      <c r="E40" s="2" t="s">
        <v>648</v>
      </c>
      <c r="F40" s="9" t="str">
        <f t="shared" si="2"/>
        <v>JamesOlsenMGREATER MANCHESTER RUNNING CLUB</v>
      </c>
      <c r="G40" s="5">
        <f>SUMIF('Nashua 10K'!$F$2:$F$273,F40,'Nashua 10K'!$J$2:$J$273)</f>
        <v>0</v>
      </c>
      <c r="H40" s="5">
        <f>SUMIF('Skip''s 4M'!$F$2:$F$310,F40,'Skip''s 4M'!$J$2:$J$310)</f>
        <v>0</v>
      </c>
      <c r="I40" s="5">
        <f>SUMIF(Sandown!$F$2:$F$297,F40,Sandown!$J$2:$J$297)</f>
        <v>0</v>
      </c>
      <c r="J40" s="5">
        <f>SUMIF('New England Half'!$F$2:$F$294,F40,'New England Half'!$J$2:$J$294)</f>
        <v>97</v>
      </c>
      <c r="K40" s="5">
        <f>SUMIF('Track 5K'!$F$2:$F$198,F40,'Track 5K'!$J$2:$J$198)</f>
        <v>0</v>
      </c>
      <c r="L40" s="4">
        <f t="shared" si="3"/>
        <v>97</v>
      </c>
    </row>
    <row r="41" spans="1:12" ht="12.75" x14ac:dyDescent="0.2">
      <c r="A41" s="2" t="s">
        <v>123</v>
      </c>
      <c r="B41" s="2" t="s">
        <v>124</v>
      </c>
      <c r="C41" s="2" t="s">
        <v>13</v>
      </c>
      <c r="D41" s="2">
        <v>54</v>
      </c>
      <c r="E41" s="2" t="s">
        <v>191</v>
      </c>
      <c r="F41" s="10" t="str">
        <f t="shared" si="2"/>
        <v>ChristopherSimardMGATE CITY STRIDERS</v>
      </c>
      <c r="G41" s="5">
        <f>SUMIF('Nashua 10K'!$F$2:$F$273,F41,'Nashua 10K'!$J$2:$J$273)</f>
        <v>97</v>
      </c>
      <c r="H41" s="5">
        <f>SUMIF('Skip''s 4M'!$F$2:$F$310,F41,'Skip''s 4M'!$J$2:$J$310)</f>
        <v>0</v>
      </c>
      <c r="I41" s="5">
        <f>SUMIF(Sandown!$F$2:$F$297,F41,Sandown!$J$2:$J$297)</f>
        <v>0</v>
      </c>
      <c r="J41" s="5">
        <f>SUMIF('New England Half'!$F$2:$F$294,F41,'New England Half'!$J$2:$J$294)</f>
        <v>0</v>
      </c>
      <c r="K41" s="5">
        <f>SUMIF('Track 5K'!$F$2:$F$198,F41,'Track 5K'!$J$2:$J$198)</f>
        <v>0</v>
      </c>
      <c r="L41" s="4">
        <f t="shared" si="3"/>
        <v>97</v>
      </c>
    </row>
    <row r="42" spans="1:12" ht="12.75" x14ac:dyDescent="0.2">
      <c r="A42" s="3" t="s">
        <v>12</v>
      </c>
      <c r="B42" s="3" t="s">
        <v>375</v>
      </c>
      <c r="C42" s="3" t="s">
        <v>13</v>
      </c>
      <c r="D42" s="3">
        <v>57</v>
      </c>
      <c r="E42" s="3" t="s">
        <v>191</v>
      </c>
      <c r="F42" s="10" t="str">
        <f t="shared" si="2"/>
        <v>BrianRuhmMGATE CITY STRIDERS</v>
      </c>
      <c r="G42" s="5">
        <f>SUMIF('Nashua 10K'!$F$2:$F$273,F42,'Nashua 10K'!$J$2:$J$273)</f>
        <v>0</v>
      </c>
      <c r="H42" s="5">
        <f>SUMIF('Skip''s 4M'!$F$2:$F$310,F42,'Skip''s 4M'!$J$2:$J$310)</f>
        <v>0</v>
      </c>
      <c r="I42" s="5">
        <f>SUMIF(Sandown!$F$2:$F$297,F42,Sandown!$J$2:$J$297)</f>
        <v>97</v>
      </c>
      <c r="J42" s="5">
        <f>SUMIF('New England Half'!$F$2:$F$294,F42,'New England Half'!$J$2:$J$294)</f>
        <v>0</v>
      </c>
      <c r="K42" s="5">
        <f>SUMIF('Track 5K'!$F$2:$F$198,F42,'Track 5K'!$J$2:$J$198)</f>
        <v>0</v>
      </c>
      <c r="L42" s="4">
        <f t="shared" si="3"/>
        <v>97</v>
      </c>
    </row>
    <row r="43" spans="1:12" ht="12.75" x14ac:dyDescent="0.2">
      <c r="A43" s="20" t="s">
        <v>591</v>
      </c>
      <c r="B43" s="20" t="s">
        <v>592</v>
      </c>
      <c r="C43" s="20" t="s">
        <v>13</v>
      </c>
      <c r="D43" s="20">
        <v>33</v>
      </c>
      <c r="E43" s="2" t="s">
        <v>649</v>
      </c>
      <c r="F43" s="9" t="str">
        <f t="shared" si="2"/>
        <v>VojtaRipaMRUNNERS ALLEY</v>
      </c>
      <c r="G43" s="5">
        <f>SUMIF('Nashua 10K'!$F$2:$F$273,F43,'Nashua 10K'!$J$2:$J$273)</f>
        <v>0</v>
      </c>
      <c r="H43" s="5">
        <f>SUMIF('Skip''s 4M'!$F$2:$F$310,F43,'Skip''s 4M'!$J$2:$J$310)</f>
        <v>0</v>
      </c>
      <c r="I43" s="5">
        <f>SUMIF(Sandown!$F$2:$F$297,F43,Sandown!$J$2:$J$297)</f>
        <v>0</v>
      </c>
      <c r="J43" s="5">
        <f>SUMIF('New England Half'!$F$2:$F$294,F43,'New England Half'!$J$2:$J$294)</f>
        <v>94</v>
      </c>
      <c r="K43" s="5">
        <f>SUMIF('Track 5K'!$F$2:$F$198,F43,'Track 5K'!$J$2:$J$198)</f>
        <v>0</v>
      </c>
      <c r="L43" s="4">
        <f t="shared" si="3"/>
        <v>94</v>
      </c>
    </row>
    <row r="44" spans="1:12" ht="12.75" x14ac:dyDescent="0.2">
      <c r="A44" s="20" t="s">
        <v>304</v>
      </c>
      <c r="B44" s="20" t="s">
        <v>305</v>
      </c>
      <c r="C44" s="20" t="s">
        <v>13</v>
      </c>
      <c r="D44" s="20">
        <v>47</v>
      </c>
      <c r="E44" s="20" t="s">
        <v>192</v>
      </c>
      <c r="F44" s="10" t="str">
        <f t="shared" si="2"/>
        <v>ClintHavensMGREATER DERRY TRACK CLUB</v>
      </c>
      <c r="G44" s="5">
        <f>SUMIF('Nashua 10K'!$F$2:$F$273,F44,'Nashua 10K'!$J$2:$J$273)</f>
        <v>0</v>
      </c>
      <c r="H44" s="5">
        <f>SUMIF('Skip''s 4M'!$F$2:$F$310,F44,'Skip''s 4M'!$J$2:$J$310)</f>
        <v>34</v>
      </c>
      <c r="I44" s="5">
        <f>SUMIF(Sandown!$F$2:$F$297,F44,Sandown!$J$2:$J$297)</f>
        <v>33</v>
      </c>
      <c r="J44" s="5">
        <f>SUMIF('New England Half'!$F$2:$F$294,F44,'New England Half'!$J$2:$J$294)</f>
        <v>13</v>
      </c>
      <c r="K44" s="5">
        <f>SUMIF('Track 5K'!$F$2:$F$198,F44,'Track 5K'!$J$2:$J$198)</f>
        <v>12.125</v>
      </c>
      <c r="L44" s="4">
        <f t="shared" si="3"/>
        <v>92.125</v>
      </c>
    </row>
    <row r="45" spans="1:12" ht="12.75" x14ac:dyDescent="0.2">
      <c r="A45" s="20" t="s">
        <v>37</v>
      </c>
      <c r="B45" s="20" t="s">
        <v>283</v>
      </c>
      <c r="C45" s="20" t="s">
        <v>13</v>
      </c>
      <c r="D45" s="20">
        <v>50</v>
      </c>
      <c r="E45" s="20" t="s">
        <v>192</v>
      </c>
      <c r="F45" s="9" t="str">
        <f t="shared" si="2"/>
        <v>MichaelFraysseMGREATER DERRY TRACK CLUB</v>
      </c>
      <c r="G45" s="5">
        <f>SUMIF('Nashua 10K'!$F$2:$F$273,F45,'Nashua 10K'!$J$2:$J$273)</f>
        <v>0</v>
      </c>
      <c r="H45" s="5">
        <f>SUMIF('Skip''s 4M'!$F$2:$F$310,F45,'Skip''s 4M'!$J$2:$J$310)</f>
        <v>91</v>
      </c>
      <c r="I45" s="5">
        <f>SUMIF(Sandown!$F$2:$F$297,F45,Sandown!$J$2:$J$297)</f>
        <v>0</v>
      </c>
      <c r="J45" s="5">
        <f>SUMIF('New England Half'!$F$2:$F$294,F45,'New England Half'!$J$2:$J$294)</f>
        <v>0</v>
      </c>
      <c r="K45" s="5">
        <f>SUMIF('Track 5K'!$F$2:$F$198,F45,'Track 5K'!$J$2:$J$198)</f>
        <v>0</v>
      </c>
      <c r="L45" s="4">
        <f t="shared" si="3"/>
        <v>91</v>
      </c>
    </row>
    <row r="46" spans="1:12" ht="12.75" x14ac:dyDescent="0.2">
      <c r="A46" s="20" t="s">
        <v>144</v>
      </c>
      <c r="B46" s="20" t="s">
        <v>284</v>
      </c>
      <c r="C46" s="20" t="s">
        <v>13</v>
      </c>
      <c r="D46" s="20">
        <v>55</v>
      </c>
      <c r="E46" s="20" t="s">
        <v>196</v>
      </c>
      <c r="F46" s="9" t="str">
        <f t="shared" si="2"/>
        <v>ThomasGessnerMUPPER VALLEY RUNNING CLUB</v>
      </c>
      <c r="G46" s="5">
        <f>SUMIF('Nashua 10K'!$F$2:$F$273,F46,'Nashua 10K'!$J$2:$J$273)</f>
        <v>0</v>
      </c>
      <c r="H46" s="5">
        <f>SUMIF('Skip''s 4M'!$F$2:$F$310,F46,'Skip''s 4M'!$J$2:$J$310)</f>
        <v>88</v>
      </c>
      <c r="I46" s="5">
        <f>SUMIF(Sandown!$F$2:$F$297,F46,Sandown!$J$2:$J$297)</f>
        <v>0</v>
      </c>
      <c r="J46" s="5">
        <f>SUMIF('New England Half'!$F$2:$F$294,F46,'New England Half'!$J$2:$J$294)</f>
        <v>0</v>
      </c>
      <c r="K46" s="5">
        <f>SUMIF('Track 5K'!$F$2:$F$198,F46,'Track 5K'!$J$2:$J$198)</f>
        <v>0</v>
      </c>
      <c r="L46" s="4">
        <f t="shared" si="3"/>
        <v>88</v>
      </c>
    </row>
    <row r="47" spans="1:12" ht="12.75" x14ac:dyDescent="0.2">
      <c r="A47" s="2" t="s">
        <v>12</v>
      </c>
      <c r="B47" s="2" t="s">
        <v>169</v>
      </c>
      <c r="C47" s="2" t="s">
        <v>13</v>
      </c>
      <c r="D47" s="2">
        <v>40</v>
      </c>
      <c r="E47" s="2" t="s">
        <v>193</v>
      </c>
      <c r="F47" s="10" t="str">
        <f t="shared" si="2"/>
        <v>BrianSeveranceMMILLENNIUM RUNNING</v>
      </c>
      <c r="G47" s="5">
        <f>SUMIF('Nashua 10K'!$F$2:$F$273,F47,'Nashua 10K'!$J$2:$J$273)</f>
        <v>58</v>
      </c>
      <c r="H47" s="5">
        <f>SUMIF('Skip''s 4M'!$F$2:$F$310,F47,'Skip''s 4M'!$J$2:$J$310)</f>
        <v>0</v>
      </c>
      <c r="I47" s="5">
        <f>SUMIF(Sandown!$F$2:$F$297,F47,Sandown!$J$2:$J$297)</f>
        <v>0</v>
      </c>
      <c r="J47" s="5">
        <f>SUMIF('New England Half'!$F$2:$F$294,F47,'New England Half'!$J$2:$J$294)</f>
        <v>29</v>
      </c>
      <c r="K47" s="5">
        <f>SUMIF('Track 5K'!$F$2:$F$198,F47,'Track 5K'!$J$2:$J$198)</f>
        <v>0</v>
      </c>
      <c r="L47" s="4">
        <f t="shared" si="3"/>
        <v>87</v>
      </c>
    </row>
    <row r="48" spans="1:12" ht="12.75" x14ac:dyDescent="0.2">
      <c r="A48" s="3" t="s">
        <v>372</v>
      </c>
      <c r="B48" s="3" t="s">
        <v>373</v>
      </c>
      <c r="C48" s="3" t="s">
        <v>13</v>
      </c>
      <c r="D48" s="3">
        <v>18</v>
      </c>
      <c r="E48" s="3" t="s">
        <v>192</v>
      </c>
      <c r="F48" s="10" t="str">
        <f t="shared" si="2"/>
        <v>LukeBrennanMGREATER DERRY TRACK CLUB</v>
      </c>
      <c r="G48" s="5">
        <f>SUMIF('Nashua 10K'!$F$2:$F$273,F48,'Nashua 10K'!$J$2:$J$273)</f>
        <v>0</v>
      </c>
      <c r="H48" s="5">
        <f>SUMIF('Skip''s 4M'!$F$2:$F$310,F48,'Skip''s 4M'!$J$2:$J$310)</f>
        <v>0</v>
      </c>
      <c r="I48" s="5">
        <f>SUMIF(Sandown!$F$2:$F$297,F48,Sandown!$J$2:$J$297)</f>
        <v>85</v>
      </c>
      <c r="J48" s="5">
        <f>SUMIF('New England Half'!$F$2:$F$294,F48,'New England Half'!$J$2:$J$294)</f>
        <v>0</v>
      </c>
      <c r="K48" s="5">
        <f>SUMIF('Track 5K'!$F$2:$F$198,F48,'Track 5K'!$J$2:$J$198)</f>
        <v>0</v>
      </c>
      <c r="L48" s="4">
        <f t="shared" si="3"/>
        <v>85</v>
      </c>
    </row>
    <row r="49" spans="1:12" ht="12.75" x14ac:dyDescent="0.2">
      <c r="A49" s="3" t="s">
        <v>392</v>
      </c>
      <c r="B49" s="3" t="s">
        <v>170</v>
      </c>
      <c r="C49" s="3" t="s">
        <v>13</v>
      </c>
      <c r="D49" s="3">
        <v>51</v>
      </c>
      <c r="E49" s="3" t="s">
        <v>193</v>
      </c>
      <c r="F49" s="10" t="str">
        <f t="shared" si="2"/>
        <v>JeremyGillMMILLENNIUM RUNNING</v>
      </c>
      <c r="G49" s="5">
        <f>SUMIF('Nashua 10K'!$F$2:$F$273,F49,'Nashua 10K'!$J$2:$J$273)</f>
        <v>0</v>
      </c>
      <c r="H49" s="5">
        <f>SUMIF('Skip''s 4M'!$F$2:$F$310,F49,'Skip''s 4M'!$J$2:$J$310)</f>
        <v>0</v>
      </c>
      <c r="I49" s="5">
        <f>SUMIF(Sandown!$F$2:$F$297,F49,Sandown!$J$2:$J$297)</f>
        <v>39.5</v>
      </c>
      <c r="J49" s="5">
        <f>SUMIF('New England Half'!$F$2:$F$294,F49,'New England Half'!$J$2:$J$294)</f>
        <v>15.5</v>
      </c>
      <c r="K49" s="5">
        <f>SUMIF('Track 5K'!$F$2:$F$198,F49,'Track 5K'!$J$2:$J$198)</f>
        <v>29</v>
      </c>
      <c r="L49" s="4">
        <f t="shared" si="3"/>
        <v>84</v>
      </c>
    </row>
    <row r="50" spans="1:12" ht="12.75" x14ac:dyDescent="0.2">
      <c r="A50" s="20" t="s">
        <v>594</v>
      </c>
      <c r="B50" s="20" t="s">
        <v>595</v>
      </c>
      <c r="C50" s="20" t="s">
        <v>13</v>
      </c>
      <c r="D50" s="20">
        <v>28</v>
      </c>
      <c r="E50" s="2" t="s">
        <v>196</v>
      </c>
      <c r="F50" s="9" t="str">
        <f t="shared" si="2"/>
        <v>XufengPanMUPPER VALLEY RUNNING CLUB</v>
      </c>
      <c r="G50" s="5">
        <f>SUMIF('Nashua 10K'!$F$2:$F$273,F50,'Nashua 10K'!$J$2:$J$273)</f>
        <v>0</v>
      </c>
      <c r="H50" s="5">
        <f>SUMIF('Skip''s 4M'!$F$2:$F$310,F50,'Skip''s 4M'!$J$2:$J$310)</f>
        <v>0</v>
      </c>
      <c r="I50" s="5">
        <f>SUMIF(Sandown!$F$2:$F$297,F50,Sandown!$J$2:$J$297)</f>
        <v>0</v>
      </c>
      <c r="J50" s="5">
        <f>SUMIF('New England Half'!$F$2:$F$294,F50,'New England Half'!$J$2:$J$294)</f>
        <v>82</v>
      </c>
      <c r="K50" s="5">
        <f>SUMIF('Track 5K'!$F$2:$F$198,F50,'Track 5K'!$J$2:$J$198)</f>
        <v>0</v>
      </c>
      <c r="L50" s="4">
        <f t="shared" si="3"/>
        <v>82</v>
      </c>
    </row>
    <row r="51" spans="1:12" ht="12.75" x14ac:dyDescent="0.2">
      <c r="A51" s="3" t="s">
        <v>132</v>
      </c>
      <c r="B51" s="3" t="s">
        <v>394</v>
      </c>
      <c r="C51" s="3" t="s">
        <v>13</v>
      </c>
      <c r="D51" s="3">
        <v>66</v>
      </c>
      <c r="E51" s="3" t="s">
        <v>192</v>
      </c>
      <c r="F51" s="10" t="str">
        <f t="shared" si="2"/>
        <v>JimPetersMGREATER DERRY TRACK CLUB</v>
      </c>
      <c r="G51" s="5">
        <f>SUMIF('Nashua 10K'!$F$2:$F$273,F51,'Nashua 10K'!$J$2:$J$273)</f>
        <v>0</v>
      </c>
      <c r="H51" s="5">
        <f>SUMIF('Skip''s 4M'!$F$2:$F$310,F51,'Skip''s 4M'!$J$2:$J$310)</f>
        <v>0</v>
      </c>
      <c r="I51" s="5">
        <f>SUMIF(Sandown!$F$2:$F$297,F51,Sandown!$J$2:$J$297)</f>
        <v>56</v>
      </c>
      <c r="J51" s="5">
        <f>SUMIF('New England Half'!$F$2:$F$294,F51,'New England Half'!$J$2:$J$294)</f>
        <v>0</v>
      </c>
      <c r="K51" s="5">
        <f>SUMIF('Track 5K'!$F$2:$F$198,F51,'Track 5K'!$J$2:$J$198)</f>
        <v>26</v>
      </c>
      <c r="L51" s="4">
        <f t="shared" si="3"/>
        <v>82</v>
      </c>
    </row>
    <row r="52" spans="1:12" ht="12.75" x14ac:dyDescent="0.2">
      <c r="A52" s="2" t="s">
        <v>134</v>
      </c>
      <c r="B52" s="2" t="s">
        <v>43</v>
      </c>
      <c r="C52" s="2" t="s">
        <v>13</v>
      </c>
      <c r="D52" s="2">
        <v>46</v>
      </c>
      <c r="E52" s="2" t="s">
        <v>193</v>
      </c>
      <c r="F52" s="10" t="str">
        <f t="shared" si="2"/>
        <v>JohnMortimerMMILLENNIUM RUNNING</v>
      </c>
      <c r="G52" s="5">
        <f>SUMIF('Nashua 10K'!$F$2:$F$273,F52,'Nashua 10K'!$J$2:$J$273)</f>
        <v>79</v>
      </c>
      <c r="H52" s="5">
        <f>SUMIF('Skip''s 4M'!$F$2:$F$310,F52,'Skip''s 4M'!$J$2:$J$310)</f>
        <v>0</v>
      </c>
      <c r="I52" s="5">
        <f>SUMIF(Sandown!$F$2:$F$297,F52,Sandown!$J$2:$J$297)</f>
        <v>0</v>
      </c>
      <c r="J52" s="5">
        <f>SUMIF('New England Half'!$F$2:$F$294,F52,'New England Half'!$J$2:$J$294)</f>
        <v>0</v>
      </c>
      <c r="K52" s="5">
        <f>SUMIF('Track 5K'!$F$2:$F$198,F52,'Track 5K'!$J$2:$J$198)</f>
        <v>0</v>
      </c>
      <c r="L52" s="4">
        <f t="shared" si="3"/>
        <v>79</v>
      </c>
    </row>
    <row r="53" spans="1:12" ht="12.75" x14ac:dyDescent="0.2">
      <c r="A53" s="2" t="s">
        <v>424</v>
      </c>
      <c r="B53" s="2" t="s">
        <v>425</v>
      </c>
      <c r="C53" s="2" t="s">
        <v>13</v>
      </c>
      <c r="D53" s="2">
        <v>53</v>
      </c>
      <c r="E53" s="2" t="s">
        <v>192</v>
      </c>
      <c r="F53" s="9" t="str">
        <f t="shared" si="2"/>
        <v>John DavidToscanoMGREATER DERRY TRACK CLUB</v>
      </c>
      <c r="G53" s="5">
        <f>SUMIF('Nashua 10K'!$F$2:$F$273,F53,'Nashua 10K'!$J$2:$J$273)</f>
        <v>0</v>
      </c>
      <c r="H53" s="5">
        <f>SUMIF('Skip''s 4M'!$F$2:$F$310,F53,'Skip''s 4M'!$J$2:$J$310)</f>
        <v>0</v>
      </c>
      <c r="I53" s="5">
        <f>SUMIF(Sandown!$F$2:$F$297,F53,Sandown!$J$2:$J$297)</f>
        <v>0</v>
      </c>
      <c r="J53" s="5">
        <f>SUMIF('New England Half'!$F$2:$F$294,F53,'New England Half'!$J$2:$J$294)</f>
        <v>0</v>
      </c>
      <c r="K53" s="5">
        <f>SUMIF('Track 5K'!$F$2:$F$198,F53,'Track 5K'!$J$2:$J$198)</f>
        <v>79</v>
      </c>
      <c r="L53" s="4">
        <f t="shared" si="3"/>
        <v>79</v>
      </c>
    </row>
    <row r="54" spans="1:12" ht="12.75" x14ac:dyDescent="0.2">
      <c r="A54" s="3" t="s">
        <v>16</v>
      </c>
      <c r="B54" s="3" t="s">
        <v>374</v>
      </c>
      <c r="C54" s="3" t="s">
        <v>13</v>
      </c>
      <c r="D54" s="3">
        <v>39</v>
      </c>
      <c r="E54" s="3" t="s">
        <v>191</v>
      </c>
      <c r="F54" s="10" t="str">
        <f t="shared" si="2"/>
        <v>MarkFurlerMGATE CITY STRIDERS</v>
      </c>
      <c r="G54" s="5">
        <f>SUMIF('Nashua 10K'!$F$2:$F$273,F54,'Nashua 10K'!$J$2:$J$273)</f>
        <v>0</v>
      </c>
      <c r="H54" s="5">
        <f>SUMIF('Skip''s 4M'!$F$2:$F$310,F54,'Skip''s 4M'!$J$2:$J$310)</f>
        <v>0</v>
      </c>
      <c r="I54" s="5">
        <f>SUMIF(Sandown!$F$2:$F$297,F54,Sandown!$J$2:$J$297)</f>
        <v>76</v>
      </c>
      <c r="J54" s="5">
        <f>SUMIF('New England Half'!$F$2:$F$294,F54,'New England Half'!$J$2:$J$294)</f>
        <v>0</v>
      </c>
      <c r="K54" s="5">
        <f>SUMIF('Track 5K'!$F$2:$F$198,F54,'Track 5K'!$J$2:$J$198)</f>
        <v>0</v>
      </c>
      <c r="L54" s="4">
        <f t="shared" si="3"/>
        <v>76</v>
      </c>
    </row>
    <row r="55" spans="1:12" ht="12.75" x14ac:dyDescent="0.2">
      <c r="A55" s="20" t="s">
        <v>147</v>
      </c>
      <c r="B55" s="20" t="s">
        <v>158</v>
      </c>
      <c r="C55" s="20" t="s">
        <v>13</v>
      </c>
      <c r="D55" s="20">
        <v>43</v>
      </c>
      <c r="E55" s="20" t="s">
        <v>191</v>
      </c>
      <c r="F55" s="9" t="str">
        <f t="shared" si="2"/>
        <v>StephenRouleauMGATE CITY STRIDERS</v>
      </c>
      <c r="G55" s="5">
        <f>SUMIF('Nashua 10K'!$F$2:$F$273,F55,'Nashua 10K'!$J$2:$J$273)</f>
        <v>20.5</v>
      </c>
      <c r="H55" s="5">
        <f>SUMIF('Skip''s 4M'!$F$2:$F$310,F55,'Skip''s 4M'!$J$2:$J$310)</f>
        <v>24.25</v>
      </c>
      <c r="I55" s="5">
        <f>SUMIF(Sandown!$F$2:$F$297,F55,Sandown!$J$2:$J$297)</f>
        <v>22.75</v>
      </c>
      <c r="J55" s="5">
        <f>SUMIF('New England Half'!$F$2:$F$294,F55,'New England Half'!$J$2:$J$294)</f>
        <v>0</v>
      </c>
      <c r="K55" s="5">
        <f>SUMIF('Track 5K'!$F$2:$F$198,F55,'Track 5K'!$J$2:$J$198)</f>
        <v>7.25</v>
      </c>
      <c r="L55" s="4">
        <f t="shared" si="3"/>
        <v>74.75</v>
      </c>
    </row>
    <row r="56" spans="1:12" ht="12.75" x14ac:dyDescent="0.2">
      <c r="A56" s="20" t="s">
        <v>219</v>
      </c>
      <c r="B56" s="20" t="s">
        <v>220</v>
      </c>
      <c r="C56" s="20" t="s">
        <v>13</v>
      </c>
      <c r="D56" s="20">
        <v>32</v>
      </c>
      <c r="E56" s="20" t="s">
        <v>196</v>
      </c>
      <c r="F56" s="9" t="str">
        <f t="shared" si="2"/>
        <v>RobertJonesMUPPER VALLEY RUNNING CLUB</v>
      </c>
      <c r="G56" s="5">
        <f>SUMIF('Nashua 10K'!$F$2:$F$273,F56,'Nashua 10K'!$J$2:$J$273)</f>
        <v>18.25</v>
      </c>
      <c r="H56" s="5">
        <f>SUMIF('Skip''s 4M'!$F$2:$F$310,F56,'Skip''s 4M'!$J$2:$J$310)</f>
        <v>25</v>
      </c>
      <c r="I56" s="5">
        <f>SUMIF(Sandown!$F$2:$F$297,F56,Sandown!$J$2:$J$297)</f>
        <v>22</v>
      </c>
      <c r="J56" s="5">
        <f>SUMIF('New England Half'!$F$2:$F$294,F56,'New England Half'!$J$2:$J$294)</f>
        <v>0</v>
      </c>
      <c r="K56" s="5">
        <f>SUMIF('Track 5K'!$F$2:$F$198,F56,'Track 5K'!$J$2:$J$198)</f>
        <v>7.75</v>
      </c>
      <c r="L56" s="4">
        <f t="shared" si="3"/>
        <v>73</v>
      </c>
    </row>
    <row r="57" spans="1:12" ht="12.75" x14ac:dyDescent="0.2">
      <c r="A57" s="2" t="s">
        <v>16</v>
      </c>
      <c r="B57" s="2" t="s">
        <v>156</v>
      </c>
      <c r="C57" s="2" t="s">
        <v>13</v>
      </c>
      <c r="D57" s="2">
        <v>61</v>
      </c>
      <c r="E57" s="2" t="s">
        <v>192</v>
      </c>
      <c r="F57" s="10" t="str">
        <f t="shared" si="2"/>
        <v>MarkLutterMGREATER DERRY TRACK CLUB</v>
      </c>
      <c r="G57" s="5">
        <f>SUMIF('Nashua 10K'!$F$2:$F$273,F57,'Nashua 10K'!$J$2:$J$273)</f>
        <v>24.25</v>
      </c>
      <c r="H57" s="5">
        <f>SUMIF('Skip''s 4M'!$F$2:$F$310,F57,'Skip''s 4M'!$J$2:$J$310)</f>
        <v>0</v>
      </c>
      <c r="I57" s="5">
        <f>SUMIF(Sandown!$F$2:$F$297,F57,Sandown!$J$2:$J$297)</f>
        <v>31</v>
      </c>
      <c r="J57" s="5">
        <f>SUMIF('New England Half'!$F$2:$F$294,F57,'New England Half'!$J$2:$J$294)</f>
        <v>0</v>
      </c>
      <c r="K57" s="5">
        <f>SUMIF('Track 5K'!$F$2:$F$198,F57,'Track 5K'!$J$2:$J$198)</f>
        <v>14.5</v>
      </c>
      <c r="L57" s="4">
        <f t="shared" si="3"/>
        <v>69.75</v>
      </c>
    </row>
    <row r="58" spans="1:12" ht="12.75" x14ac:dyDescent="0.2">
      <c r="A58" s="20" t="s">
        <v>435</v>
      </c>
      <c r="B58" s="20" t="s">
        <v>436</v>
      </c>
      <c r="C58" s="20" t="s">
        <v>13</v>
      </c>
      <c r="D58" s="20">
        <v>48</v>
      </c>
      <c r="E58" s="2" t="s">
        <v>192</v>
      </c>
      <c r="F58" s="9" t="str">
        <f t="shared" si="2"/>
        <v>FredCarterMGREATER DERRY TRACK CLUB</v>
      </c>
      <c r="G58" s="5">
        <f>SUMIF('Nashua 10K'!$F$2:$F$273,F58,'Nashua 10K'!$J$2:$J$273)</f>
        <v>0</v>
      </c>
      <c r="H58" s="5">
        <f>SUMIF('Skip''s 4M'!$F$2:$F$310,F58,'Skip''s 4M'!$J$2:$J$310)</f>
        <v>0</v>
      </c>
      <c r="I58" s="5">
        <f>SUMIF(Sandown!$F$2:$F$297,F58,Sandown!$J$2:$J$297)</f>
        <v>0</v>
      </c>
      <c r="J58" s="5">
        <f>SUMIF('New England Half'!$F$2:$F$294,F58,'New England Half'!$J$2:$J$294)</f>
        <v>36.5</v>
      </c>
      <c r="K58" s="5">
        <f>SUMIF('Track 5K'!$F$2:$F$198,F58,'Track 5K'!$J$2:$J$198)</f>
        <v>33</v>
      </c>
      <c r="L58" s="4">
        <f t="shared" si="3"/>
        <v>69.5</v>
      </c>
    </row>
    <row r="59" spans="1:12" ht="12.75" x14ac:dyDescent="0.2">
      <c r="A59" s="20" t="s">
        <v>291</v>
      </c>
      <c r="B59" s="20" t="s">
        <v>292</v>
      </c>
      <c r="C59" s="20" t="s">
        <v>13</v>
      </c>
      <c r="D59" s="20">
        <v>32</v>
      </c>
      <c r="E59" s="20" t="s">
        <v>196</v>
      </c>
      <c r="F59" s="9" t="str">
        <f t="shared" si="2"/>
        <v>KyleDunnMUPPER VALLEY RUNNING CLUB</v>
      </c>
      <c r="G59" s="5">
        <f>SUMIF('Nashua 10K'!$F$2:$F$273,F59,'Nashua 10K'!$J$2:$J$273)</f>
        <v>0</v>
      </c>
      <c r="H59" s="5">
        <f>SUMIF('Skip''s 4M'!$F$2:$F$310,F59,'Skip''s 4M'!$J$2:$J$310)</f>
        <v>68</v>
      </c>
      <c r="I59" s="5">
        <f>SUMIF(Sandown!$F$2:$F$297,F59,Sandown!$J$2:$J$297)</f>
        <v>0</v>
      </c>
      <c r="J59" s="5">
        <f>SUMIF('New England Half'!$F$2:$F$294,F59,'New England Half'!$J$2:$J$294)</f>
        <v>0</v>
      </c>
      <c r="K59" s="5">
        <f>SUMIF('Track 5K'!$F$2:$F$198,F59,'Track 5K'!$J$2:$J$198)</f>
        <v>0</v>
      </c>
      <c r="L59" s="4">
        <f t="shared" si="3"/>
        <v>68</v>
      </c>
    </row>
    <row r="60" spans="1:12" ht="12.75" x14ac:dyDescent="0.2">
      <c r="A60" s="20" t="s">
        <v>480</v>
      </c>
      <c r="B60" s="20" t="s">
        <v>481</v>
      </c>
      <c r="C60" s="20" t="s">
        <v>13</v>
      </c>
      <c r="D60" s="20">
        <v>45</v>
      </c>
      <c r="E60" s="2" t="s">
        <v>193</v>
      </c>
      <c r="F60" s="9" t="str">
        <f t="shared" si="2"/>
        <v>EdwardFerris, IIIMMILLENNIUM RUNNING</v>
      </c>
      <c r="G60" s="5">
        <f>SUMIF('Nashua 10K'!$F$2:$F$273,F60,'Nashua 10K'!$J$2:$J$273)</f>
        <v>0</v>
      </c>
      <c r="H60" s="5">
        <f>SUMIF('Skip''s 4M'!$F$2:$F$310,F60,'Skip''s 4M'!$J$2:$J$310)</f>
        <v>0</v>
      </c>
      <c r="I60" s="5">
        <f>SUMIF(Sandown!$F$2:$F$297,F60,Sandown!$J$2:$J$297)</f>
        <v>0</v>
      </c>
      <c r="J60" s="5">
        <f>SUMIF('New England Half'!$F$2:$F$294,F60,'New England Half'!$J$2:$J$294)</f>
        <v>24.25</v>
      </c>
      <c r="K60" s="5">
        <f>SUMIF('Track 5K'!$F$2:$F$198,F60,'Track 5K'!$J$2:$J$198)</f>
        <v>42.5</v>
      </c>
      <c r="L60" s="4">
        <f t="shared" si="3"/>
        <v>66.75</v>
      </c>
    </row>
    <row r="61" spans="1:12" ht="12.75" x14ac:dyDescent="0.2">
      <c r="A61" s="2" t="s">
        <v>141</v>
      </c>
      <c r="B61" s="2" t="s">
        <v>142</v>
      </c>
      <c r="C61" s="2" t="s">
        <v>13</v>
      </c>
      <c r="D61" s="2">
        <v>59</v>
      </c>
      <c r="E61" s="2" t="s">
        <v>196</v>
      </c>
      <c r="F61" s="10" t="str">
        <f t="shared" si="2"/>
        <v>RobDanielsMUPPER VALLEY RUNNING CLUB</v>
      </c>
      <c r="G61" s="5">
        <f>SUMIF('Nashua 10K'!$F$2:$F$273,F61,'Nashua 10K'!$J$2:$J$273)</f>
        <v>64</v>
      </c>
      <c r="H61" s="5">
        <f>SUMIF('Skip''s 4M'!$F$2:$F$310,F61,'Skip''s 4M'!$J$2:$J$310)</f>
        <v>0</v>
      </c>
      <c r="I61" s="5">
        <f>SUMIF(Sandown!$F$2:$F$297,F61,Sandown!$J$2:$J$297)</f>
        <v>0</v>
      </c>
      <c r="J61" s="5">
        <f>SUMIF('New England Half'!$F$2:$F$294,F61,'New England Half'!$J$2:$J$294)</f>
        <v>0</v>
      </c>
      <c r="K61" s="5">
        <f>SUMIF('Track 5K'!$F$2:$F$198,F61,'Track 5K'!$J$2:$J$198)</f>
        <v>0</v>
      </c>
      <c r="L61" s="4">
        <f t="shared" si="3"/>
        <v>64</v>
      </c>
    </row>
    <row r="62" spans="1:12" ht="15.75" customHeight="1" x14ac:dyDescent="0.2">
      <c r="A62" s="2" t="s">
        <v>12</v>
      </c>
      <c r="B62" s="2" t="s">
        <v>170</v>
      </c>
      <c r="C62" s="2" t="s">
        <v>13</v>
      </c>
      <c r="D62" s="2">
        <v>45</v>
      </c>
      <c r="E62" s="2" t="s">
        <v>193</v>
      </c>
      <c r="F62" s="10" t="str">
        <f t="shared" si="2"/>
        <v>BrianGillMMILLENNIUM RUNNING</v>
      </c>
      <c r="G62" s="5">
        <f>SUMIF('Nashua 10K'!$F$2:$F$273,F62,'Nashua 10K'!$J$2:$J$273)</f>
        <v>42.5</v>
      </c>
      <c r="H62" s="5">
        <f>SUMIF('Skip''s 4M'!$F$2:$F$310,F62,'Skip''s 4M'!$J$2:$J$310)</f>
        <v>0</v>
      </c>
      <c r="I62" s="5">
        <f>SUMIF(Sandown!$F$2:$F$297,F62,Sandown!$J$2:$J$297)</f>
        <v>0</v>
      </c>
      <c r="J62" s="5">
        <f>SUMIF('New England Half'!$F$2:$F$294,F62,'New England Half'!$J$2:$J$294)</f>
        <v>19.75</v>
      </c>
      <c r="K62" s="5">
        <f>SUMIF('Track 5K'!$F$2:$F$198,F62,'Track 5K'!$J$2:$J$198)</f>
        <v>0</v>
      </c>
      <c r="L62" s="4">
        <f t="shared" si="3"/>
        <v>62.25</v>
      </c>
    </row>
    <row r="63" spans="1:12" ht="15.75" customHeight="1" x14ac:dyDescent="0.2">
      <c r="A63" s="20" t="s">
        <v>291</v>
      </c>
      <c r="B63" s="20" t="s">
        <v>598</v>
      </c>
      <c r="C63" s="20" t="s">
        <v>13</v>
      </c>
      <c r="D63" s="20">
        <v>31</v>
      </c>
      <c r="E63" s="2" t="s">
        <v>193</v>
      </c>
      <c r="F63" s="9" t="str">
        <f t="shared" si="2"/>
        <v>KyleBraytonMMILLENNIUM RUNNING</v>
      </c>
      <c r="G63" s="5">
        <f>SUMIF('Nashua 10K'!$F$2:$F$273,F63,'Nashua 10K'!$J$2:$J$273)</f>
        <v>0</v>
      </c>
      <c r="H63" s="5">
        <f>SUMIF('Skip''s 4M'!$F$2:$F$310,F63,'Skip''s 4M'!$J$2:$J$310)</f>
        <v>0</v>
      </c>
      <c r="I63" s="5">
        <f>SUMIF(Sandown!$F$2:$F$297,F63,Sandown!$J$2:$J$297)</f>
        <v>0</v>
      </c>
      <c r="J63" s="5">
        <f>SUMIF('New England Half'!$F$2:$F$294,F63,'New England Half'!$J$2:$J$294)</f>
        <v>62</v>
      </c>
      <c r="K63" s="5">
        <f>SUMIF('Track 5K'!$F$2:$F$198,F63,'Track 5K'!$J$2:$J$198)</f>
        <v>0</v>
      </c>
      <c r="L63" s="4">
        <f t="shared" si="3"/>
        <v>62</v>
      </c>
    </row>
    <row r="64" spans="1:12" ht="15.75" customHeight="1" x14ac:dyDescent="0.2">
      <c r="A64" s="20" t="s">
        <v>298</v>
      </c>
      <c r="B64" s="20" t="s">
        <v>299</v>
      </c>
      <c r="C64" s="20" t="s">
        <v>13</v>
      </c>
      <c r="D64" s="20">
        <v>51</v>
      </c>
      <c r="E64" s="20" t="s">
        <v>196</v>
      </c>
      <c r="F64" s="9" t="str">
        <f t="shared" si="2"/>
        <v>NielsPoulsenMUPPER VALLEY RUNNING CLUB</v>
      </c>
      <c r="G64" s="5">
        <f>SUMIF('Nashua 10K'!$F$2:$F$273,F64,'Nashua 10K'!$J$2:$J$273)</f>
        <v>0</v>
      </c>
      <c r="H64" s="5">
        <f>SUMIF('Skip''s 4M'!$F$2:$F$310,F64,'Skip''s 4M'!$J$2:$J$310)</f>
        <v>47</v>
      </c>
      <c r="I64" s="5">
        <f>SUMIF(Sandown!$F$2:$F$297,F64,Sandown!$J$2:$J$297)</f>
        <v>0</v>
      </c>
      <c r="J64" s="5">
        <f>SUMIF('New England Half'!$F$2:$F$294,F64,'New England Half'!$J$2:$J$294)</f>
        <v>0</v>
      </c>
      <c r="K64" s="5">
        <f>SUMIF('Track 5K'!$F$2:$F$198,F64,'Track 5K'!$J$2:$J$198)</f>
        <v>13</v>
      </c>
      <c r="L64" s="4">
        <f t="shared" si="3"/>
        <v>60</v>
      </c>
    </row>
    <row r="65" spans="1:12" ht="15.75" customHeight="1" x14ac:dyDescent="0.2">
      <c r="A65" s="3" t="s">
        <v>381</v>
      </c>
      <c r="B65" s="3" t="s">
        <v>382</v>
      </c>
      <c r="C65" s="3" t="s">
        <v>13</v>
      </c>
      <c r="D65" s="3">
        <v>47</v>
      </c>
      <c r="E65" s="3" t="s">
        <v>192</v>
      </c>
      <c r="F65" s="10" t="str">
        <f t="shared" si="2"/>
        <v>JimmieCochranMGREATER DERRY TRACK CLUB</v>
      </c>
      <c r="G65" s="5">
        <f>SUMIF('Nashua 10K'!$F$2:$F$273,F65,'Nashua 10K'!$J$2:$J$273)</f>
        <v>0</v>
      </c>
      <c r="H65" s="5">
        <f>SUMIF('Skip''s 4M'!$F$2:$F$310,F65,'Skip''s 4M'!$J$2:$J$310)</f>
        <v>0</v>
      </c>
      <c r="I65" s="5">
        <f>SUMIF(Sandown!$F$2:$F$297,F65,Sandown!$J$2:$J$297)</f>
        <v>58</v>
      </c>
      <c r="J65" s="5">
        <f>SUMIF('New England Half'!$F$2:$F$294,F65,'New England Half'!$J$2:$J$294)</f>
        <v>0</v>
      </c>
      <c r="K65" s="5">
        <f>SUMIF('Track 5K'!$F$2:$F$198,F65,'Track 5K'!$J$2:$J$198)</f>
        <v>0</v>
      </c>
      <c r="L65" s="4">
        <f t="shared" si="3"/>
        <v>58</v>
      </c>
    </row>
    <row r="66" spans="1:12" ht="15.75" customHeight="1" x14ac:dyDescent="0.2">
      <c r="A66" s="20" t="s">
        <v>172</v>
      </c>
      <c r="B66" s="20" t="s">
        <v>173</v>
      </c>
      <c r="C66" s="20" t="s">
        <v>13</v>
      </c>
      <c r="D66" s="20">
        <v>50</v>
      </c>
      <c r="E66" s="20" t="s">
        <v>192</v>
      </c>
      <c r="F66" s="10" t="str">
        <f t="shared" ref="F66:F97" si="4">A66&amp;B66&amp;C66&amp;E66</f>
        <v>RichardChristianMGREATER DERRY TRACK CLUB</v>
      </c>
      <c r="G66" s="5">
        <f>SUMIF('Nashua 10K'!$F$2:$F$273,F66,'Nashua 10K'!$J$2:$J$273)</f>
        <v>22</v>
      </c>
      <c r="H66" s="5">
        <f>SUMIF('Skip''s 4M'!$F$2:$F$310,F66,'Skip''s 4M'!$J$2:$J$310)</f>
        <v>27</v>
      </c>
      <c r="I66" s="5">
        <f>SUMIF(Sandown!$F$2:$F$297,F66,Sandown!$J$2:$J$297)</f>
        <v>0</v>
      </c>
      <c r="J66" s="5">
        <f>SUMIF('New England Half'!$F$2:$F$294,F66,'New England Half'!$J$2:$J$294)</f>
        <v>0</v>
      </c>
      <c r="K66" s="5">
        <f>SUMIF('Track 5K'!$F$2:$F$198,F66,'Track 5K'!$J$2:$J$198)</f>
        <v>8.25</v>
      </c>
      <c r="L66" s="4">
        <f t="shared" ref="L66:L97" si="5">SUM(G66:K66)</f>
        <v>57.25</v>
      </c>
    </row>
    <row r="67" spans="1:12" ht="15.75" customHeight="1" x14ac:dyDescent="0.2">
      <c r="A67" s="2" t="s">
        <v>164</v>
      </c>
      <c r="B67" s="2" t="s">
        <v>165</v>
      </c>
      <c r="C67" s="2" t="s">
        <v>13</v>
      </c>
      <c r="D67" s="2">
        <v>49</v>
      </c>
      <c r="E67" s="2" t="s">
        <v>191</v>
      </c>
      <c r="F67" s="10" t="str">
        <f t="shared" si="4"/>
        <v>MatthewShapiroMGATE CITY STRIDERS</v>
      </c>
      <c r="G67" s="5">
        <f>SUMIF('Nashua 10K'!$F$2:$F$273,F67,'Nashua 10K'!$J$2:$J$273)</f>
        <v>19.75</v>
      </c>
      <c r="H67" s="5">
        <f>SUMIF('Skip''s 4M'!$F$2:$F$310,F67,'Skip''s 4M'!$J$2:$J$310)</f>
        <v>0</v>
      </c>
      <c r="I67" s="5">
        <f>SUMIF(Sandown!$F$2:$F$297,F67,Sandown!$J$2:$J$297)</f>
        <v>20.5</v>
      </c>
      <c r="J67" s="5">
        <f>SUMIF('New England Half'!$F$2:$F$294,F67,'New England Half'!$J$2:$J$294)</f>
        <v>7.75</v>
      </c>
      <c r="K67" s="5">
        <f>SUMIF('Track 5K'!$F$2:$F$198,F67,'Track 5K'!$J$2:$J$198)</f>
        <v>9.125</v>
      </c>
      <c r="L67" s="4">
        <f t="shared" si="5"/>
        <v>57.125</v>
      </c>
    </row>
    <row r="68" spans="1:12" ht="15.75" customHeight="1" x14ac:dyDescent="0.2">
      <c r="A68" s="20" t="s">
        <v>219</v>
      </c>
      <c r="B68" s="20" t="s">
        <v>142</v>
      </c>
      <c r="C68" s="20" t="s">
        <v>13</v>
      </c>
      <c r="D68" s="20">
        <v>60</v>
      </c>
      <c r="E68" s="2" t="s">
        <v>196</v>
      </c>
      <c r="F68" s="9" t="str">
        <f t="shared" si="4"/>
        <v>RobertDanielsMUPPER VALLEY RUNNING CLUB</v>
      </c>
      <c r="G68" s="5">
        <f>SUMIF('Nashua 10K'!$F$2:$F$273,F68,'Nashua 10K'!$J$2:$J$273)</f>
        <v>0</v>
      </c>
      <c r="H68" s="5">
        <f>SUMIF('Skip''s 4M'!$F$2:$F$310,F68,'Skip''s 4M'!$J$2:$J$310)</f>
        <v>0</v>
      </c>
      <c r="I68" s="5">
        <f>SUMIF(Sandown!$F$2:$F$297,F68,Sandown!$J$2:$J$297)</f>
        <v>0</v>
      </c>
      <c r="J68" s="5">
        <f>SUMIF('New England Half'!$F$2:$F$294,F68,'New England Half'!$J$2:$J$294)</f>
        <v>56</v>
      </c>
      <c r="K68" s="5">
        <f>SUMIF('Track 5K'!$F$2:$F$198,F68,'Track 5K'!$J$2:$J$198)</f>
        <v>0</v>
      </c>
      <c r="L68" s="4">
        <f t="shared" si="5"/>
        <v>56</v>
      </c>
    </row>
    <row r="69" spans="1:12" ht="15.75" customHeight="1" x14ac:dyDescent="0.2">
      <c r="A69" s="20" t="s">
        <v>295</v>
      </c>
      <c r="B69" s="20" t="s">
        <v>55</v>
      </c>
      <c r="C69" s="20" t="s">
        <v>13</v>
      </c>
      <c r="D69" s="20">
        <v>38</v>
      </c>
      <c r="E69" s="20" t="s">
        <v>196</v>
      </c>
      <c r="F69" s="9" t="str">
        <f t="shared" si="4"/>
        <v>SimonLongMUPPER VALLEY RUNNING CLUB</v>
      </c>
      <c r="G69" s="5">
        <f>SUMIF('Nashua 10K'!$F$2:$F$273,F69,'Nashua 10K'!$J$2:$J$273)</f>
        <v>0</v>
      </c>
      <c r="H69" s="5">
        <f>SUMIF('Skip''s 4M'!$F$2:$F$310,F69,'Skip''s 4M'!$J$2:$J$310)</f>
        <v>54</v>
      </c>
      <c r="I69" s="5">
        <f>SUMIF(Sandown!$F$2:$F$297,F69,Sandown!$J$2:$J$297)</f>
        <v>0</v>
      </c>
      <c r="J69" s="5">
        <f>SUMIF('New England Half'!$F$2:$F$294,F69,'New England Half'!$J$2:$J$294)</f>
        <v>0</v>
      </c>
      <c r="K69" s="5">
        <f>SUMIF('Track 5K'!$F$2:$F$198,F69,'Track 5K'!$J$2:$J$198)</f>
        <v>0</v>
      </c>
      <c r="L69" s="4">
        <f t="shared" si="5"/>
        <v>54</v>
      </c>
    </row>
    <row r="70" spans="1:12" ht="15.75" customHeight="1" x14ac:dyDescent="0.2">
      <c r="A70" s="20" t="s">
        <v>418</v>
      </c>
      <c r="B70" s="20" t="s">
        <v>419</v>
      </c>
      <c r="C70" s="20" t="s">
        <v>13</v>
      </c>
      <c r="D70" s="20">
        <v>42</v>
      </c>
      <c r="E70" s="2" t="s">
        <v>192</v>
      </c>
      <c r="F70" s="9" t="str">
        <f t="shared" si="4"/>
        <v>EddieClementsMGREATER DERRY TRACK CLUB</v>
      </c>
      <c r="G70" s="5">
        <f>SUMIF('Nashua 10K'!$F$2:$F$273,F70,'Nashua 10K'!$J$2:$J$273)</f>
        <v>0</v>
      </c>
      <c r="H70" s="5">
        <f>SUMIF('Skip''s 4M'!$F$2:$F$310,F70,'Skip''s 4M'!$J$2:$J$310)</f>
        <v>0</v>
      </c>
      <c r="I70" s="5">
        <f>SUMIF(Sandown!$F$2:$F$297,F70,Sandown!$J$2:$J$297)</f>
        <v>0</v>
      </c>
      <c r="J70" s="5">
        <f>SUMIF('New England Half'!$F$2:$F$294,F70,'New England Half'!$J$2:$J$294)</f>
        <v>0</v>
      </c>
      <c r="K70" s="5">
        <f>SUMIF('Track 5K'!$F$2:$F$198,F70,'Track 5K'!$J$2:$J$198)</f>
        <v>54</v>
      </c>
      <c r="L70" s="4">
        <f t="shared" si="5"/>
        <v>54</v>
      </c>
    </row>
    <row r="71" spans="1:12" ht="15.75" customHeight="1" x14ac:dyDescent="0.2">
      <c r="A71" s="3" t="s">
        <v>679</v>
      </c>
      <c r="B71" s="3" t="s">
        <v>680</v>
      </c>
      <c r="C71" s="3" t="s">
        <v>13</v>
      </c>
      <c r="D71" s="3">
        <v>68</v>
      </c>
      <c r="E71" s="2" t="s">
        <v>192</v>
      </c>
      <c r="F71" s="9" t="str">
        <f t="shared" si="4"/>
        <v>EverettMcBrideMGREATER DERRY TRACK CLUB</v>
      </c>
      <c r="G71" s="5">
        <f>SUMIF('Nashua 10K'!$F$2:$F$273,F71,'Nashua 10K'!$J$2:$J$273)</f>
        <v>0</v>
      </c>
      <c r="H71" s="5">
        <f>SUMIF('Skip''s 4M'!$F$2:$F$310,F71,'Skip''s 4M'!$J$2:$J$310)</f>
        <v>0</v>
      </c>
      <c r="I71" s="5">
        <f>SUMIF(Sandown!$F$2:$F$297,F71,Sandown!$J$2:$J$297)</f>
        <v>0</v>
      </c>
      <c r="J71" s="5">
        <f>SUMIF('New England Half'!$F$2:$F$294,F71,'New England Half'!$J$2:$J$294)</f>
        <v>54</v>
      </c>
      <c r="K71" s="5">
        <f>SUMIF('Track 5K'!$F$2:$F$198,F71,'Track 5K'!$J$2:$J$198)</f>
        <v>0</v>
      </c>
      <c r="L71" s="4">
        <f t="shared" si="5"/>
        <v>54</v>
      </c>
    </row>
    <row r="72" spans="1:12" ht="15.75" customHeight="1" x14ac:dyDescent="0.2">
      <c r="A72" s="2" t="s">
        <v>219</v>
      </c>
      <c r="B72" s="2" t="s">
        <v>235</v>
      </c>
      <c r="C72" s="2" t="s">
        <v>13</v>
      </c>
      <c r="D72" s="2">
        <v>77</v>
      </c>
      <c r="E72" s="2" t="s">
        <v>191</v>
      </c>
      <c r="F72" s="10" t="str">
        <f t="shared" si="4"/>
        <v>RobertKnightMGATE CITY STRIDERS</v>
      </c>
      <c r="G72" s="5">
        <f>SUMIF('Nashua 10K'!$F$2:$F$273,F72,'Nashua 10K'!$J$2:$J$273)</f>
        <v>54</v>
      </c>
      <c r="H72" s="5">
        <f>SUMIF('Skip''s 4M'!$F$2:$F$310,F72,'Skip''s 4M'!$J$2:$J$310)</f>
        <v>0</v>
      </c>
      <c r="I72" s="5">
        <f>SUMIF(Sandown!$F$2:$F$297,F72,Sandown!$J$2:$J$297)</f>
        <v>0</v>
      </c>
      <c r="J72" s="5">
        <f>SUMIF('New England Half'!$F$2:$F$294,F72,'New England Half'!$J$2:$J$294)</f>
        <v>0</v>
      </c>
      <c r="K72" s="5">
        <f>SUMIF('Track 5K'!$F$2:$F$198,F72,'Track 5K'!$J$2:$J$198)</f>
        <v>0</v>
      </c>
      <c r="L72" s="4">
        <f t="shared" si="5"/>
        <v>54</v>
      </c>
    </row>
    <row r="73" spans="1:12" ht="15.75" customHeight="1" x14ac:dyDescent="0.2">
      <c r="A73" s="20" t="s">
        <v>131</v>
      </c>
      <c r="B73" s="20" t="s">
        <v>430</v>
      </c>
      <c r="C73" s="20" t="s">
        <v>13</v>
      </c>
      <c r="D73" s="20">
        <v>48</v>
      </c>
      <c r="E73" s="2" t="s">
        <v>196</v>
      </c>
      <c r="F73" s="9" t="str">
        <f t="shared" si="4"/>
        <v>SeanMeissnerMUPPER VALLEY RUNNING CLUB</v>
      </c>
      <c r="G73" s="5">
        <f>SUMIF('Nashua 10K'!$F$2:$F$273,F73,'Nashua 10K'!$J$2:$J$273)</f>
        <v>0</v>
      </c>
      <c r="H73" s="5">
        <f>SUMIF('Skip''s 4M'!$F$2:$F$310,F73,'Skip''s 4M'!$J$2:$J$310)</f>
        <v>0</v>
      </c>
      <c r="I73" s="5">
        <f>SUMIF(Sandown!$F$2:$F$297,F73,Sandown!$J$2:$J$297)</f>
        <v>0</v>
      </c>
      <c r="J73" s="5">
        <f>SUMIF('New England Half'!$F$2:$F$294,F73,'New England Half'!$J$2:$J$294)</f>
        <v>0</v>
      </c>
      <c r="K73" s="5">
        <f>SUMIF('Track 5K'!$F$2:$F$198,F73,'Track 5K'!$J$2:$J$198)</f>
        <v>52</v>
      </c>
      <c r="L73" s="4">
        <f t="shared" si="5"/>
        <v>52</v>
      </c>
    </row>
    <row r="74" spans="1:12" ht="15.75" customHeight="1" x14ac:dyDescent="0.2">
      <c r="A74" s="2" t="s">
        <v>206</v>
      </c>
      <c r="B74" s="2" t="s">
        <v>207</v>
      </c>
      <c r="C74" s="2" t="s">
        <v>13</v>
      </c>
      <c r="D74" s="2">
        <v>56</v>
      </c>
      <c r="E74" s="2" t="s">
        <v>192</v>
      </c>
      <c r="F74" s="10" t="str">
        <f t="shared" si="4"/>
        <v>BrentRichardsonMGREATER DERRY TRACK CLUB</v>
      </c>
      <c r="G74" s="5">
        <f>SUMIF('Nashua 10K'!$F$2:$F$273,F74,'Nashua 10K'!$J$2:$J$273)</f>
        <v>52</v>
      </c>
      <c r="H74" s="5">
        <f>SUMIF('Skip''s 4M'!$F$2:$F$310,F74,'Skip''s 4M'!$J$2:$J$310)</f>
        <v>0</v>
      </c>
      <c r="I74" s="5">
        <f>SUMIF(Sandown!$F$2:$F$297,F74,Sandown!$J$2:$J$297)</f>
        <v>0</v>
      </c>
      <c r="J74" s="5">
        <f>SUMIF('New England Half'!$F$2:$F$294,F74,'New England Half'!$J$2:$J$294)</f>
        <v>0</v>
      </c>
      <c r="K74" s="5">
        <f>SUMIF('Track 5K'!$F$2:$F$198,F74,'Track 5K'!$J$2:$J$198)</f>
        <v>0</v>
      </c>
      <c r="L74" s="4">
        <f t="shared" si="5"/>
        <v>52</v>
      </c>
    </row>
    <row r="75" spans="1:12" ht="15.75" customHeight="1" x14ac:dyDescent="0.2">
      <c r="A75" s="20" t="s">
        <v>125</v>
      </c>
      <c r="B75" s="20" t="s">
        <v>163</v>
      </c>
      <c r="C75" s="20" t="s">
        <v>13</v>
      </c>
      <c r="D75" s="20">
        <v>58</v>
      </c>
      <c r="E75" s="20" t="s">
        <v>192</v>
      </c>
      <c r="F75" s="9" t="str">
        <f t="shared" si="4"/>
        <v>PaulSchofieldMGREATER DERRY TRACK CLUB</v>
      </c>
      <c r="G75" s="5">
        <f>SUMIF('Nashua 10K'!$F$2:$F$273,F75,'Nashua 10K'!$J$2:$J$273)</f>
        <v>12.125</v>
      </c>
      <c r="H75" s="5">
        <f>SUMIF('Skip''s 4M'!$F$2:$F$310,F75,'Skip''s 4M'!$J$2:$J$310)</f>
        <v>21.25</v>
      </c>
      <c r="I75" s="5">
        <f>SUMIF(Sandown!$F$2:$F$297,F75,Sandown!$J$2:$J$297)</f>
        <v>17</v>
      </c>
      <c r="J75" s="5">
        <f>SUMIF('New England Half'!$F$2:$F$294,F75,'New England Half'!$J$2:$J$294)</f>
        <v>0</v>
      </c>
      <c r="K75" s="5">
        <f>SUMIF('Track 5K'!$F$2:$F$198,F75,'Track 5K'!$J$2:$J$198)</f>
        <v>0</v>
      </c>
      <c r="L75" s="4">
        <f t="shared" si="5"/>
        <v>50.375</v>
      </c>
    </row>
    <row r="76" spans="1:12" ht="15.75" customHeight="1" x14ac:dyDescent="0.2">
      <c r="A76" s="2" t="s">
        <v>198</v>
      </c>
      <c r="B76" s="2" t="s">
        <v>199</v>
      </c>
      <c r="C76" s="2" t="s">
        <v>13</v>
      </c>
      <c r="D76" s="2">
        <v>28</v>
      </c>
      <c r="E76" s="2" t="s">
        <v>196</v>
      </c>
      <c r="F76" s="10" t="str">
        <f t="shared" si="4"/>
        <v>JoshGaimaroMUPPER VALLEY RUNNING CLUB</v>
      </c>
      <c r="G76" s="5">
        <f>SUMIF('Nashua 10K'!$F$2:$F$273,F76,'Nashua 10K'!$J$2:$J$273)</f>
        <v>33</v>
      </c>
      <c r="H76" s="5">
        <f>SUMIF('Skip''s 4M'!$F$2:$F$310,F76,'Skip''s 4M'!$J$2:$J$310)</f>
        <v>0</v>
      </c>
      <c r="I76" s="5">
        <f>SUMIF(Sandown!$F$2:$F$297,F76,Sandown!$J$2:$J$297)</f>
        <v>0</v>
      </c>
      <c r="J76" s="5">
        <f>SUMIF('New England Half'!$F$2:$F$294,F76,'New England Half'!$J$2:$J$294)</f>
        <v>0</v>
      </c>
      <c r="K76" s="5">
        <f>SUMIF('Track 5K'!$F$2:$F$198,F76,'Track 5K'!$J$2:$J$198)</f>
        <v>17</v>
      </c>
      <c r="L76" s="4">
        <f t="shared" si="5"/>
        <v>50</v>
      </c>
    </row>
    <row r="77" spans="1:12" ht="15.75" customHeight="1" x14ac:dyDescent="0.2">
      <c r="A77" s="3" t="s">
        <v>130</v>
      </c>
      <c r="B77" s="3" t="s">
        <v>383</v>
      </c>
      <c r="C77" s="3" t="s">
        <v>13</v>
      </c>
      <c r="D77" s="3">
        <v>50</v>
      </c>
      <c r="E77" s="3" t="s">
        <v>192</v>
      </c>
      <c r="F77" s="10" t="str">
        <f t="shared" si="4"/>
        <v>GregoryDesmaraisMGREATER DERRY TRACK CLUB</v>
      </c>
      <c r="G77" s="5">
        <f>SUMIF('Nashua 10K'!$F$2:$F$273,F77,'Nashua 10K'!$J$2:$J$273)</f>
        <v>0</v>
      </c>
      <c r="H77" s="5">
        <f>SUMIF('Skip''s 4M'!$F$2:$F$310,F77,'Skip''s 4M'!$J$2:$J$310)</f>
        <v>0</v>
      </c>
      <c r="I77" s="5">
        <f>SUMIF(Sandown!$F$2:$F$297,F77,Sandown!$J$2:$J$297)</f>
        <v>50</v>
      </c>
      <c r="J77" s="5">
        <f>SUMIF('New England Half'!$F$2:$F$294,F77,'New England Half'!$J$2:$J$294)</f>
        <v>0</v>
      </c>
      <c r="K77" s="5">
        <f>SUMIF('Track 5K'!$F$2:$F$198,F77,'Track 5K'!$J$2:$J$198)</f>
        <v>0</v>
      </c>
      <c r="L77" s="4">
        <f t="shared" si="5"/>
        <v>50</v>
      </c>
    </row>
    <row r="78" spans="1:12" ht="15.75" customHeight="1" x14ac:dyDescent="0.2">
      <c r="A78" s="20" t="s">
        <v>139</v>
      </c>
      <c r="B78" s="20" t="s">
        <v>66</v>
      </c>
      <c r="C78" s="20" t="s">
        <v>13</v>
      </c>
      <c r="D78" s="20">
        <v>64</v>
      </c>
      <c r="E78" s="20" t="s">
        <v>192</v>
      </c>
      <c r="F78" s="9" t="str">
        <f t="shared" si="4"/>
        <v>JeffCrothersMGREATER DERRY TRACK CLUB</v>
      </c>
      <c r="G78" s="5">
        <f>SUMIF('Nashua 10K'!$F$2:$F$273,F78,'Nashua 10K'!$J$2:$J$273)</f>
        <v>0</v>
      </c>
      <c r="H78" s="5">
        <f>SUMIF('Skip''s 4M'!$F$2:$F$310,F78,'Skip''s 4M'!$J$2:$J$310)</f>
        <v>50</v>
      </c>
      <c r="I78" s="5">
        <f>SUMIF(Sandown!$F$2:$F$297,F78,Sandown!$J$2:$J$297)</f>
        <v>0</v>
      </c>
      <c r="J78" s="5">
        <f>SUMIF('New England Half'!$F$2:$F$294,F78,'New England Half'!$J$2:$J$294)</f>
        <v>0</v>
      </c>
      <c r="K78" s="5">
        <f>SUMIF('Track 5K'!$F$2:$F$198,F78,'Track 5K'!$J$2:$J$198)</f>
        <v>0</v>
      </c>
      <c r="L78" s="4">
        <f t="shared" si="5"/>
        <v>50</v>
      </c>
    </row>
    <row r="79" spans="1:12" ht="15.75" customHeight="1" x14ac:dyDescent="0.2">
      <c r="A79" s="2" t="s">
        <v>215</v>
      </c>
      <c r="B79" s="2" t="s">
        <v>216</v>
      </c>
      <c r="C79" s="2" t="s">
        <v>13</v>
      </c>
      <c r="D79" s="2">
        <v>66</v>
      </c>
      <c r="E79" s="2" t="s">
        <v>191</v>
      </c>
      <c r="F79" s="10" t="str">
        <f t="shared" si="4"/>
        <v>HeinVan Den HeuvelMGATE CITY STRIDERS</v>
      </c>
      <c r="G79" s="5">
        <f>SUMIF('Nashua 10K'!$F$2:$F$273,F79,'Nashua 10K'!$J$2:$J$273)</f>
        <v>50</v>
      </c>
      <c r="H79" s="5">
        <f>SUMIF('Skip''s 4M'!$F$2:$F$310,F79,'Skip''s 4M'!$J$2:$J$310)</f>
        <v>0</v>
      </c>
      <c r="I79" s="5">
        <f>SUMIF(Sandown!$F$2:$F$297,F79,Sandown!$J$2:$J$297)</f>
        <v>0</v>
      </c>
      <c r="J79" s="5">
        <f>SUMIF('New England Half'!$F$2:$F$294,F79,'New England Half'!$J$2:$J$294)</f>
        <v>0</v>
      </c>
      <c r="K79" s="5">
        <f>SUMIF('Track 5K'!$F$2:$F$198,F79,'Track 5K'!$J$2:$J$198)</f>
        <v>0</v>
      </c>
      <c r="L79" s="4">
        <f t="shared" si="5"/>
        <v>50</v>
      </c>
    </row>
    <row r="80" spans="1:12" ht="15.75" customHeight="1" x14ac:dyDescent="0.2">
      <c r="A80" s="2" t="s">
        <v>202</v>
      </c>
      <c r="B80" s="2" t="s">
        <v>203</v>
      </c>
      <c r="C80" s="2" t="s">
        <v>13</v>
      </c>
      <c r="D80" s="2">
        <v>38</v>
      </c>
      <c r="E80" s="2" t="s">
        <v>193</v>
      </c>
      <c r="F80" s="10" t="str">
        <f t="shared" si="4"/>
        <v>SkipRussellMMILLENNIUM RUNNING</v>
      </c>
      <c r="G80" s="5">
        <f>SUMIF('Nashua 10K'!$F$2:$F$273,F80,'Nashua 10K'!$J$2:$J$273)</f>
        <v>27</v>
      </c>
      <c r="H80" s="5">
        <f>SUMIF('Skip''s 4M'!$F$2:$F$310,F80,'Skip''s 4M'!$J$2:$J$310)</f>
        <v>0</v>
      </c>
      <c r="I80" s="5">
        <f>SUMIF(Sandown!$F$2:$F$297,F80,Sandown!$J$2:$J$297)</f>
        <v>0</v>
      </c>
      <c r="J80" s="5">
        <f>SUMIF('New England Half'!$F$2:$F$294,F80,'New England Half'!$J$2:$J$294)</f>
        <v>22.75</v>
      </c>
      <c r="K80" s="5">
        <f>SUMIF('Track 5K'!$F$2:$F$198,F80,'Track 5K'!$J$2:$J$198)</f>
        <v>0</v>
      </c>
      <c r="L80" s="4">
        <f t="shared" si="5"/>
        <v>49.75</v>
      </c>
    </row>
    <row r="81" spans="1:12" ht="15.75" customHeight="1" x14ac:dyDescent="0.2">
      <c r="A81" s="20" t="s">
        <v>296</v>
      </c>
      <c r="B81" s="20" t="s">
        <v>297</v>
      </c>
      <c r="C81" s="20" t="s">
        <v>13</v>
      </c>
      <c r="D81" s="20">
        <v>34</v>
      </c>
      <c r="E81" s="20" t="s">
        <v>196</v>
      </c>
      <c r="F81" s="9" t="str">
        <f t="shared" si="4"/>
        <v>EdgarCostaMUPPER VALLEY RUNNING CLUB</v>
      </c>
      <c r="G81" s="5">
        <f>SUMIF('Nashua 10K'!$F$2:$F$273,F81,'Nashua 10K'!$J$2:$J$273)</f>
        <v>0</v>
      </c>
      <c r="H81" s="5">
        <f>SUMIF('Skip''s 4M'!$F$2:$F$310,F81,'Skip''s 4M'!$J$2:$J$310)</f>
        <v>48.5</v>
      </c>
      <c r="I81" s="5">
        <f>SUMIF(Sandown!$F$2:$F$297,F81,Sandown!$J$2:$J$297)</f>
        <v>0</v>
      </c>
      <c r="J81" s="5">
        <f>SUMIF('New England Half'!$F$2:$F$294,F81,'New England Half'!$J$2:$J$294)</f>
        <v>0</v>
      </c>
      <c r="K81" s="5">
        <f>SUMIF('Track 5K'!$F$2:$F$198,F81,'Track 5K'!$J$2:$J$198)</f>
        <v>0</v>
      </c>
      <c r="L81" s="4">
        <f t="shared" si="5"/>
        <v>48.5</v>
      </c>
    </row>
    <row r="82" spans="1:12" ht="15.75" customHeight="1" x14ac:dyDescent="0.2">
      <c r="A82" s="20" t="s">
        <v>599</v>
      </c>
      <c r="B82" s="20" t="s">
        <v>355</v>
      </c>
      <c r="C82" s="20" t="s">
        <v>13</v>
      </c>
      <c r="D82" s="20">
        <v>36</v>
      </c>
      <c r="E82" s="2" t="s">
        <v>191</v>
      </c>
      <c r="F82" s="9" t="str">
        <f t="shared" si="4"/>
        <v>SamWoodMGATE CITY STRIDERS</v>
      </c>
      <c r="G82" s="5">
        <f>SUMIF('Nashua 10K'!$F$2:$F$273,F82,'Nashua 10K'!$J$2:$J$273)</f>
        <v>0</v>
      </c>
      <c r="H82" s="5">
        <f>SUMIF('Skip''s 4M'!$F$2:$F$310,F82,'Skip''s 4M'!$J$2:$J$310)</f>
        <v>0</v>
      </c>
      <c r="I82" s="5">
        <f>SUMIF(Sandown!$F$2:$F$297,F82,Sandown!$J$2:$J$297)</f>
        <v>0</v>
      </c>
      <c r="J82" s="5">
        <f>SUMIF('New England Half'!$F$2:$F$294,F82,'New England Half'!$J$2:$J$294)</f>
        <v>48.5</v>
      </c>
      <c r="K82" s="5">
        <f>SUMIF('Track 5K'!$F$2:$F$198,F82,'Track 5K'!$J$2:$J$198)</f>
        <v>0</v>
      </c>
      <c r="L82" s="4">
        <f t="shared" si="5"/>
        <v>48.5</v>
      </c>
    </row>
    <row r="83" spans="1:12" ht="15.75" customHeight="1" x14ac:dyDescent="0.2">
      <c r="A83" s="20" t="s">
        <v>16</v>
      </c>
      <c r="B83" s="20" t="s">
        <v>652</v>
      </c>
      <c r="C83" s="20" t="s">
        <v>13</v>
      </c>
      <c r="D83" s="20">
        <v>49</v>
      </c>
      <c r="E83" s="2" t="s">
        <v>193</v>
      </c>
      <c r="F83" s="9" t="str">
        <f t="shared" si="4"/>
        <v>MarkLaPradeMMILLENNIUM RUNNING</v>
      </c>
      <c r="G83" s="5">
        <f>SUMIF('Nashua 10K'!$F$2:$F$273,F83,'Nashua 10K'!$J$2:$J$273)</f>
        <v>0</v>
      </c>
      <c r="H83" s="5">
        <f>SUMIF('Skip''s 4M'!$F$2:$F$310,F83,'Skip''s 4M'!$J$2:$J$310)</f>
        <v>0</v>
      </c>
      <c r="I83" s="5">
        <f>SUMIF(Sandown!$F$2:$F$297,F83,Sandown!$J$2:$J$297)</f>
        <v>0</v>
      </c>
      <c r="J83" s="5">
        <f>SUMIF('New England Half'!$F$2:$F$294,F83,'New England Half'!$J$2:$J$294)</f>
        <v>0</v>
      </c>
      <c r="K83" s="5">
        <f>SUMIF('Track 5K'!$F$2:$F$198,F83,'Track 5K'!$J$2:$J$198)</f>
        <v>48.5</v>
      </c>
      <c r="L83" s="4">
        <f t="shared" si="5"/>
        <v>48.5</v>
      </c>
    </row>
    <row r="84" spans="1:12" ht="15.75" customHeight="1" x14ac:dyDescent="0.2">
      <c r="A84" s="3" t="s">
        <v>12</v>
      </c>
      <c r="B84" s="3" t="s">
        <v>388</v>
      </c>
      <c r="C84" s="3" t="s">
        <v>13</v>
      </c>
      <c r="D84" s="3">
        <v>56</v>
      </c>
      <c r="E84" s="3" t="s">
        <v>193</v>
      </c>
      <c r="F84" s="10" t="str">
        <f t="shared" si="4"/>
        <v>BrianArsenaultMMILLENNIUM RUNNING</v>
      </c>
      <c r="G84" s="5">
        <f>SUMIF('Nashua 10K'!$F$2:$F$273,F84,'Nashua 10K'!$J$2:$J$273)</f>
        <v>0</v>
      </c>
      <c r="H84" s="5">
        <f>SUMIF('Skip''s 4M'!$F$2:$F$310,F84,'Skip''s 4M'!$J$2:$J$310)</f>
        <v>0</v>
      </c>
      <c r="I84" s="5">
        <f>SUMIF(Sandown!$F$2:$F$297,F84,Sandown!$J$2:$J$297)</f>
        <v>48.5</v>
      </c>
      <c r="J84" s="5">
        <f>SUMIF('New England Half'!$F$2:$F$294,F84,'New England Half'!$J$2:$J$294)</f>
        <v>0</v>
      </c>
      <c r="K84" s="5">
        <f>SUMIF('Track 5K'!$F$2:$F$198,F84,'Track 5K'!$J$2:$J$198)</f>
        <v>0</v>
      </c>
      <c r="L84" s="4">
        <f t="shared" si="5"/>
        <v>48.5</v>
      </c>
    </row>
    <row r="85" spans="1:12" ht="15.75" customHeight="1" x14ac:dyDescent="0.2">
      <c r="A85" s="3" t="s">
        <v>376</v>
      </c>
      <c r="B85" s="3" t="s">
        <v>377</v>
      </c>
      <c r="C85" s="3" t="s">
        <v>13</v>
      </c>
      <c r="D85" s="3">
        <v>15</v>
      </c>
      <c r="E85" s="3" t="s">
        <v>196</v>
      </c>
      <c r="F85" s="10" t="str">
        <f t="shared" si="4"/>
        <v>GunnerCurrierMUPPER VALLEY RUNNING CLUB</v>
      </c>
      <c r="G85" s="5">
        <f>SUMIF('Nashua 10K'!$F$2:$F$273,F85,'Nashua 10K'!$J$2:$J$273)</f>
        <v>0</v>
      </c>
      <c r="H85" s="5">
        <f>SUMIF('Skip''s 4M'!$F$2:$F$310,F85,'Skip''s 4M'!$J$2:$J$310)</f>
        <v>0</v>
      </c>
      <c r="I85" s="5">
        <f>SUMIF(Sandown!$F$2:$F$297,F85,Sandown!$J$2:$J$297)</f>
        <v>47</v>
      </c>
      <c r="J85" s="5">
        <f>SUMIF('New England Half'!$F$2:$F$294,F85,'New England Half'!$J$2:$J$294)</f>
        <v>0</v>
      </c>
      <c r="K85" s="5">
        <f>SUMIF('Track 5K'!$F$2:$F$198,F85,'Track 5K'!$J$2:$J$198)</f>
        <v>0</v>
      </c>
      <c r="L85" s="4">
        <f t="shared" si="5"/>
        <v>47</v>
      </c>
    </row>
    <row r="86" spans="1:12" ht="15.75" customHeight="1" x14ac:dyDescent="0.2">
      <c r="A86" s="20" t="s">
        <v>37</v>
      </c>
      <c r="B86" s="20" t="s">
        <v>426</v>
      </c>
      <c r="C86" s="20" t="s">
        <v>13</v>
      </c>
      <c r="D86" s="20">
        <v>45</v>
      </c>
      <c r="E86" s="2" t="s">
        <v>191</v>
      </c>
      <c r="F86" s="9" t="str">
        <f t="shared" si="4"/>
        <v>MichaelEricsonMGATE CITY STRIDERS</v>
      </c>
      <c r="G86" s="5">
        <f>SUMIF('Nashua 10K'!$F$2:$F$273,F86,'Nashua 10K'!$J$2:$J$273)</f>
        <v>0</v>
      </c>
      <c r="H86" s="5">
        <f>SUMIF('Skip''s 4M'!$F$2:$F$310,F86,'Skip''s 4M'!$J$2:$J$310)</f>
        <v>0</v>
      </c>
      <c r="I86" s="5">
        <f>SUMIF(Sandown!$F$2:$F$297,F86,Sandown!$J$2:$J$297)</f>
        <v>0</v>
      </c>
      <c r="J86" s="5">
        <f>SUMIF('New England Half'!$F$2:$F$294,F86,'New England Half'!$J$2:$J$294)</f>
        <v>0</v>
      </c>
      <c r="K86" s="5">
        <f>SUMIF('Track 5K'!$F$2:$F$198,F86,'Track 5K'!$J$2:$J$198)</f>
        <v>47</v>
      </c>
      <c r="L86" s="4">
        <f t="shared" si="5"/>
        <v>47</v>
      </c>
    </row>
    <row r="87" spans="1:12" ht="15.75" customHeight="1" x14ac:dyDescent="0.2">
      <c r="A87" s="2" t="s">
        <v>204</v>
      </c>
      <c r="B87" s="2" t="s">
        <v>205</v>
      </c>
      <c r="C87" s="2" t="s">
        <v>13</v>
      </c>
      <c r="D87" s="2">
        <v>53</v>
      </c>
      <c r="E87" s="2" t="s">
        <v>193</v>
      </c>
      <c r="F87" s="10" t="str">
        <f t="shared" si="4"/>
        <v>DaveBeliveauMMILLENNIUM RUNNING</v>
      </c>
      <c r="G87" s="5">
        <f>SUMIF('Nashua 10K'!$F$2:$F$273,F87,'Nashua 10K'!$J$2:$J$273)</f>
        <v>47</v>
      </c>
      <c r="H87" s="5">
        <f>SUMIF('Skip''s 4M'!$F$2:$F$310,F87,'Skip''s 4M'!$J$2:$J$310)</f>
        <v>0</v>
      </c>
      <c r="I87" s="5">
        <f>SUMIF(Sandown!$F$2:$F$297,F87,Sandown!$J$2:$J$297)</f>
        <v>0</v>
      </c>
      <c r="J87" s="5">
        <f>SUMIF('New England Half'!$F$2:$F$294,F87,'New England Half'!$J$2:$J$294)</f>
        <v>0</v>
      </c>
      <c r="K87" s="5">
        <f>SUMIF('Track 5K'!$F$2:$F$198,F87,'Track 5K'!$J$2:$J$198)</f>
        <v>0</v>
      </c>
      <c r="L87" s="4">
        <f t="shared" si="5"/>
        <v>47</v>
      </c>
    </row>
    <row r="88" spans="1:12" ht="15.75" customHeight="1" x14ac:dyDescent="0.2">
      <c r="A88" s="3" t="s">
        <v>159</v>
      </c>
      <c r="B88" s="3" t="s">
        <v>160</v>
      </c>
      <c r="C88" s="3" t="s">
        <v>13</v>
      </c>
      <c r="D88" s="3">
        <v>76</v>
      </c>
      <c r="E88" s="3" t="s">
        <v>191</v>
      </c>
      <c r="F88" s="10" t="str">
        <f t="shared" si="4"/>
        <v>RaymondBoutotteMGATE CITY STRIDERS</v>
      </c>
      <c r="G88" s="5">
        <f>SUMIF('Nashua 10K'!$F$2:$F$273,F88,'Nashua 10K'!$J$2:$J$273)</f>
        <v>14</v>
      </c>
      <c r="H88" s="5">
        <f>SUMIF('Skip''s 4M'!$F$2:$F$310,F88,'Skip''s 4M'!$J$2:$J$310)</f>
        <v>23.5</v>
      </c>
      <c r="I88" s="5">
        <f>SUMIF(Sandown!$F$2:$F$297,F88,Sandown!$J$2:$J$297)</f>
        <v>21.25</v>
      </c>
      <c r="J88" s="5">
        <f>SUMIF('New England Half'!$F$2:$F$294,F88,'New England Half'!$J$2:$J$294)</f>
        <v>5.6875</v>
      </c>
      <c r="K88" s="5">
        <f>SUMIF('Track 5K'!$F$2:$F$198,F88,'Track 5K'!$J$2:$J$198)</f>
        <v>5.6875</v>
      </c>
      <c r="L88" s="4">
        <f t="shared" si="5"/>
        <v>70.125</v>
      </c>
    </row>
    <row r="89" spans="1:12" ht="15.75" customHeight="1" x14ac:dyDescent="0.2">
      <c r="A89" s="20" t="s">
        <v>140</v>
      </c>
      <c r="B89" s="20" t="s">
        <v>104</v>
      </c>
      <c r="C89" s="20" t="s">
        <v>13</v>
      </c>
      <c r="D89" s="20">
        <v>39</v>
      </c>
      <c r="E89" s="2" t="s">
        <v>193</v>
      </c>
      <c r="F89" s="9" t="str">
        <f t="shared" si="4"/>
        <v>TomJohnsonMMILLENNIUM RUNNING</v>
      </c>
      <c r="G89" s="5">
        <f>SUMIF('Nashua 10K'!$F$2:$F$273,F89,'Nashua 10K'!$J$2:$J$273)</f>
        <v>0</v>
      </c>
      <c r="H89" s="5">
        <f>SUMIF('Skip''s 4M'!$F$2:$F$310,F89,'Skip''s 4M'!$J$2:$J$310)</f>
        <v>0</v>
      </c>
      <c r="I89" s="5">
        <f>SUMIF(Sandown!$F$2:$F$297,F89,Sandown!$J$2:$J$297)</f>
        <v>0</v>
      </c>
      <c r="J89" s="5">
        <f>SUMIF('New England Half'!$F$2:$F$294,F89,'New England Half'!$J$2:$J$294)</f>
        <v>22</v>
      </c>
      <c r="K89" s="5">
        <f>SUMIF('Track 5K'!$F$2:$F$198,F89,'Track 5K'!$J$2:$J$198)</f>
        <v>22</v>
      </c>
      <c r="L89" s="4">
        <f t="shared" si="5"/>
        <v>44</v>
      </c>
    </row>
    <row r="90" spans="1:12" ht="15.75" customHeight="1" x14ac:dyDescent="0.2">
      <c r="A90" s="20" t="s">
        <v>300</v>
      </c>
      <c r="B90" s="20" t="s">
        <v>301</v>
      </c>
      <c r="C90" s="20" t="s">
        <v>13</v>
      </c>
      <c r="D90" s="20">
        <v>42</v>
      </c>
      <c r="E90" s="20" t="s">
        <v>196</v>
      </c>
      <c r="F90" s="9" t="str">
        <f t="shared" si="4"/>
        <v>JothamBurnettMUPPER VALLEY RUNNING CLUB</v>
      </c>
      <c r="G90" s="5">
        <f>SUMIF('Nashua 10K'!$F$2:$F$273,F90,'Nashua 10K'!$J$2:$J$273)</f>
        <v>0</v>
      </c>
      <c r="H90" s="5">
        <f>SUMIF('Skip''s 4M'!$F$2:$F$310,F90,'Skip''s 4M'!$J$2:$J$310)</f>
        <v>44</v>
      </c>
      <c r="I90" s="5">
        <f>SUMIF(Sandown!$F$2:$F$297,F90,Sandown!$J$2:$J$297)</f>
        <v>0</v>
      </c>
      <c r="J90" s="5">
        <f>SUMIF('New England Half'!$F$2:$F$294,F90,'New England Half'!$J$2:$J$294)</f>
        <v>0</v>
      </c>
      <c r="K90" s="5">
        <f>SUMIF('Track 5K'!$F$2:$F$198,F90,'Track 5K'!$J$2:$J$198)</f>
        <v>0</v>
      </c>
      <c r="L90" s="4">
        <f t="shared" si="5"/>
        <v>44</v>
      </c>
    </row>
    <row r="91" spans="1:12" ht="15.75" customHeight="1" x14ac:dyDescent="0.2">
      <c r="A91" s="20" t="s">
        <v>125</v>
      </c>
      <c r="B91" s="20" t="s">
        <v>493</v>
      </c>
      <c r="C91" s="20" t="s">
        <v>13</v>
      </c>
      <c r="D91" s="20">
        <v>49</v>
      </c>
      <c r="E91" s="2" t="s">
        <v>196</v>
      </c>
      <c r="F91" s="9" t="str">
        <f t="shared" si="4"/>
        <v>PaulCoatsMUPPER VALLEY RUNNING CLUB</v>
      </c>
      <c r="G91" s="5">
        <f>SUMIF('Nashua 10K'!$F$2:$F$273,F91,'Nashua 10K'!$J$2:$J$273)</f>
        <v>0</v>
      </c>
      <c r="H91" s="5">
        <f>SUMIF('Skip''s 4M'!$F$2:$F$310,F91,'Skip''s 4M'!$J$2:$J$310)</f>
        <v>0</v>
      </c>
      <c r="I91" s="5">
        <f>SUMIF(Sandown!$F$2:$F$297,F91,Sandown!$J$2:$J$297)</f>
        <v>0</v>
      </c>
      <c r="J91" s="5">
        <f>SUMIF('New England Half'!$F$2:$F$294,F91,'New England Half'!$J$2:$J$294)</f>
        <v>44</v>
      </c>
      <c r="K91" s="5">
        <f>SUMIF('Track 5K'!$F$2:$F$198,F91,'Track 5K'!$J$2:$J$198)</f>
        <v>0</v>
      </c>
      <c r="L91" s="4">
        <f t="shared" si="5"/>
        <v>44</v>
      </c>
    </row>
    <row r="92" spans="1:12" ht="15.75" customHeight="1" x14ac:dyDescent="0.2">
      <c r="A92" s="3" t="s">
        <v>125</v>
      </c>
      <c r="B92" s="3" t="s">
        <v>389</v>
      </c>
      <c r="C92" s="3" t="s">
        <v>13</v>
      </c>
      <c r="D92" s="3">
        <v>51</v>
      </c>
      <c r="E92" s="3" t="s">
        <v>192</v>
      </c>
      <c r="F92" s="10" t="str">
        <f t="shared" si="4"/>
        <v>PaulLecainMGREATER DERRY TRACK CLUB</v>
      </c>
      <c r="G92" s="5">
        <f>SUMIF('Nashua 10K'!$F$2:$F$273,F92,'Nashua 10K'!$J$2:$J$273)</f>
        <v>0</v>
      </c>
      <c r="H92" s="5">
        <f>SUMIF('Skip''s 4M'!$F$2:$F$310,F92,'Skip''s 4M'!$J$2:$J$310)</f>
        <v>0</v>
      </c>
      <c r="I92" s="5">
        <f>SUMIF(Sandown!$F$2:$F$297,F92,Sandown!$J$2:$J$297)</f>
        <v>44</v>
      </c>
      <c r="J92" s="5">
        <f>SUMIF('New England Half'!$F$2:$F$294,F92,'New England Half'!$J$2:$J$294)</f>
        <v>0</v>
      </c>
      <c r="K92" s="5">
        <f>SUMIF('Track 5K'!$F$2:$F$198,F92,'Track 5K'!$J$2:$J$198)</f>
        <v>0</v>
      </c>
      <c r="L92" s="4">
        <f t="shared" si="5"/>
        <v>44</v>
      </c>
    </row>
    <row r="93" spans="1:12" ht="15.75" customHeight="1" x14ac:dyDescent="0.2">
      <c r="A93" s="20" t="s">
        <v>161</v>
      </c>
      <c r="B93" s="20" t="s">
        <v>302</v>
      </c>
      <c r="C93" s="20" t="s">
        <v>13</v>
      </c>
      <c r="D93" s="20">
        <v>15</v>
      </c>
      <c r="E93" s="20" t="s">
        <v>196</v>
      </c>
      <c r="F93" s="9" t="str">
        <f t="shared" si="4"/>
        <v>RyanFarisMUPPER VALLEY RUNNING CLUB</v>
      </c>
      <c r="G93" s="5">
        <f>SUMIF('Nashua 10K'!$F$2:$F$273,F93,'Nashua 10K'!$J$2:$J$273)</f>
        <v>0</v>
      </c>
      <c r="H93" s="5">
        <f>SUMIF('Skip''s 4M'!$F$2:$F$310,F93,'Skip''s 4M'!$J$2:$J$310)</f>
        <v>42.5</v>
      </c>
      <c r="I93" s="5">
        <f>SUMIF(Sandown!$F$2:$F$297,F93,Sandown!$J$2:$J$297)</f>
        <v>0</v>
      </c>
      <c r="J93" s="5">
        <f>SUMIF('New England Half'!$F$2:$F$294,F93,'New England Half'!$J$2:$J$294)</f>
        <v>0</v>
      </c>
      <c r="K93" s="5">
        <f>SUMIF('Track 5K'!$F$2:$F$198,F93,'Track 5K'!$J$2:$J$198)</f>
        <v>0</v>
      </c>
      <c r="L93" s="4">
        <f t="shared" si="5"/>
        <v>42.5</v>
      </c>
    </row>
    <row r="94" spans="1:12" ht="15.75" customHeight="1" x14ac:dyDescent="0.2">
      <c r="A94" s="2" t="s">
        <v>162</v>
      </c>
      <c r="B94" s="2" t="s">
        <v>171</v>
      </c>
      <c r="C94" s="2" t="s">
        <v>13</v>
      </c>
      <c r="D94" s="2">
        <v>39</v>
      </c>
      <c r="E94" s="2" t="s">
        <v>193</v>
      </c>
      <c r="F94" s="10" t="str">
        <f t="shared" si="4"/>
        <v>CharlesPerreaultMMILLENNIUM RUNNING</v>
      </c>
      <c r="G94" s="5">
        <f>SUMIF('Nashua 10K'!$F$2:$F$273,F94,'Nashua 10K'!$J$2:$J$273)</f>
        <v>41</v>
      </c>
      <c r="H94" s="5">
        <f>SUMIF('Skip''s 4M'!$F$2:$F$310,F94,'Skip''s 4M'!$J$2:$J$310)</f>
        <v>0</v>
      </c>
      <c r="I94" s="5">
        <f>SUMIF(Sandown!$F$2:$F$297,F94,Sandown!$J$2:$J$297)</f>
        <v>0</v>
      </c>
      <c r="J94" s="5">
        <f>SUMIF('New England Half'!$F$2:$F$294,F94,'New England Half'!$J$2:$J$294)</f>
        <v>0</v>
      </c>
      <c r="K94" s="5">
        <f>SUMIF('Track 5K'!$F$2:$F$198,F94,'Track 5K'!$J$2:$J$198)</f>
        <v>0</v>
      </c>
      <c r="L94" s="4">
        <f t="shared" si="5"/>
        <v>41</v>
      </c>
    </row>
    <row r="95" spans="1:12" ht="15.75" customHeight="1" x14ac:dyDescent="0.2">
      <c r="A95" s="20" t="s">
        <v>600</v>
      </c>
      <c r="B95" s="20" t="s">
        <v>601</v>
      </c>
      <c r="C95" s="20" t="s">
        <v>13</v>
      </c>
      <c r="D95" s="20">
        <v>43</v>
      </c>
      <c r="E95" s="2" t="s">
        <v>192</v>
      </c>
      <c r="F95" s="9" t="str">
        <f t="shared" si="4"/>
        <v>BradFernandesMGREATER DERRY TRACK CLUB</v>
      </c>
      <c r="G95" s="5">
        <f>SUMIF('Nashua 10K'!$F$2:$F$273,F95,'Nashua 10K'!$J$2:$J$273)</f>
        <v>0</v>
      </c>
      <c r="H95" s="5">
        <f>SUMIF('Skip''s 4M'!$F$2:$F$310,F95,'Skip''s 4M'!$J$2:$J$310)</f>
        <v>0</v>
      </c>
      <c r="I95" s="5">
        <f>SUMIF(Sandown!$F$2:$F$297,F95,Sandown!$J$2:$J$297)</f>
        <v>0</v>
      </c>
      <c r="J95" s="5">
        <f>SUMIF('New England Half'!$F$2:$F$294,F95,'New England Half'!$J$2:$J$294)</f>
        <v>41</v>
      </c>
      <c r="K95" s="5">
        <f>SUMIF('Track 5K'!$F$2:$F$198,F95,'Track 5K'!$J$2:$J$198)</f>
        <v>0</v>
      </c>
      <c r="L95" s="4">
        <f t="shared" si="5"/>
        <v>41</v>
      </c>
    </row>
    <row r="96" spans="1:12" ht="15.75" customHeight="1" x14ac:dyDescent="0.2">
      <c r="A96" s="20" t="s">
        <v>172</v>
      </c>
      <c r="B96" s="20" t="s">
        <v>303</v>
      </c>
      <c r="C96" s="20" t="s">
        <v>13</v>
      </c>
      <c r="D96" s="20">
        <v>67</v>
      </c>
      <c r="E96" s="20" t="s">
        <v>196</v>
      </c>
      <c r="F96" s="9" t="str">
        <f t="shared" si="4"/>
        <v>RichardBrittainMUPPER VALLEY RUNNING CLUB</v>
      </c>
      <c r="G96" s="5">
        <f>SUMIF('Nashua 10K'!$F$2:$F$273,F96,'Nashua 10K'!$J$2:$J$273)</f>
        <v>0</v>
      </c>
      <c r="H96" s="5">
        <f>SUMIF('Skip''s 4M'!$F$2:$F$310,F96,'Skip''s 4M'!$J$2:$J$310)</f>
        <v>41</v>
      </c>
      <c r="I96" s="5">
        <f>SUMIF(Sandown!$F$2:$F$297,F96,Sandown!$J$2:$J$297)</f>
        <v>0</v>
      </c>
      <c r="J96" s="5">
        <f>SUMIF('New England Half'!$F$2:$F$294,F96,'New England Half'!$J$2:$J$294)</f>
        <v>0</v>
      </c>
      <c r="K96" s="5">
        <f>SUMIF('Track 5K'!$F$2:$F$198,F96,'Track 5K'!$J$2:$J$198)</f>
        <v>0</v>
      </c>
      <c r="L96" s="4">
        <f t="shared" si="5"/>
        <v>41</v>
      </c>
    </row>
    <row r="97" spans="1:12" ht="15.75" customHeight="1" x14ac:dyDescent="0.2">
      <c r="A97" s="20" t="s">
        <v>370</v>
      </c>
      <c r="B97" s="20" t="s">
        <v>415</v>
      </c>
      <c r="C97" s="20" t="s">
        <v>13</v>
      </c>
      <c r="D97" s="20">
        <v>31</v>
      </c>
      <c r="E97" s="2" t="s">
        <v>196</v>
      </c>
      <c r="F97" s="9" t="str">
        <f t="shared" si="4"/>
        <v>SamuelStreeterMUPPER VALLEY RUNNING CLUB</v>
      </c>
      <c r="G97" s="5">
        <f>SUMIF('Nashua 10K'!$F$2:$F$273,F97,'Nashua 10K'!$J$2:$J$273)</f>
        <v>0</v>
      </c>
      <c r="H97" s="5">
        <f>SUMIF('Skip''s 4M'!$F$2:$F$310,F97,'Skip''s 4M'!$J$2:$J$310)</f>
        <v>0</v>
      </c>
      <c r="I97" s="5">
        <f>SUMIF(Sandown!$F$2:$F$297,F97,Sandown!$J$2:$J$297)</f>
        <v>0</v>
      </c>
      <c r="J97" s="5">
        <f>SUMIF('New England Half'!$F$2:$F$294,F97,'New England Half'!$J$2:$J$294)</f>
        <v>0</v>
      </c>
      <c r="K97" s="5">
        <f>SUMIF('Track 5K'!$F$2:$F$198,F97,'Track 5K'!$J$2:$J$198)</f>
        <v>39.5</v>
      </c>
      <c r="L97" s="4">
        <f t="shared" si="5"/>
        <v>39.5</v>
      </c>
    </row>
    <row r="98" spans="1:12" ht="15.75" customHeight="1" x14ac:dyDescent="0.2">
      <c r="A98" s="3" t="s">
        <v>397</v>
      </c>
      <c r="B98" s="3" t="s">
        <v>398</v>
      </c>
      <c r="C98" s="3" t="s">
        <v>13</v>
      </c>
      <c r="D98" s="3">
        <v>49</v>
      </c>
      <c r="E98" s="3" t="s">
        <v>196</v>
      </c>
      <c r="F98" s="10" t="str">
        <f t="shared" ref="F98:F129" si="6">A98&amp;B98&amp;C98&amp;E98</f>
        <v>RickJuniorMUPPER VALLEY RUNNING CLUB</v>
      </c>
      <c r="G98" s="5">
        <f>SUMIF('Nashua 10K'!$F$2:$F$273,F98,'Nashua 10K'!$J$2:$J$273)</f>
        <v>0</v>
      </c>
      <c r="H98" s="5">
        <f>SUMIF('Skip''s 4M'!$F$2:$F$310,F98,'Skip''s 4M'!$J$2:$J$310)</f>
        <v>0</v>
      </c>
      <c r="I98" s="5">
        <f>SUMIF(Sandown!$F$2:$F$297,F98,Sandown!$J$2:$J$297)</f>
        <v>24.25</v>
      </c>
      <c r="J98" s="5">
        <f>SUMIF('New England Half'!$F$2:$F$294,F98,'New England Half'!$J$2:$J$294)</f>
        <v>0</v>
      </c>
      <c r="K98" s="5">
        <f>SUMIF('Track 5K'!$F$2:$F$198,F98,'Track 5K'!$J$2:$J$198)</f>
        <v>14</v>
      </c>
      <c r="L98" s="4">
        <f t="shared" ref="L98:L129" si="7">SUM(G98:K98)</f>
        <v>38.25</v>
      </c>
    </row>
    <row r="99" spans="1:12" ht="15.75" customHeight="1" x14ac:dyDescent="0.2">
      <c r="A99" s="2" t="s">
        <v>491</v>
      </c>
      <c r="B99" s="2" t="s">
        <v>492</v>
      </c>
      <c r="C99" s="33" t="s">
        <v>13</v>
      </c>
      <c r="D99" s="2">
        <v>38</v>
      </c>
      <c r="E99" s="2" t="s">
        <v>280</v>
      </c>
      <c r="F99" s="9" t="str">
        <f t="shared" si="6"/>
        <v>MylesMattesonMGRANITE STATE RACING TEAM</v>
      </c>
      <c r="G99" s="5">
        <f>SUMIF('Nashua 10K'!$F$2:$F$273,F99,'Nashua 10K'!$J$2:$J$273)</f>
        <v>0</v>
      </c>
      <c r="H99" s="5">
        <f>SUMIF('Skip''s 4M'!$F$2:$F$310,F99,'Skip''s 4M'!$J$2:$J$310)</f>
        <v>0</v>
      </c>
      <c r="I99" s="5">
        <f>SUMIF(Sandown!$F$2:$F$297,F99,Sandown!$J$2:$J$297)</f>
        <v>0</v>
      </c>
      <c r="J99" s="5">
        <f>SUMIF('New England Half'!$F$2:$F$294,F99,'New England Half'!$J$2:$J$294)</f>
        <v>38</v>
      </c>
      <c r="K99" s="5">
        <f>SUMIF('Track 5K'!$F$2:$F$198,F99,'Track 5K'!$J$2:$J$198)</f>
        <v>0</v>
      </c>
      <c r="L99" s="4">
        <f t="shared" si="7"/>
        <v>38</v>
      </c>
    </row>
    <row r="100" spans="1:12" ht="15.75" customHeight="1" x14ac:dyDescent="0.2">
      <c r="A100" s="20" t="s">
        <v>397</v>
      </c>
      <c r="B100" s="20" t="s">
        <v>421</v>
      </c>
      <c r="C100" s="20" t="s">
        <v>13</v>
      </c>
      <c r="D100" s="20">
        <v>43</v>
      </c>
      <c r="E100" s="2" t="s">
        <v>192</v>
      </c>
      <c r="F100" s="9" t="str">
        <f t="shared" si="6"/>
        <v>RickBernardMGREATER DERRY TRACK CLUB</v>
      </c>
      <c r="G100" s="5">
        <f>SUMIF('Nashua 10K'!$F$2:$F$273,F100,'Nashua 10K'!$J$2:$J$273)</f>
        <v>0</v>
      </c>
      <c r="H100" s="5">
        <f>SUMIF('Skip''s 4M'!$F$2:$F$310,F100,'Skip''s 4M'!$J$2:$J$310)</f>
        <v>0</v>
      </c>
      <c r="I100" s="5">
        <f>SUMIF(Sandown!$F$2:$F$297,F100,Sandown!$J$2:$J$297)</f>
        <v>0</v>
      </c>
      <c r="J100" s="5">
        <f>SUMIF('New England Half'!$F$2:$F$294,F100,'New England Half'!$J$2:$J$294)</f>
        <v>0</v>
      </c>
      <c r="K100" s="5">
        <f>SUMIF('Track 5K'!$F$2:$F$198,F100,'Track 5K'!$J$2:$J$198)</f>
        <v>38</v>
      </c>
      <c r="L100" s="4">
        <f t="shared" si="7"/>
        <v>38</v>
      </c>
    </row>
    <row r="101" spans="1:12" ht="15.75" customHeight="1" x14ac:dyDescent="0.2">
      <c r="A101" s="26" t="s">
        <v>356</v>
      </c>
      <c r="B101" s="26" t="s">
        <v>23</v>
      </c>
      <c r="C101" s="25" t="s">
        <v>13</v>
      </c>
      <c r="D101" s="20">
        <v>46</v>
      </c>
      <c r="E101" s="26" t="s">
        <v>196</v>
      </c>
      <c r="F101" s="10" t="str">
        <f t="shared" si="6"/>
        <v>JimmyWuMUPPER VALLEY RUNNING CLUB</v>
      </c>
      <c r="G101" s="5">
        <f>SUMIF('Nashua 10K'!$F$2:$F$273,F101,'Nashua 10K'!$J$2:$J$273)</f>
        <v>0</v>
      </c>
      <c r="H101" s="5">
        <f>SUMIF('Skip''s 4M'!$F$2:$F$310,F101,'Skip''s 4M'!$J$2:$J$310)</f>
        <v>38</v>
      </c>
      <c r="I101" s="5">
        <f>SUMIF(Sandown!$F$2:$F$297,F101,Sandown!$J$2:$J$297)</f>
        <v>0</v>
      </c>
      <c r="J101" s="5">
        <f>SUMIF('New England Half'!$F$2:$F$294,F101,'New England Half'!$J$2:$J$294)</f>
        <v>0</v>
      </c>
      <c r="K101" s="5">
        <f>SUMIF('Track 5K'!$F$2:$F$198,F101,'Track 5K'!$J$2:$J$198)</f>
        <v>0</v>
      </c>
      <c r="L101" s="4">
        <f t="shared" si="7"/>
        <v>38</v>
      </c>
    </row>
    <row r="102" spans="1:12" ht="15.75" customHeight="1" x14ac:dyDescent="0.2">
      <c r="A102" s="3" t="s">
        <v>399</v>
      </c>
      <c r="B102" s="3" t="s">
        <v>400</v>
      </c>
      <c r="C102" s="3" t="s">
        <v>13</v>
      </c>
      <c r="D102" s="3">
        <v>53</v>
      </c>
      <c r="E102" s="3" t="s">
        <v>192</v>
      </c>
      <c r="F102" s="10" t="str">
        <f t="shared" si="6"/>
        <v>JoseVelhoMGREATER DERRY TRACK CLUB</v>
      </c>
      <c r="G102" s="5">
        <f>SUMIF('Nashua 10K'!$F$2:$F$273,F102,'Nashua 10K'!$J$2:$J$273)</f>
        <v>0</v>
      </c>
      <c r="H102" s="5">
        <f>SUMIF('Skip''s 4M'!$F$2:$F$310,F102,'Skip''s 4M'!$J$2:$J$310)</f>
        <v>0</v>
      </c>
      <c r="I102" s="5">
        <f>SUMIF(Sandown!$F$2:$F$297,F102,Sandown!$J$2:$J$297)</f>
        <v>26</v>
      </c>
      <c r="J102" s="5">
        <f>SUMIF('New England Half'!$F$2:$F$294,F102,'New England Half'!$J$2:$J$294)</f>
        <v>11.75</v>
      </c>
      <c r="K102" s="5">
        <f>SUMIF('Track 5K'!$F$2:$F$198,F102,'Track 5K'!$J$2:$J$198)</f>
        <v>0</v>
      </c>
      <c r="L102" s="4">
        <f t="shared" si="7"/>
        <v>37.75</v>
      </c>
    </row>
    <row r="103" spans="1:12" ht="15.75" customHeight="1" x14ac:dyDescent="0.2">
      <c r="A103" s="20" t="s">
        <v>162</v>
      </c>
      <c r="B103" s="20" t="s">
        <v>308</v>
      </c>
      <c r="C103" s="20" t="s">
        <v>13</v>
      </c>
      <c r="D103" s="20">
        <v>37</v>
      </c>
      <c r="E103" s="20" t="s">
        <v>196</v>
      </c>
      <c r="F103" s="10" t="str">
        <f t="shared" si="6"/>
        <v>CharlesTrichtingerMUPPER VALLEY RUNNING CLUB</v>
      </c>
      <c r="G103" s="5">
        <f>SUMIF('Nashua 10K'!$F$2:$F$273,F103,'Nashua 10K'!$J$2:$J$273)</f>
        <v>0</v>
      </c>
      <c r="H103" s="5">
        <f>SUMIF('Skip''s 4M'!$F$2:$F$310,F103,'Skip''s 4M'!$J$2:$J$310)</f>
        <v>28</v>
      </c>
      <c r="I103" s="5">
        <f>SUMIF(Sandown!$F$2:$F$297,F103,Sandown!$J$2:$J$297)</f>
        <v>0</v>
      </c>
      <c r="J103" s="5">
        <f>SUMIF('New England Half'!$F$2:$F$294,F103,'New England Half'!$J$2:$J$294)</f>
        <v>0</v>
      </c>
      <c r="K103" s="5">
        <f>SUMIF('Track 5K'!$F$2:$F$198,F103,'Track 5K'!$J$2:$J$198)</f>
        <v>9.5</v>
      </c>
      <c r="L103" s="4">
        <f t="shared" si="7"/>
        <v>37.5</v>
      </c>
    </row>
    <row r="104" spans="1:12" ht="15.75" customHeight="1" x14ac:dyDescent="0.2">
      <c r="A104" s="20" t="s">
        <v>148</v>
      </c>
      <c r="B104" s="20" t="s">
        <v>31</v>
      </c>
      <c r="C104" s="20" t="s">
        <v>13</v>
      </c>
      <c r="D104" s="20">
        <v>44</v>
      </c>
      <c r="E104" s="20" t="s">
        <v>196</v>
      </c>
      <c r="F104" s="9" t="str">
        <f t="shared" si="6"/>
        <v>EricJamesMUPPER VALLEY RUNNING CLUB</v>
      </c>
      <c r="G104" s="5">
        <f>SUMIF('Nashua 10K'!$F$2:$F$273,F104,'Nashua 10K'!$J$2:$J$273)</f>
        <v>0</v>
      </c>
      <c r="H104" s="5">
        <f>SUMIF('Skip''s 4M'!$F$2:$F$310,F104,'Skip''s 4M'!$J$2:$J$310)</f>
        <v>36.5</v>
      </c>
      <c r="I104" s="5">
        <f>SUMIF(Sandown!$F$2:$F$297,F104,Sandown!$J$2:$J$297)</f>
        <v>0</v>
      </c>
      <c r="J104" s="5">
        <f>SUMIF('New England Half'!$F$2:$F$294,F104,'New England Half'!$J$2:$J$294)</f>
        <v>0</v>
      </c>
      <c r="K104" s="5">
        <f>SUMIF('Track 5K'!$F$2:$F$198,F104,'Track 5K'!$J$2:$J$198)</f>
        <v>0</v>
      </c>
      <c r="L104" s="4">
        <f t="shared" si="7"/>
        <v>36.5</v>
      </c>
    </row>
    <row r="105" spans="1:12" ht="15.75" customHeight="1" x14ac:dyDescent="0.2">
      <c r="A105" s="2" t="s">
        <v>37</v>
      </c>
      <c r="B105" s="2" t="s">
        <v>153</v>
      </c>
      <c r="C105" s="2" t="s">
        <v>13</v>
      </c>
      <c r="D105" s="2">
        <v>54</v>
      </c>
      <c r="E105" s="2" t="s">
        <v>196</v>
      </c>
      <c r="F105" s="10" t="str">
        <f t="shared" si="6"/>
        <v>MichaelHerronMUPPER VALLEY RUNNING CLUB</v>
      </c>
      <c r="G105" s="5">
        <f>SUMIF('Nashua 10K'!$F$2:$F$273,F105,'Nashua 10K'!$J$2:$J$273)</f>
        <v>35</v>
      </c>
      <c r="H105" s="5">
        <f>SUMIF('Skip''s 4M'!$F$2:$F$310,F105,'Skip''s 4M'!$J$2:$J$310)</f>
        <v>0</v>
      </c>
      <c r="I105" s="5">
        <f>SUMIF(Sandown!$F$2:$F$297,F105,Sandown!$J$2:$J$297)</f>
        <v>0</v>
      </c>
      <c r="J105" s="5">
        <f>SUMIF('New England Half'!$F$2:$F$294,F105,'New England Half'!$J$2:$J$294)</f>
        <v>0</v>
      </c>
      <c r="K105" s="5">
        <f>SUMIF('Track 5K'!$F$2:$F$198,F105,'Track 5K'!$J$2:$J$198)</f>
        <v>0</v>
      </c>
      <c r="L105" s="4">
        <f t="shared" si="7"/>
        <v>35</v>
      </c>
    </row>
    <row r="106" spans="1:12" ht="15.75" customHeight="1" x14ac:dyDescent="0.2">
      <c r="A106" s="3" t="s">
        <v>126</v>
      </c>
      <c r="B106" s="3" t="s">
        <v>401</v>
      </c>
      <c r="C106" s="3" t="s">
        <v>13</v>
      </c>
      <c r="D106" s="3">
        <v>63</v>
      </c>
      <c r="E106" s="3" t="s">
        <v>192</v>
      </c>
      <c r="F106" s="10" t="str">
        <f t="shared" si="6"/>
        <v>PeterCalabreseMGREATER DERRY TRACK CLUB</v>
      </c>
      <c r="G106" s="5">
        <f>SUMIF('Nashua 10K'!$F$2:$F$273,F106,'Nashua 10K'!$J$2:$J$273)</f>
        <v>0</v>
      </c>
      <c r="H106" s="5">
        <f>SUMIF('Skip''s 4M'!$F$2:$F$310,F106,'Skip''s 4M'!$J$2:$J$310)</f>
        <v>0</v>
      </c>
      <c r="I106" s="5">
        <f>SUMIF(Sandown!$F$2:$F$297,F106,Sandown!$J$2:$J$297)</f>
        <v>35</v>
      </c>
      <c r="J106" s="5">
        <f>SUMIF('New England Half'!$F$2:$F$294,F106,'New England Half'!$J$2:$J$294)</f>
        <v>0</v>
      </c>
      <c r="K106" s="5">
        <f>SUMIF('Track 5K'!$F$2:$F$198,F106,'Track 5K'!$J$2:$J$198)</f>
        <v>0</v>
      </c>
      <c r="L106" s="4">
        <f t="shared" si="7"/>
        <v>35</v>
      </c>
    </row>
    <row r="107" spans="1:12" ht="15.75" customHeight="1" x14ac:dyDescent="0.2">
      <c r="A107" s="2" t="s">
        <v>37</v>
      </c>
      <c r="B107" s="2" t="s">
        <v>38</v>
      </c>
      <c r="C107" s="2" t="s">
        <v>13</v>
      </c>
      <c r="D107" s="2">
        <v>36</v>
      </c>
      <c r="E107" s="2" t="s">
        <v>192</v>
      </c>
      <c r="F107" s="10" t="str">
        <f t="shared" si="6"/>
        <v>MichaelElliottMGREATER DERRY TRACK CLUB</v>
      </c>
      <c r="G107" s="5">
        <f>SUMIF('Nashua 10K'!$F$2:$F$273,F107,'Nashua 10K'!$J$2:$J$273)</f>
        <v>16</v>
      </c>
      <c r="H107" s="5">
        <f>SUMIF('Skip''s 4M'!$F$2:$F$310,F107,'Skip''s 4M'!$J$2:$J$310)</f>
        <v>0</v>
      </c>
      <c r="I107" s="5">
        <f>SUMIF(Sandown!$F$2:$F$297,F107,Sandown!$J$2:$J$297)</f>
        <v>18.25</v>
      </c>
      <c r="J107" s="5">
        <f>SUMIF('New England Half'!$F$2:$F$294,F107,'New England Half'!$J$2:$J$294)</f>
        <v>0</v>
      </c>
      <c r="K107" s="5">
        <f>SUMIF('Track 5K'!$F$2:$F$198,F107,'Track 5K'!$J$2:$J$198)</f>
        <v>0</v>
      </c>
      <c r="L107" s="4">
        <f t="shared" si="7"/>
        <v>34.25</v>
      </c>
    </row>
    <row r="108" spans="1:12" ht="15.75" customHeight="1" x14ac:dyDescent="0.2">
      <c r="A108" s="20" t="s">
        <v>309</v>
      </c>
      <c r="B108" s="20" t="s">
        <v>310</v>
      </c>
      <c r="C108" s="20" t="s">
        <v>13</v>
      </c>
      <c r="D108" s="20">
        <v>37</v>
      </c>
      <c r="E108" s="20" t="s">
        <v>196</v>
      </c>
      <c r="F108" s="10" t="str">
        <f t="shared" si="6"/>
        <v>EranAssafMUPPER VALLEY RUNNING CLUB</v>
      </c>
      <c r="G108" s="5">
        <f>SUMIF('Nashua 10K'!$F$2:$F$273,F108,'Nashua 10K'!$J$2:$J$273)</f>
        <v>0</v>
      </c>
      <c r="H108" s="5">
        <f>SUMIF('Skip''s 4M'!$F$2:$F$310,F108,'Skip''s 4M'!$J$2:$J$310)</f>
        <v>26</v>
      </c>
      <c r="I108" s="5">
        <f>SUMIF(Sandown!$F$2:$F$297,F108,Sandown!$J$2:$J$297)</f>
        <v>0</v>
      </c>
      <c r="J108" s="5">
        <f>SUMIF('New England Half'!$F$2:$F$294,F108,'New England Half'!$J$2:$J$294)</f>
        <v>0</v>
      </c>
      <c r="K108" s="5">
        <f>SUMIF('Track 5K'!$F$2:$F$198,F108,'Track 5K'!$J$2:$J$198)</f>
        <v>8</v>
      </c>
      <c r="L108" s="4">
        <f t="shared" si="7"/>
        <v>34</v>
      </c>
    </row>
    <row r="109" spans="1:12" ht="15.75" customHeight="1" x14ac:dyDescent="0.2">
      <c r="A109" s="20" t="s">
        <v>157</v>
      </c>
      <c r="B109" s="20" t="s">
        <v>438</v>
      </c>
      <c r="C109" s="20" t="s">
        <v>13</v>
      </c>
      <c r="D109" s="20">
        <v>51</v>
      </c>
      <c r="E109" s="2" t="s">
        <v>193</v>
      </c>
      <c r="F109" s="9" t="str">
        <f t="shared" si="6"/>
        <v>DavidRoseMMILLENNIUM RUNNING</v>
      </c>
      <c r="G109" s="5">
        <f>SUMIF('Nashua 10K'!$F$2:$F$273,F109,'Nashua 10K'!$J$2:$J$273)</f>
        <v>0</v>
      </c>
      <c r="H109" s="5">
        <f>SUMIF('Skip''s 4M'!$F$2:$F$310,F109,'Skip''s 4M'!$J$2:$J$310)</f>
        <v>0</v>
      </c>
      <c r="I109" s="5">
        <f>SUMIF(Sandown!$F$2:$F$297,F109,Sandown!$J$2:$J$297)</f>
        <v>0</v>
      </c>
      <c r="J109" s="5">
        <f>SUMIF('New England Half'!$F$2:$F$294,F109,'New England Half'!$J$2:$J$294)</f>
        <v>0</v>
      </c>
      <c r="K109" s="5">
        <f>SUMIF('Track 5K'!$F$2:$F$198,F109,'Track 5K'!$J$2:$J$198)</f>
        <v>34</v>
      </c>
      <c r="L109" s="4">
        <f t="shared" si="7"/>
        <v>34</v>
      </c>
    </row>
    <row r="110" spans="1:12" ht="15.75" customHeight="1" x14ac:dyDescent="0.2">
      <c r="A110" s="2" t="s">
        <v>217</v>
      </c>
      <c r="B110" s="2" t="s">
        <v>218</v>
      </c>
      <c r="C110" s="2" t="s">
        <v>13</v>
      </c>
      <c r="D110" s="2">
        <v>55</v>
      </c>
      <c r="E110" s="2" t="s">
        <v>193</v>
      </c>
      <c r="F110" s="10" t="str">
        <f t="shared" si="6"/>
        <v>AntonyWalkerMMILLENNIUM RUNNING</v>
      </c>
      <c r="G110" s="5">
        <f>SUMIF('Nashua 10K'!$F$2:$F$273,F110,'Nashua 10K'!$J$2:$J$273)</f>
        <v>34</v>
      </c>
      <c r="H110" s="5">
        <f>SUMIF('Skip''s 4M'!$F$2:$F$310,F110,'Skip''s 4M'!$J$2:$J$310)</f>
        <v>0</v>
      </c>
      <c r="I110" s="5">
        <f>SUMIF(Sandown!$F$2:$F$297,F110,Sandown!$J$2:$J$297)</f>
        <v>0</v>
      </c>
      <c r="J110" s="5">
        <f>SUMIF('New England Half'!$F$2:$F$294,F110,'New England Half'!$J$2:$J$294)</f>
        <v>0</v>
      </c>
      <c r="K110" s="5">
        <f>SUMIF('Track 5K'!$F$2:$F$198,F110,'Track 5K'!$J$2:$J$198)</f>
        <v>0</v>
      </c>
      <c r="L110" s="4">
        <f t="shared" si="7"/>
        <v>34</v>
      </c>
    </row>
    <row r="111" spans="1:12" ht="15.75" customHeight="1" x14ac:dyDescent="0.2">
      <c r="A111" s="2" t="s">
        <v>144</v>
      </c>
      <c r="B111" s="2" t="s">
        <v>243</v>
      </c>
      <c r="C111" s="2" t="s">
        <v>13</v>
      </c>
      <c r="D111" s="2">
        <v>68</v>
      </c>
      <c r="E111" s="2" t="s">
        <v>191</v>
      </c>
      <c r="F111" s="10" t="str">
        <f t="shared" si="6"/>
        <v>ThomasConleyMGATE CITY STRIDERS</v>
      </c>
      <c r="G111" s="5">
        <f>SUMIF('Nashua 10K'!$F$2:$F$273,F111,'Nashua 10K'!$J$2:$J$273)</f>
        <v>25</v>
      </c>
      <c r="H111" s="5">
        <f>SUMIF('Skip''s 4M'!$F$2:$F$310,F111,'Skip''s 4M'!$J$2:$J$310)</f>
        <v>0</v>
      </c>
      <c r="I111" s="5">
        <f>SUMIF(Sandown!$F$2:$F$297,F111,Sandown!$J$2:$J$297)</f>
        <v>0</v>
      </c>
      <c r="J111" s="5">
        <f>SUMIF('New England Half'!$F$2:$F$294,F111,'New England Half'!$J$2:$J$294)</f>
        <v>8.75</v>
      </c>
      <c r="K111" s="5">
        <f>SUMIF('Track 5K'!$F$2:$F$198,F111,'Track 5K'!$J$2:$J$198)</f>
        <v>0</v>
      </c>
      <c r="L111" s="4">
        <f t="shared" si="7"/>
        <v>33.75</v>
      </c>
    </row>
    <row r="112" spans="1:12" ht="15.75" customHeight="1" x14ac:dyDescent="0.2">
      <c r="A112" s="20" t="s">
        <v>306</v>
      </c>
      <c r="B112" s="20" t="s">
        <v>301</v>
      </c>
      <c r="C112" s="20" t="s">
        <v>13</v>
      </c>
      <c r="D112" s="20">
        <v>11</v>
      </c>
      <c r="E112" s="20" t="s">
        <v>196</v>
      </c>
      <c r="F112" s="10" t="str">
        <f t="shared" si="6"/>
        <v>RioBurnettMUPPER VALLEY RUNNING CLUB</v>
      </c>
      <c r="G112" s="5">
        <f>SUMIF('Nashua 10K'!$F$2:$F$273,F112,'Nashua 10K'!$J$2:$J$273)</f>
        <v>0</v>
      </c>
      <c r="H112" s="5">
        <f>SUMIF('Skip''s 4M'!$F$2:$F$310,F112,'Skip''s 4M'!$J$2:$J$310)</f>
        <v>32</v>
      </c>
      <c r="I112" s="5">
        <f>SUMIF(Sandown!$F$2:$F$297,F112,Sandown!$J$2:$J$297)</f>
        <v>0</v>
      </c>
      <c r="J112" s="5">
        <f>SUMIF('New England Half'!$F$2:$F$294,F112,'New England Half'!$J$2:$J$294)</f>
        <v>0</v>
      </c>
      <c r="K112" s="5">
        <f>SUMIF('Track 5K'!$F$2:$F$198,F112,'Track 5K'!$J$2:$J$198)</f>
        <v>0</v>
      </c>
      <c r="L112" s="4">
        <f t="shared" si="7"/>
        <v>32</v>
      </c>
    </row>
    <row r="113" spans="1:12" ht="15.75" customHeight="1" x14ac:dyDescent="0.2">
      <c r="A113" s="20" t="s">
        <v>439</v>
      </c>
      <c r="B113" s="20" t="s">
        <v>440</v>
      </c>
      <c r="C113" s="20" t="s">
        <v>13</v>
      </c>
      <c r="D113" s="20">
        <v>52</v>
      </c>
      <c r="E113" s="2" t="s">
        <v>191</v>
      </c>
      <c r="F113" s="9" t="str">
        <f t="shared" si="6"/>
        <v>ShawnBertrandMGATE CITY STRIDERS</v>
      </c>
      <c r="G113" s="5">
        <f>SUMIF('Nashua 10K'!$F$2:$F$273,F113,'Nashua 10K'!$J$2:$J$273)</f>
        <v>0</v>
      </c>
      <c r="H113" s="5">
        <f>SUMIF('Skip''s 4M'!$F$2:$F$310,F113,'Skip''s 4M'!$J$2:$J$310)</f>
        <v>0</v>
      </c>
      <c r="I113" s="5">
        <f>SUMIF(Sandown!$F$2:$F$297,F113,Sandown!$J$2:$J$297)</f>
        <v>0</v>
      </c>
      <c r="J113" s="5">
        <f>SUMIF('New England Half'!$F$2:$F$294,F113,'New England Half'!$J$2:$J$294)</f>
        <v>0</v>
      </c>
      <c r="K113" s="5">
        <f>SUMIF('Track 5K'!$F$2:$F$198,F113,'Track 5K'!$J$2:$J$198)</f>
        <v>32</v>
      </c>
      <c r="L113" s="4">
        <f t="shared" si="7"/>
        <v>32</v>
      </c>
    </row>
    <row r="114" spans="1:12" ht="15.75" customHeight="1" x14ac:dyDescent="0.2">
      <c r="A114" s="3" t="s">
        <v>123</v>
      </c>
      <c r="B114" s="3" t="s">
        <v>175</v>
      </c>
      <c r="C114" s="3" t="s">
        <v>13</v>
      </c>
      <c r="D114" s="3">
        <v>53</v>
      </c>
      <c r="E114" s="3" t="s">
        <v>191</v>
      </c>
      <c r="F114" s="10" t="str">
        <f t="shared" si="6"/>
        <v>ChristopherMabonMGATE CITY STRIDERS</v>
      </c>
      <c r="G114" s="5">
        <f>SUMIF('Nashua 10K'!$F$2:$F$273,F114,'Nashua 10K'!$J$2:$J$273)</f>
        <v>14.5</v>
      </c>
      <c r="H114" s="5">
        <f>SUMIF('Skip''s 4M'!$F$2:$F$310,F114,'Skip''s 4M'!$J$2:$J$310)</f>
        <v>0</v>
      </c>
      <c r="I114" s="5">
        <f>SUMIF(Sandown!$F$2:$F$297,F114,Sandown!$J$2:$J$297)</f>
        <v>17.5</v>
      </c>
      <c r="J114" s="5">
        <f>SUMIF('New England Half'!$F$2:$F$294,F114,'New England Half'!$J$2:$J$294)</f>
        <v>0</v>
      </c>
      <c r="K114" s="5">
        <f>SUMIF('Track 5K'!$F$2:$F$198,F114,'Track 5K'!$J$2:$J$198)</f>
        <v>0</v>
      </c>
      <c r="L114" s="4">
        <f t="shared" si="7"/>
        <v>32</v>
      </c>
    </row>
    <row r="115" spans="1:12" ht="15.75" customHeight="1" x14ac:dyDescent="0.2">
      <c r="A115" s="20" t="s">
        <v>602</v>
      </c>
      <c r="B115" s="20" t="s">
        <v>603</v>
      </c>
      <c r="C115" s="20" t="s">
        <v>13</v>
      </c>
      <c r="D115" s="20">
        <v>54</v>
      </c>
      <c r="E115" s="2" t="s">
        <v>193</v>
      </c>
      <c r="F115" s="9" t="str">
        <f t="shared" si="6"/>
        <v>TylerPerrinMMILLENNIUM RUNNING</v>
      </c>
      <c r="G115" s="5">
        <f>SUMIF('Nashua 10K'!$F$2:$F$273,F115,'Nashua 10K'!$J$2:$J$273)</f>
        <v>0</v>
      </c>
      <c r="H115" s="5">
        <f>SUMIF('Skip''s 4M'!$F$2:$F$310,F115,'Skip''s 4M'!$J$2:$J$310)</f>
        <v>0</v>
      </c>
      <c r="I115" s="5">
        <f>SUMIF(Sandown!$F$2:$F$297,F115,Sandown!$J$2:$J$297)</f>
        <v>0</v>
      </c>
      <c r="J115" s="5">
        <f>SUMIF('New England Half'!$F$2:$F$294,F115,'New England Half'!$J$2:$J$294)</f>
        <v>32</v>
      </c>
      <c r="K115" s="5">
        <f>SUMIF('Track 5K'!$F$2:$F$198,F115,'Track 5K'!$J$2:$J$198)</f>
        <v>0</v>
      </c>
      <c r="L115" s="4">
        <f t="shared" si="7"/>
        <v>32</v>
      </c>
    </row>
    <row r="116" spans="1:12" ht="15.75" customHeight="1" x14ac:dyDescent="0.2">
      <c r="A116" s="20" t="s">
        <v>285</v>
      </c>
      <c r="B116" s="20" t="s">
        <v>628</v>
      </c>
      <c r="C116" s="20" t="s">
        <v>13</v>
      </c>
      <c r="D116" s="20">
        <v>29</v>
      </c>
      <c r="E116" s="2" t="s">
        <v>193</v>
      </c>
      <c r="F116" s="9" t="str">
        <f t="shared" si="6"/>
        <v>CoreyBissonnetteMMILLENNIUM RUNNING</v>
      </c>
      <c r="G116" s="5">
        <f>SUMIF('Nashua 10K'!$F$2:$F$273,F116,'Nashua 10K'!$J$2:$J$273)</f>
        <v>0</v>
      </c>
      <c r="H116" s="5">
        <f>SUMIF('Skip''s 4M'!$F$2:$F$310,F116,'Skip''s 4M'!$J$2:$J$310)</f>
        <v>0</v>
      </c>
      <c r="I116" s="5">
        <f>SUMIF(Sandown!$F$2:$F$297,F116,Sandown!$J$2:$J$297)</f>
        <v>0</v>
      </c>
      <c r="J116" s="5">
        <f>SUMIF('New England Half'!$F$2:$F$294,F116,'New England Half'!$J$2:$J$294)</f>
        <v>10.25</v>
      </c>
      <c r="K116" s="5">
        <f>SUMIF('Track 5K'!$F$2:$F$198,F116,'Track 5K'!$J$2:$J$198)</f>
        <v>21.25</v>
      </c>
      <c r="L116" s="4">
        <f t="shared" si="7"/>
        <v>31.5</v>
      </c>
    </row>
    <row r="117" spans="1:12" ht="15.75" customHeight="1" x14ac:dyDescent="0.2">
      <c r="A117" s="20" t="s">
        <v>422</v>
      </c>
      <c r="B117" s="20" t="s">
        <v>423</v>
      </c>
      <c r="C117" s="20" t="s">
        <v>13</v>
      </c>
      <c r="D117" s="20">
        <v>29</v>
      </c>
      <c r="E117" s="2" t="s">
        <v>196</v>
      </c>
      <c r="F117" s="9" t="str">
        <f t="shared" si="6"/>
        <v>RandallReynoldsMUPPER VALLEY RUNNING CLUB</v>
      </c>
      <c r="G117" s="5">
        <f>SUMIF('Nashua 10K'!$F$2:$F$273,F117,'Nashua 10K'!$J$2:$J$273)</f>
        <v>0</v>
      </c>
      <c r="H117" s="5">
        <f>SUMIF('Skip''s 4M'!$F$2:$F$310,F117,'Skip''s 4M'!$J$2:$J$310)</f>
        <v>0</v>
      </c>
      <c r="I117" s="5">
        <f>SUMIF(Sandown!$F$2:$F$297,F117,Sandown!$J$2:$J$297)</f>
        <v>0</v>
      </c>
      <c r="J117" s="5">
        <f>SUMIF('New England Half'!$F$2:$F$294,F117,'New England Half'!$J$2:$J$294)</f>
        <v>0</v>
      </c>
      <c r="K117" s="5">
        <f>SUMIF('Track 5K'!$F$2:$F$198,F117,'Track 5K'!$J$2:$J$198)</f>
        <v>31</v>
      </c>
      <c r="L117" s="4">
        <f t="shared" si="7"/>
        <v>31</v>
      </c>
    </row>
    <row r="118" spans="1:12" ht="15.75" customHeight="1" x14ac:dyDescent="0.2">
      <c r="A118" s="2" t="s">
        <v>219</v>
      </c>
      <c r="B118" s="2" t="s">
        <v>230</v>
      </c>
      <c r="C118" s="2" t="s">
        <v>13</v>
      </c>
      <c r="D118" s="2">
        <v>65</v>
      </c>
      <c r="E118" s="2" t="s">
        <v>192</v>
      </c>
      <c r="F118" s="10" t="str">
        <f t="shared" si="6"/>
        <v>RobertParentMGREATER DERRY TRACK CLUB</v>
      </c>
      <c r="G118" s="5">
        <f>SUMIF('Nashua 10K'!$F$2:$F$273,F118,'Nashua 10K'!$J$2:$J$273)</f>
        <v>31</v>
      </c>
      <c r="H118" s="5">
        <f>SUMIF('Skip''s 4M'!$F$2:$F$310,F118,'Skip''s 4M'!$J$2:$J$310)</f>
        <v>0</v>
      </c>
      <c r="I118" s="5">
        <f>SUMIF(Sandown!$F$2:$F$297,F118,Sandown!$J$2:$J$297)</f>
        <v>0</v>
      </c>
      <c r="J118" s="5">
        <f>SUMIF('New England Half'!$F$2:$F$294,F118,'New England Half'!$J$2:$J$294)</f>
        <v>0</v>
      </c>
      <c r="K118" s="5">
        <f>SUMIF('Track 5K'!$F$2:$F$198,F118,'Track 5K'!$J$2:$J$198)</f>
        <v>0</v>
      </c>
      <c r="L118" s="4">
        <f t="shared" si="7"/>
        <v>31</v>
      </c>
    </row>
    <row r="119" spans="1:12" ht="15.75" customHeight="1" x14ac:dyDescent="0.2">
      <c r="A119" s="20" t="s">
        <v>37</v>
      </c>
      <c r="B119" s="20" t="s">
        <v>651</v>
      </c>
      <c r="C119" s="20" t="s">
        <v>13</v>
      </c>
      <c r="D119" s="20">
        <v>35</v>
      </c>
      <c r="E119" s="2" t="s">
        <v>193</v>
      </c>
      <c r="F119" s="9" t="str">
        <f t="shared" si="6"/>
        <v>MichaelGendreauMMILLENNIUM RUNNING</v>
      </c>
      <c r="G119" s="5">
        <f>SUMIF('Nashua 10K'!$F$2:$F$273,F119,'Nashua 10K'!$J$2:$J$273)</f>
        <v>0</v>
      </c>
      <c r="H119" s="5">
        <f>SUMIF('Skip''s 4M'!$F$2:$F$310,F119,'Skip''s 4M'!$J$2:$J$310)</f>
        <v>0</v>
      </c>
      <c r="I119" s="5">
        <f>SUMIF(Sandown!$F$2:$F$297,F119,Sandown!$J$2:$J$297)</f>
        <v>0</v>
      </c>
      <c r="J119" s="5">
        <f>SUMIF('New England Half'!$F$2:$F$294,F119,'New England Half'!$J$2:$J$294)</f>
        <v>0</v>
      </c>
      <c r="K119" s="5">
        <f>SUMIF('Track 5K'!$F$2:$F$198,F119,'Track 5K'!$J$2:$J$198)</f>
        <v>30</v>
      </c>
      <c r="L119" s="4">
        <f t="shared" si="7"/>
        <v>30</v>
      </c>
    </row>
    <row r="120" spans="1:12" ht="15.75" customHeight="1" x14ac:dyDescent="0.2">
      <c r="A120" s="20" t="s">
        <v>307</v>
      </c>
      <c r="B120" s="20" t="s">
        <v>302</v>
      </c>
      <c r="C120" s="20" t="s">
        <v>13</v>
      </c>
      <c r="D120" s="20">
        <v>11</v>
      </c>
      <c r="E120" s="20" t="s">
        <v>196</v>
      </c>
      <c r="F120" s="9" t="str">
        <f t="shared" si="6"/>
        <v>DylanFarisMUPPER VALLEY RUNNING CLUB</v>
      </c>
      <c r="G120" s="5">
        <f>SUMIF('Nashua 10K'!$F$2:$F$273,F120,'Nashua 10K'!$J$2:$J$273)</f>
        <v>0</v>
      </c>
      <c r="H120" s="5">
        <f>SUMIF('Skip''s 4M'!$F$2:$F$310,F120,'Skip''s 4M'!$J$2:$J$310)</f>
        <v>29</v>
      </c>
      <c r="I120" s="5">
        <f>SUMIF(Sandown!$F$2:$F$297,F120,Sandown!$J$2:$J$297)</f>
        <v>0</v>
      </c>
      <c r="J120" s="5">
        <f>SUMIF('New England Half'!$F$2:$F$294,F120,'New England Half'!$J$2:$J$294)</f>
        <v>0</v>
      </c>
      <c r="K120" s="5">
        <f>SUMIF('Track 5K'!$F$2:$F$198,F120,'Track 5K'!$J$2:$J$198)</f>
        <v>0</v>
      </c>
      <c r="L120" s="4">
        <f t="shared" si="7"/>
        <v>29</v>
      </c>
    </row>
    <row r="121" spans="1:12" ht="15.75" customHeight="1" x14ac:dyDescent="0.2">
      <c r="A121" s="3" t="s">
        <v>139</v>
      </c>
      <c r="B121" s="3" t="s">
        <v>405</v>
      </c>
      <c r="C121" s="3" t="s">
        <v>13</v>
      </c>
      <c r="D121" s="3">
        <v>61</v>
      </c>
      <c r="E121" s="3" t="s">
        <v>192</v>
      </c>
      <c r="F121" s="10" t="str">
        <f t="shared" si="6"/>
        <v>JeffSilverMGREATER DERRY TRACK CLUB</v>
      </c>
      <c r="G121" s="5">
        <f>SUMIF('Nashua 10K'!$F$2:$F$273,F121,'Nashua 10K'!$J$2:$J$273)</f>
        <v>0</v>
      </c>
      <c r="H121" s="5">
        <f>SUMIF('Skip''s 4M'!$F$2:$F$310,F121,'Skip''s 4M'!$J$2:$J$310)</f>
        <v>0</v>
      </c>
      <c r="I121" s="5">
        <f>SUMIF(Sandown!$F$2:$F$297,F121,Sandown!$J$2:$J$297)</f>
        <v>29</v>
      </c>
      <c r="J121" s="5">
        <f>SUMIF('New England Half'!$F$2:$F$294,F121,'New England Half'!$J$2:$J$294)</f>
        <v>0</v>
      </c>
      <c r="K121" s="5">
        <f>SUMIF('Track 5K'!$F$2:$F$198,F121,'Track 5K'!$J$2:$J$198)</f>
        <v>0</v>
      </c>
      <c r="L121" s="4">
        <f t="shared" si="7"/>
        <v>29</v>
      </c>
    </row>
    <row r="122" spans="1:12" ht="15.75" customHeight="1" x14ac:dyDescent="0.2">
      <c r="A122" s="2" t="s">
        <v>228</v>
      </c>
      <c r="B122" s="2" t="s">
        <v>229</v>
      </c>
      <c r="C122" s="2" t="s">
        <v>13</v>
      </c>
      <c r="D122" s="2">
        <v>63</v>
      </c>
      <c r="E122" s="2" t="s">
        <v>192</v>
      </c>
      <c r="F122" s="10" t="str">
        <f t="shared" si="6"/>
        <v>ColumCreedMGREATER DERRY TRACK CLUB</v>
      </c>
      <c r="G122" s="5">
        <f>SUMIF('Nashua 10K'!$F$2:$F$273,F122,'Nashua 10K'!$J$2:$J$273)</f>
        <v>29</v>
      </c>
      <c r="H122" s="5">
        <f>SUMIF('Skip''s 4M'!$F$2:$F$310,F122,'Skip''s 4M'!$J$2:$J$310)</f>
        <v>0</v>
      </c>
      <c r="I122" s="5">
        <f>SUMIF(Sandown!$F$2:$F$297,F122,Sandown!$J$2:$J$297)</f>
        <v>0</v>
      </c>
      <c r="J122" s="5">
        <f>SUMIF('New England Half'!$F$2:$F$294,F122,'New England Half'!$J$2:$J$294)</f>
        <v>0</v>
      </c>
      <c r="K122" s="5">
        <f>SUMIF('Track 5K'!$F$2:$F$198,F122,'Track 5K'!$J$2:$J$198)</f>
        <v>0</v>
      </c>
      <c r="L122" s="4">
        <f t="shared" si="7"/>
        <v>29</v>
      </c>
    </row>
    <row r="123" spans="1:12" ht="15.75" customHeight="1" x14ac:dyDescent="0.2">
      <c r="A123" s="20" t="s">
        <v>437</v>
      </c>
      <c r="B123" s="20" t="s">
        <v>80</v>
      </c>
      <c r="C123" s="20" t="s">
        <v>13</v>
      </c>
      <c r="D123" s="20">
        <v>46</v>
      </c>
      <c r="E123" s="2" t="s">
        <v>196</v>
      </c>
      <c r="F123" s="9" t="str">
        <f t="shared" si="6"/>
        <v>CraigManningMUPPER VALLEY RUNNING CLUB</v>
      </c>
      <c r="G123" s="5">
        <f>SUMIF('Nashua 10K'!$F$2:$F$273,F123,'Nashua 10K'!$J$2:$J$273)</f>
        <v>0</v>
      </c>
      <c r="H123" s="5">
        <f>SUMIF('Skip''s 4M'!$F$2:$F$310,F123,'Skip''s 4M'!$J$2:$J$310)</f>
        <v>0</v>
      </c>
      <c r="I123" s="5">
        <f>SUMIF(Sandown!$F$2:$F$297,F123,Sandown!$J$2:$J$297)</f>
        <v>0</v>
      </c>
      <c r="J123" s="5">
        <f>SUMIF('New England Half'!$F$2:$F$294,F123,'New England Half'!$J$2:$J$294)</f>
        <v>0</v>
      </c>
      <c r="K123" s="5">
        <f>SUMIF('Track 5K'!$F$2:$F$198,F123,'Track 5K'!$J$2:$J$198)</f>
        <v>28</v>
      </c>
      <c r="L123" s="4">
        <f t="shared" si="7"/>
        <v>28</v>
      </c>
    </row>
    <row r="124" spans="1:12" ht="15.75" customHeight="1" x14ac:dyDescent="0.2">
      <c r="A124" s="20" t="s">
        <v>312</v>
      </c>
      <c r="B124" s="20" t="s">
        <v>313</v>
      </c>
      <c r="C124" s="20" t="s">
        <v>13</v>
      </c>
      <c r="D124" s="20">
        <v>37</v>
      </c>
      <c r="E124" s="20" t="s">
        <v>196</v>
      </c>
      <c r="F124" s="9" t="str">
        <f t="shared" si="6"/>
        <v>PalaniappanNagappanMUPPER VALLEY RUNNING CLUB</v>
      </c>
      <c r="G124" s="5">
        <f>SUMIF('Nashua 10K'!$F$2:$F$273,F124,'Nashua 10K'!$J$2:$J$273)</f>
        <v>0</v>
      </c>
      <c r="H124" s="5">
        <f>SUMIF('Skip''s 4M'!$F$2:$F$310,F124,'Skip''s 4M'!$J$2:$J$310)</f>
        <v>22</v>
      </c>
      <c r="I124" s="5">
        <f>SUMIF(Sandown!$F$2:$F$297,F124,Sandown!$J$2:$J$297)</f>
        <v>0</v>
      </c>
      <c r="J124" s="5">
        <f>SUMIF('New England Half'!$F$2:$F$294,F124,'New England Half'!$J$2:$J$294)</f>
        <v>0</v>
      </c>
      <c r="K124" s="5">
        <f>SUMIF('Track 5K'!$F$2:$F$198,F124,'Track 5K'!$J$2:$J$198)</f>
        <v>4.5625</v>
      </c>
      <c r="L124" s="4">
        <f t="shared" si="7"/>
        <v>26.5625</v>
      </c>
    </row>
    <row r="125" spans="1:12" ht="15.75" customHeight="1" x14ac:dyDescent="0.2">
      <c r="A125" s="2" t="s">
        <v>148</v>
      </c>
      <c r="B125" s="2" t="s">
        <v>118</v>
      </c>
      <c r="C125" s="2" t="s">
        <v>13</v>
      </c>
      <c r="D125" s="2">
        <v>42</v>
      </c>
      <c r="E125" s="2" t="s">
        <v>193</v>
      </c>
      <c r="F125" s="10" t="str">
        <f t="shared" si="6"/>
        <v>EricBoucherMMILLENNIUM RUNNING</v>
      </c>
      <c r="G125" s="5">
        <f>SUMIF('Nashua 10K'!$F$2:$F$273,F125,'Nashua 10K'!$J$2:$J$273)</f>
        <v>19</v>
      </c>
      <c r="H125" s="5">
        <f>SUMIF('Skip''s 4M'!$F$2:$F$310,F125,'Skip''s 4M'!$J$2:$J$310)</f>
        <v>0</v>
      </c>
      <c r="I125" s="5">
        <f>SUMIF(Sandown!$F$2:$F$297,F125,Sandown!$J$2:$J$297)</f>
        <v>0</v>
      </c>
      <c r="J125" s="5">
        <f>SUMIF('New England Half'!$F$2:$F$294,F125,'New England Half'!$J$2:$J$294)</f>
        <v>7.25</v>
      </c>
      <c r="K125" s="5">
        <f>SUMIF('Track 5K'!$F$2:$F$198,F125,'Track 5K'!$J$2:$J$198)</f>
        <v>0</v>
      </c>
      <c r="L125" s="4">
        <f t="shared" si="7"/>
        <v>26.25</v>
      </c>
    </row>
    <row r="126" spans="1:12" ht="15.75" customHeight="1" x14ac:dyDescent="0.2">
      <c r="A126" s="20" t="s">
        <v>604</v>
      </c>
      <c r="B126" s="20" t="s">
        <v>605</v>
      </c>
      <c r="C126" s="20" t="s">
        <v>13</v>
      </c>
      <c r="D126" s="20">
        <v>57</v>
      </c>
      <c r="E126" s="2" t="s">
        <v>648</v>
      </c>
      <c r="F126" s="9" t="str">
        <f t="shared" si="6"/>
        <v>EdIthierMGREATER MANCHESTER RUNNING CLUB</v>
      </c>
      <c r="G126" s="5">
        <f>SUMIF('Nashua 10K'!$F$2:$F$273,F126,'Nashua 10K'!$J$2:$J$273)</f>
        <v>0</v>
      </c>
      <c r="H126" s="5">
        <f>SUMIF('Skip''s 4M'!$F$2:$F$310,F126,'Skip''s 4M'!$J$2:$J$310)</f>
        <v>0</v>
      </c>
      <c r="I126" s="5">
        <f>SUMIF(Sandown!$F$2:$F$297,F126,Sandown!$J$2:$J$297)</f>
        <v>0</v>
      </c>
      <c r="J126" s="5">
        <f>SUMIF('New England Half'!$F$2:$F$294,F126,'New England Half'!$J$2:$J$294)</f>
        <v>26</v>
      </c>
      <c r="K126" s="5">
        <f>SUMIF('Track 5K'!$F$2:$F$198,F126,'Track 5K'!$J$2:$J$198)</f>
        <v>0</v>
      </c>
      <c r="L126" s="4">
        <f t="shared" si="7"/>
        <v>26</v>
      </c>
    </row>
    <row r="127" spans="1:12" ht="15.75" customHeight="1" x14ac:dyDescent="0.2">
      <c r="A127" s="3" t="s">
        <v>412</v>
      </c>
      <c r="B127" s="3" t="s">
        <v>263</v>
      </c>
      <c r="C127" s="3" t="s">
        <v>13</v>
      </c>
      <c r="D127" s="3">
        <v>44</v>
      </c>
      <c r="E127" s="3" t="s">
        <v>191</v>
      </c>
      <c r="F127" s="10" t="str">
        <f t="shared" si="6"/>
        <v>MattBryantMGATE CITY STRIDERS</v>
      </c>
      <c r="G127" s="5">
        <f>SUMIF('Nashua 10K'!$F$2:$F$273,F127,'Nashua 10K'!$J$2:$J$273)</f>
        <v>0</v>
      </c>
      <c r="H127" s="5">
        <f>SUMIF('Skip''s 4M'!$F$2:$F$310,F127,'Skip''s 4M'!$J$2:$J$310)</f>
        <v>0</v>
      </c>
      <c r="I127" s="5">
        <f>SUMIF(Sandown!$F$2:$F$297,F127,Sandown!$J$2:$J$297)</f>
        <v>19.75</v>
      </c>
      <c r="J127" s="5">
        <f>SUMIF('New England Half'!$F$2:$F$294,F127,'New England Half'!$J$2:$J$294)</f>
        <v>0</v>
      </c>
      <c r="K127" s="5">
        <f>SUMIF('Track 5K'!$F$2:$F$198,F127,'Track 5K'!$J$2:$J$198)</f>
        <v>5.3125</v>
      </c>
      <c r="L127" s="4">
        <f t="shared" si="7"/>
        <v>25.0625</v>
      </c>
    </row>
    <row r="128" spans="1:12" ht="15.75" customHeight="1" x14ac:dyDescent="0.2">
      <c r="A128" s="20" t="s">
        <v>445</v>
      </c>
      <c r="B128" s="20" t="s">
        <v>446</v>
      </c>
      <c r="C128" s="20" t="s">
        <v>13</v>
      </c>
      <c r="D128" s="20">
        <v>52</v>
      </c>
      <c r="E128" s="2" t="s">
        <v>191</v>
      </c>
      <c r="F128" s="9" t="str">
        <f t="shared" si="6"/>
        <v>EdwinEmataMGATE CITY STRIDERS</v>
      </c>
      <c r="G128" s="5">
        <f>SUMIF('Nashua 10K'!$F$2:$F$273,F128,'Nashua 10K'!$J$2:$J$273)</f>
        <v>0</v>
      </c>
      <c r="H128" s="5">
        <f>SUMIF('Skip''s 4M'!$F$2:$F$310,F128,'Skip''s 4M'!$J$2:$J$310)</f>
        <v>0</v>
      </c>
      <c r="I128" s="5">
        <f>SUMIF(Sandown!$F$2:$F$297,F128,Sandown!$J$2:$J$297)</f>
        <v>0</v>
      </c>
      <c r="J128" s="5">
        <f>SUMIF('New England Half'!$F$2:$F$294,F128,'New England Half'!$J$2:$J$294)</f>
        <v>0</v>
      </c>
      <c r="K128" s="5">
        <f>SUMIF('Track 5K'!$F$2:$F$198,F128,'Track 5K'!$J$2:$J$198)</f>
        <v>25</v>
      </c>
      <c r="L128" s="4">
        <f t="shared" si="7"/>
        <v>25</v>
      </c>
    </row>
    <row r="129" spans="1:12" ht="15.75" customHeight="1" x14ac:dyDescent="0.2">
      <c r="A129" s="3" t="s">
        <v>411</v>
      </c>
      <c r="B129" s="3" t="s">
        <v>363</v>
      </c>
      <c r="C129" s="3" t="s">
        <v>13</v>
      </c>
      <c r="D129" s="3">
        <v>68</v>
      </c>
      <c r="E129" s="3" t="s">
        <v>192</v>
      </c>
      <c r="F129" s="10" t="str">
        <f t="shared" si="6"/>
        <v>GarySomogieMGREATER DERRY TRACK CLUB</v>
      </c>
      <c r="G129" s="5">
        <f>SUMIF('Nashua 10K'!$F$2:$F$273,F129,'Nashua 10K'!$J$2:$J$273)</f>
        <v>0</v>
      </c>
      <c r="H129" s="5">
        <f>SUMIF('Skip''s 4M'!$F$2:$F$310,F129,'Skip''s 4M'!$J$2:$J$310)</f>
        <v>0</v>
      </c>
      <c r="I129" s="5">
        <f>SUMIF(Sandown!$F$2:$F$297,F129,Sandown!$J$2:$J$297)</f>
        <v>25</v>
      </c>
      <c r="J129" s="5">
        <f>SUMIF('New England Half'!$F$2:$F$294,F129,'New England Half'!$J$2:$J$294)</f>
        <v>0</v>
      </c>
      <c r="K129" s="5">
        <f>SUMIF('Track 5K'!$F$2:$F$198,F129,'Track 5K'!$J$2:$J$198)</f>
        <v>0</v>
      </c>
      <c r="L129" s="4">
        <f t="shared" si="7"/>
        <v>25</v>
      </c>
    </row>
    <row r="130" spans="1:12" ht="15.75" customHeight="1" x14ac:dyDescent="0.2">
      <c r="A130" s="20" t="s">
        <v>148</v>
      </c>
      <c r="B130" s="20" t="s">
        <v>630</v>
      </c>
      <c r="C130" s="20" t="s">
        <v>13</v>
      </c>
      <c r="D130" s="20">
        <v>52</v>
      </c>
      <c r="E130" s="2" t="s">
        <v>193</v>
      </c>
      <c r="F130" s="9" t="str">
        <f t="shared" ref="F130:F160" si="8">A130&amp;B130&amp;C130&amp;E130</f>
        <v>EricEastmanMMILLENNIUM RUNNING</v>
      </c>
      <c r="G130" s="5">
        <f>SUMIF('Nashua 10K'!$F$2:$F$273,F130,'Nashua 10K'!$J$2:$J$273)</f>
        <v>0</v>
      </c>
      <c r="H130" s="5">
        <f>SUMIF('Skip''s 4M'!$F$2:$F$310,F130,'Skip''s 4M'!$J$2:$J$310)</f>
        <v>0</v>
      </c>
      <c r="I130" s="5">
        <f>SUMIF(Sandown!$F$2:$F$297,F130,Sandown!$J$2:$J$297)</f>
        <v>0</v>
      </c>
      <c r="J130" s="5">
        <f>SUMIF('New England Half'!$F$2:$F$294,F130,'New England Half'!$J$2:$J$294)</f>
        <v>9.125</v>
      </c>
      <c r="K130" s="5">
        <f>SUMIF('Track 5K'!$F$2:$F$198,F130,'Track 5K'!$J$2:$J$198)</f>
        <v>15.5</v>
      </c>
      <c r="L130" s="4">
        <f t="shared" ref="L130:L160" si="9">SUM(G130:K130)</f>
        <v>24.625</v>
      </c>
    </row>
    <row r="131" spans="1:12" ht="15.75" customHeight="1" x14ac:dyDescent="0.2">
      <c r="A131" s="20" t="s">
        <v>125</v>
      </c>
      <c r="B131" s="20" t="s">
        <v>486</v>
      </c>
      <c r="C131" s="20" t="s">
        <v>13</v>
      </c>
      <c r="D131" s="20">
        <v>49</v>
      </c>
      <c r="E131" s="2" t="s">
        <v>192</v>
      </c>
      <c r="F131" s="9" t="str">
        <f t="shared" si="8"/>
        <v>PaulMahonMGREATER DERRY TRACK CLUB</v>
      </c>
      <c r="G131" s="5">
        <f>SUMIF('Nashua 10K'!$F$2:$F$273,F131,'Nashua 10K'!$J$2:$J$273)</f>
        <v>0</v>
      </c>
      <c r="H131" s="5">
        <f>SUMIF('Skip''s 4M'!$F$2:$F$310,F131,'Skip''s 4M'!$J$2:$J$310)</f>
        <v>0</v>
      </c>
      <c r="I131" s="5">
        <f>SUMIF(Sandown!$F$2:$F$297,F131,Sandown!$J$2:$J$297)</f>
        <v>0</v>
      </c>
      <c r="J131" s="5">
        <f>SUMIF('New England Half'!$F$2:$F$294,F131,'New England Half'!$J$2:$J$294)</f>
        <v>0</v>
      </c>
      <c r="K131" s="5">
        <f>SUMIF('Track 5K'!$F$2:$F$198,F131,'Track 5K'!$J$2:$J$198)</f>
        <v>24.25</v>
      </c>
      <c r="L131" s="4">
        <f t="shared" si="9"/>
        <v>24.25</v>
      </c>
    </row>
    <row r="132" spans="1:12" ht="15.75" customHeight="1" x14ac:dyDescent="0.2">
      <c r="A132" s="2" t="s">
        <v>208</v>
      </c>
      <c r="B132" s="2" t="s">
        <v>209</v>
      </c>
      <c r="C132" s="2" t="s">
        <v>13</v>
      </c>
      <c r="D132" s="2">
        <v>17</v>
      </c>
      <c r="E132" s="2" t="s">
        <v>192</v>
      </c>
      <c r="F132" s="10" t="str">
        <f t="shared" si="8"/>
        <v>CalebHagnerMGREATER DERRY TRACK CLUB</v>
      </c>
      <c r="G132" s="5">
        <f>SUMIF('Nashua 10K'!$F$2:$F$273,F132,'Nashua 10K'!$J$2:$J$273)</f>
        <v>23.5</v>
      </c>
      <c r="H132" s="5">
        <f>SUMIF('Skip''s 4M'!$F$2:$F$310,F132,'Skip''s 4M'!$J$2:$J$310)</f>
        <v>0</v>
      </c>
      <c r="I132" s="5">
        <f>SUMIF(Sandown!$F$2:$F$297,F132,Sandown!$J$2:$J$297)</f>
        <v>0</v>
      </c>
      <c r="J132" s="5">
        <f>SUMIF('New England Half'!$F$2:$F$294,F132,'New England Half'!$J$2:$J$294)</f>
        <v>0</v>
      </c>
      <c r="K132" s="5">
        <f>SUMIF('Track 5K'!$F$2:$F$198,F132,'Track 5K'!$J$2:$J$198)</f>
        <v>0</v>
      </c>
      <c r="L132" s="4">
        <f t="shared" si="9"/>
        <v>23.5</v>
      </c>
    </row>
    <row r="133" spans="1:12" ht="15.75" customHeight="1" x14ac:dyDescent="0.2">
      <c r="A133" s="3" t="s">
        <v>403</v>
      </c>
      <c r="B133" s="3" t="s">
        <v>404</v>
      </c>
      <c r="C133" s="3" t="s">
        <v>13</v>
      </c>
      <c r="D133" s="3">
        <v>46</v>
      </c>
      <c r="E133" s="3" t="s">
        <v>191</v>
      </c>
      <c r="F133" s="10" t="str">
        <f t="shared" si="8"/>
        <v>JonathanHambrechtMGATE CITY STRIDERS</v>
      </c>
      <c r="G133" s="5">
        <f>SUMIF('Nashua 10K'!$F$2:$F$273,F133,'Nashua 10K'!$J$2:$J$273)</f>
        <v>0</v>
      </c>
      <c r="H133" s="5">
        <f>SUMIF('Skip''s 4M'!$F$2:$F$310,F133,'Skip''s 4M'!$J$2:$J$310)</f>
        <v>0</v>
      </c>
      <c r="I133" s="5">
        <f>SUMIF(Sandown!$F$2:$F$297,F133,Sandown!$J$2:$J$297)</f>
        <v>23.5</v>
      </c>
      <c r="J133" s="5">
        <f>SUMIF('New England Half'!$F$2:$F$294,F133,'New England Half'!$J$2:$J$294)</f>
        <v>0</v>
      </c>
      <c r="K133" s="5">
        <f>SUMIF('Track 5K'!$F$2:$F$198,F133,'Track 5K'!$J$2:$J$198)</f>
        <v>0</v>
      </c>
      <c r="L133" s="4">
        <f t="shared" si="9"/>
        <v>23.5</v>
      </c>
    </row>
    <row r="134" spans="1:12" ht="15.75" customHeight="1" x14ac:dyDescent="0.2">
      <c r="A134" s="20" t="s">
        <v>164</v>
      </c>
      <c r="B134" s="20" t="s">
        <v>629</v>
      </c>
      <c r="C134" s="20" t="s">
        <v>13</v>
      </c>
      <c r="D134" s="20">
        <v>44</v>
      </c>
      <c r="E134" s="2" t="s">
        <v>191</v>
      </c>
      <c r="F134" s="9" t="str">
        <f t="shared" si="8"/>
        <v>MatthewHofmannMGATE CITY STRIDERS</v>
      </c>
      <c r="G134" s="5">
        <f>SUMIF('Nashua 10K'!$F$2:$F$273,F134,'Nashua 10K'!$J$2:$J$273)</f>
        <v>0</v>
      </c>
      <c r="H134" s="5">
        <f>SUMIF('Skip''s 4M'!$F$2:$F$310,F134,'Skip''s 4M'!$J$2:$J$310)</f>
        <v>0</v>
      </c>
      <c r="I134" s="5">
        <f>SUMIF(Sandown!$F$2:$F$297,F134,Sandown!$J$2:$J$297)</f>
        <v>0</v>
      </c>
      <c r="J134" s="5">
        <f>SUMIF('New England Half'!$F$2:$F$294,F134,'New England Half'!$J$2:$J$294)</f>
        <v>9.875</v>
      </c>
      <c r="K134" s="5">
        <f>SUMIF('Track 5K'!$F$2:$F$198,F134,'Track 5K'!$J$2:$J$198)</f>
        <v>13.5</v>
      </c>
      <c r="L134" s="4">
        <f t="shared" si="9"/>
        <v>23.375</v>
      </c>
    </row>
    <row r="135" spans="1:12" ht="15.75" customHeight="1" x14ac:dyDescent="0.2">
      <c r="A135" s="3" t="s">
        <v>265</v>
      </c>
      <c r="B135" s="3" t="s">
        <v>266</v>
      </c>
      <c r="C135" s="3" t="s">
        <v>13</v>
      </c>
      <c r="D135" s="3">
        <v>70</v>
      </c>
      <c r="E135" s="3" t="s">
        <v>193</v>
      </c>
      <c r="F135" s="10" t="str">
        <f t="shared" si="8"/>
        <v>GeorgeSheldonMMILLENNIUM RUNNING</v>
      </c>
      <c r="G135" s="5">
        <f>SUMIF('Nashua 10K'!$F$2:$F$273,F135,'Nashua 10K'!$J$2:$J$273)</f>
        <v>16.5</v>
      </c>
      <c r="H135" s="5">
        <f>SUMIF('Skip''s 4M'!$F$2:$F$310,F135,'Skip''s 4M'!$J$2:$J$310)</f>
        <v>0</v>
      </c>
      <c r="I135" s="5">
        <f>SUMIF(Sandown!$F$2:$F$297,F135,Sandown!$J$2:$J$297)</f>
        <v>0</v>
      </c>
      <c r="J135" s="5">
        <f>SUMIF('New England Half'!$F$2:$F$294,F135,'New England Half'!$J$2:$J$294)</f>
        <v>6.5</v>
      </c>
      <c r="K135" s="5">
        <f>SUMIF('Track 5K'!$F$2:$F$198,F135,'Track 5K'!$J$2:$J$198)</f>
        <v>0</v>
      </c>
      <c r="L135" s="4">
        <f t="shared" si="9"/>
        <v>23</v>
      </c>
    </row>
    <row r="136" spans="1:12" ht="15.75" customHeight="1" x14ac:dyDescent="0.2">
      <c r="A136" s="20" t="s">
        <v>467</v>
      </c>
      <c r="B136" s="20" t="s">
        <v>425</v>
      </c>
      <c r="C136" s="20" t="s">
        <v>13</v>
      </c>
      <c r="D136" s="20">
        <v>17</v>
      </c>
      <c r="E136" s="2" t="s">
        <v>192</v>
      </c>
      <c r="F136" s="9" t="str">
        <f t="shared" si="8"/>
        <v>JackToscanoMGREATER DERRY TRACK CLUB</v>
      </c>
      <c r="G136" s="5">
        <f>SUMIF('Nashua 10K'!$F$2:$F$273,F136,'Nashua 10K'!$J$2:$J$273)</f>
        <v>0</v>
      </c>
      <c r="H136" s="5">
        <f>SUMIF('Skip''s 4M'!$F$2:$F$310,F136,'Skip''s 4M'!$J$2:$J$310)</f>
        <v>0</v>
      </c>
      <c r="I136" s="5">
        <f>SUMIF(Sandown!$F$2:$F$297,F136,Sandown!$J$2:$J$297)</f>
        <v>0</v>
      </c>
      <c r="J136" s="5">
        <f>SUMIF('New England Half'!$F$2:$F$294,F136,'New England Half'!$J$2:$J$294)</f>
        <v>0</v>
      </c>
      <c r="K136" s="5">
        <f>SUMIF('Track 5K'!$F$2:$F$198,F136,'Track 5K'!$J$2:$J$198)</f>
        <v>22.75</v>
      </c>
      <c r="L136" s="4">
        <f t="shared" si="9"/>
        <v>22.75</v>
      </c>
    </row>
    <row r="137" spans="1:12" ht="15.75" customHeight="1" x14ac:dyDescent="0.2">
      <c r="A137" s="2" t="s">
        <v>166</v>
      </c>
      <c r="B137" s="2" t="s">
        <v>214</v>
      </c>
      <c r="C137" s="2" t="s">
        <v>13</v>
      </c>
      <c r="D137" s="2">
        <v>44</v>
      </c>
      <c r="E137" s="2" t="s">
        <v>191</v>
      </c>
      <c r="F137" s="10" t="str">
        <f t="shared" si="8"/>
        <v>TimothyBreaultMGATE CITY STRIDERS</v>
      </c>
      <c r="G137" s="5">
        <f>SUMIF('Nashua 10K'!$F$2:$F$273,F137,'Nashua 10K'!$J$2:$J$273)</f>
        <v>22.75</v>
      </c>
      <c r="H137" s="5">
        <f>SUMIF('Skip''s 4M'!$F$2:$F$310,F137,'Skip''s 4M'!$J$2:$J$310)</f>
        <v>0</v>
      </c>
      <c r="I137" s="5">
        <f>SUMIF(Sandown!$F$2:$F$297,F137,Sandown!$J$2:$J$297)</f>
        <v>0</v>
      </c>
      <c r="J137" s="5">
        <f>SUMIF('New England Half'!$F$2:$F$294,F137,'New England Half'!$J$2:$J$294)</f>
        <v>0</v>
      </c>
      <c r="K137" s="5">
        <f>SUMIF('Track 5K'!$F$2:$F$198,F137,'Track 5K'!$J$2:$J$198)</f>
        <v>0</v>
      </c>
      <c r="L137" s="4">
        <f t="shared" si="9"/>
        <v>22.75</v>
      </c>
    </row>
    <row r="138" spans="1:12" ht="15.75" customHeight="1" x14ac:dyDescent="0.2">
      <c r="A138" s="20" t="s">
        <v>162</v>
      </c>
      <c r="B138" s="20" t="s">
        <v>311</v>
      </c>
      <c r="C138" s="20" t="s">
        <v>13</v>
      </c>
      <c r="D138" s="20">
        <v>75</v>
      </c>
      <c r="E138" s="20" t="s">
        <v>192</v>
      </c>
      <c r="F138" s="10" t="str">
        <f t="shared" si="8"/>
        <v>CharlesMorgansonMGREATER DERRY TRACK CLUB</v>
      </c>
      <c r="G138" s="5">
        <f>SUMIF('Nashua 10K'!$F$2:$F$273,F138,'Nashua 10K'!$J$2:$J$273)</f>
        <v>0</v>
      </c>
      <c r="H138" s="5">
        <f>SUMIF('Skip''s 4M'!$F$2:$F$310,F138,'Skip''s 4M'!$J$2:$J$310)</f>
        <v>22.75</v>
      </c>
      <c r="I138" s="5">
        <f>SUMIF(Sandown!$F$2:$F$297,F138,Sandown!$J$2:$J$297)</f>
        <v>0</v>
      </c>
      <c r="J138" s="5">
        <f>SUMIF('New England Half'!$F$2:$F$294,F138,'New England Half'!$J$2:$J$294)</f>
        <v>0</v>
      </c>
      <c r="K138" s="5">
        <f>SUMIF('Track 5K'!$F$2:$F$198,F138,'Track 5K'!$J$2:$J$198)</f>
        <v>0</v>
      </c>
      <c r="L138" s="4">
        <f t="shared" si="9"/>
        <v>22.75</v>
      </c>
    </row>
    <row r="139" spans="1:12" ht="15.75" customHeight="1" x14ac:dyDescent="0.2">
      <c r="A139" s="2" t="s">
        <v>140</v>
      </c>
      <c r="B139" s="2" t="s">
        <v>234</v>
      </c>
      <c r="C139" s="2" t="s">
        <v>13</v>
      </c>
      <c r="D139" s="2">
        <v>58</v>
      </c>
      <c r="E139" s="2" t="s">
        <v>191</v>
      </c>
      <c r="F139" s="10" t="str">
        <f t="shared" si="8"/>
        <v>TomBellomoMGATE CITY STRIDERS</v>
      </c>
      <c r="G139" s="5">
        <f>SUMIF('Nashua 10K'!$F$2:$F$273,F139,'Nashua 10K'!$J$2:$J$273)</f>
        <v>21.25</v>
      </c>
      <c r="H139" s="5">
        <f>SUMIF('Skip''s 4M'!$F$2:$F$310,F139,'Skip''s 4M'!$J$2:$J$310)</f>
        <v>0</v>
      </c>
      <c r="I139" s="5">
        <f>SUMIF(Sandown!$F$2:$F$297,F139,Sandown!$J$2:$J$297)</f>
        <v>0</v>
      </c>
      <c r="J139" s="5">
        <f>SUMIF('New England Half'!$F$2:$F$294,F139,'New England Half'!$J$2:$J$294)</f>
        <v>0</v>
      </c>
      <c r="K139" s="5">
        <f>SUMIF('Track 5K'!$F$2:$F$198,F139,'Track 5K'!$J$2:$J$198)</f>
        <v>0</v>
      </c>
      <c r="L139" s="4">
        <f t="shared" si="9"/>
        <v>21.25</v>
      </c>
    </row>
    <row r="140" spans="1:12" ht="15.75" customHeight="1" x14ac:dyDescent="0.2">
      <c r="A140" s="20" t="s">
        <v>125</v>
      </c>
      <c r="B140" s="20" t="s">
        <v>606</v>
      </c>
      <c r="C140" s="20" t="s">
        <v>13</v>
      </c>
      <c r="D140" s="20">
        <v>63</v>
      </c>
      <c r="E140" s="2" t="s">
        <v>650</v>
      </c>
      <c r="F140" s="9" t="str">
        <f t="shared" si="8"/>
        <v>PaulHorvathMROCHESTER RUNNERS</v>
      </c>
      <c r="G140" s="5">
        <f>SUMIF('Nashua 10K'!$F$2:$F$273,F140,'Nashua 10K'!$J$2:$J$273)</f>
        <v>0</v>
      </c>
      <c r="H140" s="5">
        <f>SUMIF('Skip''s 4M'!$F$2:$F$310,F140,'Skip''s 4M'!$J$2:$J$310)</f>
        <v>0</v>
      </c>
      <c r="I140" s="5">
        <f>SUMIF(Sandown!$F$2:$F$297,F140,Sandown!$J$2:$J$297)</f>
        <v>0</v>
      </c>
      <c r="J140" s="5">
        <f>SUMIF('New England Half'!$F$2:$F$294,F140,'New England Half'!$J$2:$J$294)</f>
        <v>21.25</v>
      </c>
      <c r="K140" s="5">
        <f>SUMIF('Track 5K'!$F$2:$F$198,F140,'Track 5K'!$J$2:$J$198)</f>
        <v>0</v>
      </c>
      <c r="L140" s="4">
        <f t="shared" si="9"/>
        <v>21.25</v>
      </c>
    </row>
    <row r="141" spans="1:12" ht="15.75" customHeight="1" x14ac:dyDescent="0.2">
      <c r="A141" s="2" t="s">
        <v>139</v>
      </c>
      <c r="B141" s="2" t="s">
        <v>176</v>
      </c>
      <c r="C141" s="2" t="s">
        <v>13</v>
      </c>
      <c r="D141" s="2">
        <v>47</v>
      </c>
      <c r="E141" s="2" t="s">
        <v>192</v>
      </c>
      <c r="F141" s="10" t="str">
        <f t="shared" si="8"/>
        <v>JeffLevineMGREATER DERRY TRACK CLUB</v>
      </c>
      <c r="G141" s="5">
        <f>SUMIF('Nashua 10K'!$F$2:$F$273,F141,'Nashua 10K'!$J$2:$J$273)</f>
        <v>15.5</v>
      </c>
      <c r="H141" s="5">
        <f>SUMIF('Skip''s 4M'!$F$2:$F$310,F141,'Skip''s 4M'!$J$2:$J$310)</f>
        <v>0</v>
      </c>
      <c r="I141" s="5">
        <f>SUMIF(Sandown!$F$2:$F$297,F141,Sandown!$J$2:$J$297)</f>
        <v>0</v>
      </c>
      <c r="J141" s="5">
        <f>SUMIF('New England Half'!$F$2:$F$294,F141,'New England Half'!$J$2:$J$294)</f>
        <v>0</v>
      </c>
      <c r="K141" s="5">
        <f>SUMIF('Track 5K'!$F$2:$F$198,F141,'Track 5K'!$J$2:$J$198)</f>
        <v>5.125</v>
      </c>
      <c r="L141" s="4">
        <f t="shared" si="9"/>
        <v>20.625</v>
      </c>
    </row>
    <row r="142" spans="1:12" ht="15.75" customHeight="1" x14ac:dyDescent="0.2">
      <c r="A142" s="20" t="s">
        <v>314</v>
      </c>
      <c r="B142" s="20" t="s">
        <v>315</v>
      </c>
      <c r="C142" s="20" t="s">
        <v>13</v>
      </c>
      <c r="D142" s="20">
        <v>36</v>
      </c>
      <c r="E142" s="20" t="s">
        <v>196</v>
      </c>
      <c r="F142" s="9" t="str">
        <f t="shared" si="8"/>
        <v>MikeMustyMUPPER VALLEY RUNNING CLUB</v>
      </c>
      <c r="G142" s="5">
        <f>SUMIF('Nashua 10K'!$F$2:$F$273,F142,'Nashua 10K'!$J$2:$J$273)</f>
        <v>0</v>
      </c>
      <c r="H142" s="5">
        <f>SUMIF('Skip''s 4M'!$F$2:$F$310,F142,'Skip''s 4M'!$J$2:$J$310)</f>
        <v>20.5</v>
      </c>
      <c r="I142" s="5">
        <f>SUMIF(Sandown!$F$2:$F$297,F142,Sandown!$J$2:$J$297)</f>
        <v>0</v>
      </c>
      <c r="J142" s="5">
        <f>SUMIF('New England Half'!$F$2:$F$294,F142,'New England Half'!$J$2:$J$294)</f>
        <v>0</v>
      </c>
      <c r="K142" s="5">
        <f>SUMIF('Track 5K'!$F$2:$F$198,F142,'Track 5K'!$J$2:$J$198)</f>
        <v>0</v>
      </c>
      <c r="L142" s="4">
        <f t="shared" si="9"/>
        <v>20.5</v>
      </c>
    </row>
    <row r="143" spans="1:12" ht="15.75" customHeight="1" x14ac:dyDescent="0.2">
      <c r="A143" s="20" t="s">
        <v>125</v>
      </c>
      <c r="B143" s="20" t="s">
        <v>607</v>
      </c>
      <c r="C143" s="20" t="s">
        <v>13</v>
      </c>
      <c r="D143" s="20">
        <v>44</v>
      </c>
      <c r="E143" s="2" t="s">
        <v>196</v>
      </c>
      <c r="F143" s="9" t="str">
        <f t="shared" si="8"/>
        <v>PaulNovosadMUPPER VALLEY RUNNING CLUB</v>
      </c>
      <c r="G143" s="5">
        <f>SUMIF('Nashua 10K'!$F$2:$F$273,F143,'Nashua 10K'!$J$2:$J$273)</f>
        <v>0</v>
      </c>
      <c r="H143" s="5">
        <f>SUMIF('Skip''s 4M'!$F$2:$F$310,F143,'Skip''s 4M'!$J$2:$J$310)</f>
        <v>0</v>
      </c>
      <c r="I143" s="5">
        <f>SUMIF(Sandown!$F$2:$F$297,F143,Sandown!$J$2:$J$297)</f>
        <v>0</v>
      </c>
      <c r="J143" s="5">
        <f>SUMIF('New England Half'!$F$2:$F$294,F143,'New England Half'!$J$2:$J$294)</f>
        <v>20.5</v>
      </c>
      <c r="K143" s="5">
        <f>SUMIF('Track 5K'!$F$2:$F$198,F143,'Track 5K'!$J$2:$J$198)</f>
        <v>0</v>
      </c>
      <c r="L143" s="4">
        <f t="shared" si="9"/>
        <v>20.5</v>
      </c>
    </row>
    <row r="144" spans="1:12" ht="15.75" customHeight="1" x14ac:dyDescent="0.2">
      <c r="A144" s="20" t="s">
        <v>431</v>
      </c>
      <c r="B144" s="20" t="s">
        <v>432</v>
      </c>
      <c r="C144" s="20" t="s">
        <v>13</v>
      </c>
      <c r="D144" s="20">
        <v>30</v>
      </c>
      <c r="E144" s="2" t="s">
        <v>193</v>
      </c>
      <c r="F144" s="9" t="str">
        <f t="shared" si="8"/>
        <v>JustinEscaravageMMILLENNIUM RUNNING</v>
      </c>
      <c r="G144" s="5">
        <f>SUMIF('Nashua 10K'!$F$2:$F$273,F144,'Nashua 10K'!$J$2:$J$273)</f>
        <v>0</v>
      </c>
      <c r="H144" s="5">
        <f>SUMIF('Skip''s 4M'!$F$2:$F$310,F144,'Skip''s 4M'!$J$2:$J$310)</f>
        <v>0</v>
      </c>
      <c r="I144" s="5">
        <f>SUMIF(Sandown!$F$2:$F$297,F144,Sandown!$J$2:$J$297)</f>
        <v>0</v>
      </c>
      <c r="J144" s="5">
        <f>SUMIF('New England Half'!$F$2:$F$294,F144,'New England Half'!$J$2:$J$294)</f>
        <v>0</v>
      </c>
      <c r="K144" s="5">
        <f>SUMIF('Track 5K'!$F$2:$F$198,F144,'Track 5K'!$J$2:$J$198)</f>
        <v>19.75</v>
      </c>
      <c r="L144" s="4">
        <f t="shared" si="9"/>
        <v>19.75</v>
      </c>
    </row>
    <row r="145" spans="1:12" ht="15.75" customHeight="1" x14ac:dyDescent="0.2">
      <c r="A145" s="20" t="s">
        <v>316</v>
      </c>
      <c r="B145" s="20" t="s">
        <v>317</v>
      </c>
      <c r="C145" s="20" t="s">
        <v>13</v>
      </c>
      <c r="D145" s="20">
        <v>54</v>
      </c>
      <c r="E145" s="20" t="s">
        <v>196</v>
      </c>
      <c r="F145" s="9" t="str">
        <f t="shared" si="8"/>
        <v>JosephCheeversMUPPER VALLEY RUNNING CLUB</v>
      </c>
      <c r="G145" s="5">
        <f>SUMIF('Nashua 10K'!$F$2:$F$273,F145,'Nashua 10K'!$J$2:$J$273)</f>
        <v>0</v>
      </c>
      <c r="H145" s="5">
        <f>SUMIF('Skip''s 4M'!$F$2:$F$310,F145,'Skip''s 4M'!$J$2:$J$310)</f>
        <v>19.75</v>
      </c>
      <c r="I145" s="5">
        <f>SUMIF(Sandown!$F$2:$F$297,F145,Sandown!$J$2:$J$297)</f>
        <v>0</v>
      </c>
      <c r="J145" s="5">
        <f>SUMIF('New England Half'!$F$2:$F$294,F145,'New England Half'!$J$2:$J$294)</f>
        <v>0</v>
      </c>
      <c r="K145" s="5">
        <f>SUMIF('Track 5K'!$F$2:$F$198,F145,'Track 5K'!$J$2:$J$198)</f>
        <v>0</v>
      </c>
      <c r="L145" s="4">
        <f t="shared" si="9"/>
        <v>19.75</v>
      </c>
    </row>
    <row r="146" spans="1:12" ht="15.75" customHeight="1" x14ac:dyDescent="0.2">
      <c r="A146" s="20" t="s">
        <v>441</v>
      </c>
      <c r="B146" s="25" t="s">
        <v>442</v>
      </c>
      <c r="C146" s="20" t="s">
        <v>13</v>
      </c>
      <c r="D146" s="20">
        <v>44</v>
      </c>
      <c r="E146" s="2" t="s">
        <v>196</v>
      </c>
      <c r="F146" s="9" t="str">
        <f t="shared" si="8"/>
        <v>ErikFergusonMUPPER VALLEY RUNNING CLUB</v>
      </c>
      <c r="G146" s="5">
        <f>SUMIF('Nashua 10K'!$F$2:$F$273,F146,'Nashua 10K'!$J$2:$J$273)</f>
        <v>0</v>
      </c>
      <c r="H146" s="5">
        <f>SUMIF('Skip''s 4M'!$F$2:$F$310,F146,'Skip''s 4M'!$J$2:$J$310)</f>
        <v>0</v>
      </c>
      <c r="I146" s="5">
        <f>SUMIF(Sandown!$F$2:$F$297,F146,Sandown!$J$2:$J$297)</f>
        <v>0</v>
      </c>
      <c r="J146" s="5">
        <f>SUMIF('New England Half'!$F$2:$F$294,F146,'New England Half'!$J$2:$J$294)</f>
        <v>0</v>
      </c>
      <c r="K146" s="5">
        <f>SUMIF('Track 5K'!$F$2:$F$198,F146,'Track 5K'!$J$2:$J$198)</f>
        <v>19</v>
      </c>
      <c r="L146" s="4">
        <f t="shared" si="9"/>
        <v>19</v>
      </c>
    </row>
    <row r="147" spans="1:12" ht="15.75" customHeight="1" x14ac:dyDescent="0.2">
      <c r="A147" s="20" t="s">
        <v>608</v>
      </c>
      <c r="B147" s="20" t="s">
        <v>609</v>
      </c>
      <c r="C147" s="20" t="s">
        <v>13</v>
      </c>
      <c r="D147" s="20">
        <v>59</v>
      </c>
      <c r="E147" s="2" t="s">
        <v>193</v>
      </c>
      <c r="F147" s="9" t="str">
        <f t="shared" si="8"/>
        <v>BryanNowellMMILLENNIUM RUNNING</v>
      </c>
      <c r="G147" s="5">
        <f>SUMIF('Nashua 10K'!$F$2:$F$273,F147,'Nashua 10K'!$J$2:$J$273)</f>
        <v>0</v>
      </c>
      <c r="H147" s="5">
        <f>SUMIF('Skip''s 4M'!$F$2:$F$310,F147,'Skip''s 4M'!$J$2:$J$310)</f>
        <v>0</v>
      </c>
      <c r="I147" s="5">
        <f>SUMIF(Sandown!$F$2:$F$297,F147,Sandown!$J$2:$J$297)</f>
        <v>0</v>
      </c>
      <c r="J147" s="5">
        <f>SUMIF('New England Half'!$F$2:$F$294,F147,'New England Half'!$J$2:$J$294)</f>
        <v>19</v>
      </c>
      <c r="K147" s="5">
        <f>SUMIF('Track 5K'!$F$2:$F$198,F147,'Track 5K'!$J$2:$J$198)</f>
        <v>0</v>
      </c>
      <c r="L147" s="4">
        <f t="shared" si="9"/>
        <v>19</v>
      </c>
    </row>
    <row r="148" spans="1:12" ht="15.75" customHeight="1" x14ac:dyDescent="0.2">
      <c r="A148" s="3" t="s">
        <v>360</v>
      </c>
      <c r="B148" s="3" t="s">
        <v>361</v>
      </c>
      <c r="C148" s="3" t="s">
        <v>13</v>
      </c>
      <c r="D148" s="3">
        <v>61</v>
      </c>
      <c r="E148" s="3" t="s">
        <v>191</v>
      </c>
      <c r="F148" s="10" t="str">
        <f t="shared" si="8"/>
        <v>PhilipPetschekMGATE CITY STRIDERS</v>
      </c>
      <c r="G148" s="5">
        <f>SUMIF('Nashua 10K'!$F$2:$F$273,F148,'Nashua 10K'!$J$2:$J$273)</f>
        <v>0</v>
      </c>
      <c r="H148" s="5">
        <f>SUMIF('Skip''s 4M'!$F$2:$F$310,F148,'Skip''s 4M'!$J$2:$J$310)</f>
        <v>0</v>
      </c>
      <c r="I148" s="5">
        <f>SUMIF(Sandown!$F$2:$F$297,F148,Sandown!$J$2:$J$297)</f>
        <v>19</v>
      </c>
      <c r="J148" s="5">
        <f>SUMIF('New England Half'!$F$2:$F$294,F148,'New England Half'!$J$2:$J$294)</f>
        <v>0</v>
      </c>
      <c r="K148" s="5">
        <f>SUMIF('Track 5K'!$F$2:$F$198,F148,'Track 5K'!$J$2:$J$198)</f>
        <v>0</v>
      </c>
      <c r="L148" s="4">
        <f t="shared" si="9"/>
        <v>19</v>
      </c>
    </row>
    <row r="149" spans="1:12" ht="15.75" customHeight="1" x14ac:dyDescent="0.2">
      <c r="A149" s="20" t="s">
        <v>285</v>
      </c>
      <c r="B149" s="20" t="s">
        <v>610</v>
      </c>
      <c r="C149" s="20" t="s">
        <v>13</v>
      </c>
      <c r="D149" s="20">
        <v>36</v>
      </c>
      <c r="E149" s="2" t="s">
        <v>192</v>
      </c>
      <c r="F149" s="9" t="str">
        <f t="shared" si="8"/>
        <v>CoreyCazaMGREATER DERRY TRACK CLUB</v>
      </c>
      <c r="G149" s="5">
        <f>SUMIF('Nashua 10K'!$F$2:$F$273,F149,'Nashua 10K'!$J$2:$J$273)</f>
        <v>0</v>
      </c>
      <c r="H149" s="5">
        <f>SUMIF('Skip''s 4M'!$F$2:$F$310,F149,'Skip''s 4M'!$J$2:$J$310)</f>
        <v>0</v>
      </c>
      <c r="I149" s="5">
        <f>SUMIF(Sandown!$F$2:$F$297,F149,Sandown!$J$2:$J$297)</f>
        <v>0</v>
      </c>
      <c r="J149" s="5">
        <f>SUMIF('New England Half'!$F$2:$F$294,F149,'New England Half'!$J$2:$J$294)</f>
        <v>18.25</v>
      </c>
      <c r="K149" s="5">
        <f>SUMIF('Track 5K'!$F$2:$F$198,F149,'Track 5K'!$J$2:$J$198)</f>
        <v>0</v>
      </c>
      <c r="L149" s="4">
        <f t="shared" si="9"/>
        <v>18.25</v>
      </c>
    </row>
    <row r="150" spans="1:12" ht="15.75" customHeight="1" x14ac:dyDescent="0.2">
      <c r="A150" s="20" t="s">
        <v>126</v>
      </c>
      <c r="B150" s="20" t="s">
        <v>655</v>
      </c>
      <c r="C150" s="20" t="s">
        <v>13</v>
      </c>
      <c r="D150" s="20">
        <v>53</v>
      </c>
      <c r="E150" s="2" t="s">
        <v>193</v>
      </c>
      <c r="F150" s="9" t="str">
        <f t="shared" si="8"/>
        <v>PeterLincolnMMILLENNIUM RUNNING</v>
      </c>
      <c r="G150" s="5">
        <f>SUMIF('Nashua 10K'!$F$2:$F$273,F150,'Nashua 10K'!$J$2:$J$273)</f>
        <v>0</v>
      </c>
      <c r="H150" s="5">
        <f>SUMIF('Skip''s 4M'!$F$2:$F$310,F150,'Skip''s 4M'!$J$2:$J$310)</f>
        <v>0</v>
      </c>
      <c r="I150" s="5">
        <f>SUMIF(Sandown!$F$2:$F$297,F150,Sandown!$J$2:$J$297)</f>
        <v>0</v>
      </c>
      <c r="J150" s="5">
        <f>SUMIF('New England Half'!$F$2:$F$294,F150,'New England Half'!$J$2:$J$294)</f>
        <v>0</v>
      </c>
      <c r="K150" s="5">
        <f>SUMIF('Track 5K'!$F$2:$F$198,F150,'Track 5K'!$J$2:$J$198)</f>
        <v>18.25</v>
      </c>
      <c r="L150" s="4">
        <f t="shared" si="9"/>
        <v>18.25</v>
      </c>
    </row>
    <row r="151" spans="1:12" ht="15.75" customHeight="1" x14ac:dyDescent="0.2">
      <c r="A151" s="20" t="s">
        <v>626</v>
      </c>
      <c r="B151" s="20" t="s">
        <v>627</v>
      </c>
      <c r="C151" s="20" t="s">
        <v>13</v>
      </c>
      <c r="D151" s="20">
        <v>54</v>
      </c>
      <c r="E151" s="2" t="s">
        <v>193</v>
      </c>
      <c r="F151" s="9" t="str">
        <f t="shared" si="8"/>
        <v>DanKingMMILLENNIUM RUNNING</v>
      </c>
      <c r="G151" s="5">
        <f>SUMIF('Nashua 10K'!$F$2:$F$273,F151,'Nashua 10K'!$J$2:$J$273)</f>
        <v>0</v>
      </c>
      <c r="H151" s="5">
        <f>SUMIF('Skip''s 4M'!$F$2:$F$310,F151,'Skip''s 4M'!$J$2:$J$310)</f>
        <v>0</v>
      </c>
      <c r="I151" s="5">
        <f>SUMIF(Sandown!$F$2:$F$297,F151,Sandown!$J$2:$J$297)</f>
        <v>0</v>
      </c>
      <c r="J151" s="5">
        <f>SUMIF('New England Half'!$F$2:$F$294,F151,'New England Half'!$J$2:$J$294)</f>
        <v>10.625</v>
      </c>
      <c r="K151" s="5">
        <f>SUMIF('Track 5K'!$F$2:$F$198,F151,'Track 5K'!$J$2:$J$198)</f>
        <v>7</v>
      </c>
      <c r="L151" s="4">
        <f t="shared" si="9"/>
        <v>17.625</v>
      </c>
    </row>
    <row r="152" spans="1:12" ht="15.75" customHeight="1" x14ac:dyDescent="0.2">
      <c r="A152" s="2" t="s">
        <v>126</v>
      </c>
      <c r="B152" s="2" t="s">
        <v>116</v>
      </c>
      <c r="C152" s="2" t="s">
        <v>13</v>
      </c>
      <c r="D152" s="2">
        <v>69</v>
      </c>
      <c r="E152" s="2" t="s">
        <v>192</v>
      </c>
      <c r="F152" s="10" t="str">
        <f t="shared" si="8"/>
        <v>PeterJensenMGREATER DERRY TRACK CLUB</v>
      </c>
      <c r="G152" s="5">
        <f>SUMIF('Nashua 10K'!$F$2:$F$273,F152,'Nashua 10K'!$J$2:$J$273)</f>
        <v>17.5</v>
      </c>
      <c r="H152" s="5">
        <f>SUMIF('Skip''s 4M'!$F$2:$F$310,F152,'Skip''s 4M'!$J$2:$J$310)</f>
        <v>0</v>
      </c>
      <c r="I152" s="5">
        <f>SUMIF(Sandown!$F$2:$F$297,F152,Sandown!$J$2:$J$297)</f>
        <v>0</v>
      </c>
      <c r="J152" s="5">
        <f>SUMIF('New England Half'!$F$2:$F$294,F152,'New England Half'!$J$2:$J$294)</f>
        <v>0</v>
      </c>
      <c r="K152" s="5">
        <f>SUMIF('Track 5K'!$F$2:$F$198,F152,'Track 5K'!$J$2:$J$198)</f>
        <v>0</v>
      </c>
      <c r="L152" s="4">
        <f t="shared" si="9"/>
        <v>17.5</v>
      </c>
    </row>
    <row r="153" spans="1:12" ht="15.75" customHeight="1" x14ac:dyDescent="0.2">
      <c r="A153" s="20" t="s">
        <v>611</v>
      </c>
      <c r="B153" s="20" t="s">
        <v>612</v>
      </c>
      <c r="C153" s="20" t="s">
        <v>13</v>
      </c>
      <c r="D153" s="20">
        <v>32</v>
      </c>
      <c r="E153" s="2" t="s">
        <v>193</v>
      </c>
      <c r="F153" s="9" t="str">
        <f t="shared" si="8"/>
        <v>TimSnappMMILLENNIUM RUNNING</v>
      </c>
      <c r="G153" s="5">
        <f>SUMIF('Nashua 10K'!$F$2:$F$273,F153,'Nashua 10K'!$J$2:$J$273)</f>
        <v>0</v>
      </c>
      <c r="H153" s="5">
        <f>SUMIF('Skip''s 4M'!$F$2:$F$310,F153,'Skip''s 4M'!$J$2:$J$310)</f>
        <v>0</v>
      </c>
      <c r="I153" s="5">
        <f>SUMIF(Sandown!$F$2:$F$297,F153,Sandown!$J$2:$J$297)</f>
        <v>0</v>
      </c>
      <c r="J153" s="5">
        <f>SUMIF('New England Half'!$F$2:$F$294,F153,'New England Half'!$J$2:$J$294)</f>
        <v>17</v>
      </c>
      <c r="K153" s="5">
        <f>SUMIF('Track 5K'!$F$2:$F$198,F153,'Track 5K'!$J$2:$J$198)</f>
        <v>0</v>
      </c>
      <c r="L153" s="4">
        <f t="shared" si="9"/>
        <v>17</v>
      </c>
    </row>
    <row r="154" spans="1:12" ht="15.75" customHeight="1" x14ac:dyDescent="0.2">
      <c r="A154" s="3" t="s">
        <v>37</v>
      </c>
      <c r="B154" s="3" t="s">
        <v>45</v>
      </c>
      <c r="C154" s="3" t="s">
        <v>13</v>
      </c>
      <c r="D154" s="3">
        <v>79</v>
      </c>
      <c r="E154" s="3" t="s">
        <v>196</v>
      </c>
      <c r="F154" s="10" t="str">
        <f t="shared" si="8"/>
        <v>MichaelGonnermanMUPPER VALLEY RUNNING CLUB</v>
      </c>
      <c r="G154" s="5">
        <f>SUMIF('Nashua 10K'!$F$2:$F$273,F154,'Nashua 10K'!$J$2:$J$273)</f>
        <v>17</v>
      </c>
      <c r="H154" s="5">
        <f>SUMIF('Skip''s 4M'!$F$2:$F$310,F154,'Skip''s 4M'!$J$2:$J$310)</f>
        <v>0</v>
      </c>
      <c r="I154" s="5">
        <f>SUMIF(Sandown!$F$2:$F$297,F154,Sandown!$J$2:$J$297)</f>
        <v>0</v>
      </c>
      <c r="J154" s="5">
        <f>SUMIF('New England Half'!$F$2:$F$294,F154,'New England Half'!$J$2:$J$294)</f>
        <v>0</v>
      </c>
      <c r="K154" s="5">
        <f>SUMIF('Track 5K'!$F$2:$F$198,F154,'Track 5K'!$J$2:$J$198)</f>
        <v>0</v>
      </c>
      <c r="L154" s="4">
        <f t="shared" si="9"/>
        <v>17</v>
      </c>
    </row>
    <row r="155" spans="1:12" ht="15.75" customHeight="1" x14ac:dyDescent="0.2">
      <c r="A155" s="3" t="s">
        <v>152</v>
      </c>
      <c r="B155" s="3" t="s">
        <v>177</v>
      </c>
      <c r="C155" s="3" t="s">
        <v>13</v>
      </c>
      <c r="D155" s="3">
        <v>65</v>
      </c>
      <c r="E155" s="3" t="s">
        <v>193</v>
      </c>
      <c r="F155" s="10" t="str">
        <f t="shared" si="8"/>
        <v>AdamRosenthalMMILLENNIUM RUNNING</v>
      </c>
      <c r="G155" s="5">
        <f>SUMIF('Nashua 10K'!$F$2:$F$273,F155,'Nashua 10K'!$J$2:$J$273)</f>
        <v>11.75</v>
      </c>
      <c r="H155" s="5">
        <f>SUMIF('Skip''s 4M'!$F$2:$F$310,F155,'Skip''s 4M'!$J$2:$J$310)</f>
        <v>0</v>
      </c>
      <c r="I155" s="5">
        <f>SUMIF(Sandown!$F$2:$F$297,F155,Sandown!$J$2:$J$297)</f>
        <v>0</v>
      </c>
      <c r="J155" s="5">
        <f>SUMIF('New England Half'!$F$2:$F$294,F155,'New England Half'!$J$2:$J$294)</f>
        <v>4.75</v>
      </c>
      <c r="K155" s="5">
        <f>SUMIF('Track 5K'!$F$2:$F$198,F155,'Track 5K'!$J$2:$J$198)</f>
        <v>0</v>
      </c>
      <c r="L155" s="4">
        <f t="shared" si="9"/>
        <v>16.5</v>
      </c>
    </row>
    <row r="156" spans="1:12" ht="15.75" customHeight="1" x14ac:dyDescent="0.2">
      <c r="A156" s="20" t="s">
        <v>613</v>
      </c>
      <c r="B156" s="20" t="s">
        <v>614</v>
      </c>
      <c r="C156" s="20" t="s">
        <v>13</v>
      </c>
      <c r="D156" s="20">
        <v>36</v>
      </c>
      <c r="E156" s="2" t="s">
        <v>193</v>
      </c>
      <c r="F156" s="9" t="str">
        <f t="shared" si="8"/>
        <v>JasonRokeachMMILLENNIUM RUNNING</v>
      </c>
      <c r="G156" s="5">
        <f>SUMIF('Nashua 10K'!$F$2:$F$273,F156,'Nashua 10K'!$J$2:$J$273)</f>
        <v>0</v>
      </c>
      <c r="H156" s="5">
        <f>SUMIF('Skip''s 4M'!$F$2:$F$310,F156,'Skip''s 4M'!$J$2:$J$310)</f>
        <v>0</v>
      </c>
      <c r="I156" s="5">
        <f>SUMIF(Sandown!$F$2:$F$297,F156,Sandown!$J$2:$J$297)</f>
        <v>0</v>
      </c>
      <c r="J156" s="5">
        <f>SUMIF('New England Half'!$F$2:$F$294,F156,'New England Half'!$J$2:$J$294)</f>
        <v>16</v>
      </c>
      <c r="K156" s="5">
        <f>SUMIF('Track 5K'!$F$2:$F$198,F156,'Track 5K'!$J$2:$J$198)</f>
        <v>0</v>
      </c>
      <c r="L156" s="4">
        <f t="shared" si="9"/>
        <v>16</v>
      </c>
    </row>
    <row r="157" spans="1:12" ht="15.75" customHeight="1" x14ac:dyDescent="0.2">
      <c r="A157" s="20" t="s">
        <v>157</v>
      </c>
      <c r="B157" s="20" t="s">
        <v>455</v>
      </c>
      <c r="C157" s="20" t="s">
        <v>13</v>
      </c>
      <c r="D157" s="20">
        <v>55</v>
      </c>
      <c r="E157" s="2" t="s">
        <v>196</v>
      </c>
      <c r="F157" s="9" t="str">
        <f t="shared" si="8"/>
        <v>DavidAmanMUPPER VALLEY RUNNING CLUB</v>
      </c>
      <c r="G157" s="5">
        <f>SUMIF('Nashua 10K'!$F$2:$F$273,F157,'Nashua 10K'!$J$2:$J$273)</f>
        <v>0</v>
      </c>
      <c r="H157" s="5">
        <f>SUMIF('Skip''s 4M'!$F$2:$F$310,F157,'Skip''s 4M'!$J$2:$J$310)</f>
        <v>0</v>
      </c>
      <c r="I157" s="5">
        <f>SUMIF(Sandown!$F$2:$F$297,F157,Sandown!$J$2:$J$297)</f>
        <v>0</v>
      </c>
      <c r="J157" s="5">
        <f>SUMIF('New England Half'!$F$2:$F$294,F157,'New England Half'!$J$2:$J$294)</f>
        <v>0</v>
      </c>
      <c r="K157" s="5">
        <f>SUMIF('Track 5K'!$F$2:$F$198,F157,'Track 5K'!$J$2:$J$198)</f>
        <v>16</v>
      </c>
      <c r="L157" s="4">
        <f t="shared" si="9"/>
        <v>16</v>
      </c>
    </row>
    <row r="158" spans="1:12" ht="15.75" customHeight="1" x14ac:dyDescent="0.2">
      <c r="A158" s="20" t="s">
        <v>615</v>
      </c>
      <c r="B158" s="20" t="s">
        <v>616</v>
      </c>
      <c r="C158" s="20" t="s">
        <v>13</v>
      </c>
      <c r="D158" s="20">
        <v>23</v>
      </c>
      <c r="E158" s="2" t="s">
        <v>280</v>
      </c>
      <c r="F158" s="9" t="str">
        <f t="shared" si="8"/>
        <v>HenryTannerMGRANITE STATE RACING TEAM</v>
      </c>
      <c r="G158" s="5">
        <f>SUMIF('Nashua 10K'!$F$2:$F$273,F158,'Nashua 10K'!$J$2:$J$273)</f>
        <v>0</v>
      </c>
      <c r="H158" s="5">
        <f>SUMIF('Skip''s 4M'!$F$2:$F$310,F158,'Skip''s 4M'!$J$2:$J$310)</f>
        <v>0</v>
      </c>
      <c r="I158" s="5">
        <f>SUMIF(Sandown!$F$2:$F$297,F158,Sandown!$J$2:$J$297)</f>
        <v>0</v>
      </c>
      <c r="J158" s="5">
        <f>SUMIF('New England Half'!$F$2:$F$294,F158,'New England Half'!$J$2:$J$294)</f>
        <v>15</v>
      </c>
      <c r="K158" s="5">
        <f>SUMIF('Track 5K'!$F$2:$F$198,F158,'Track 5K'!$J$2:$J$198)</f>
        <v>0</v>
      </c>
      <c r="L158" s="4">
        <f t="shared" si="9"/>
        <v>15</v>
      </c>
    </row>
    <row r="159" spans="1:12" ht="15.75" customHeight="1" x14ac:dyDescent="0.2">
      <c r="A159" s="20" t="s">
        <v>451</v>
      </c>
      <c r="B159" s="20" t="s">
        <v>169</v>
      </c>
      <c r="C159" s="20" t="s">
        <v>13</v>
      </c>
      <c r="D159" s="20">
        <v>47</v>
      </c>
      <c r="E159" s="2" t="s">
        <v>192</v>
      </c>
      <c r="F159" s="9" t="str">
        <f t="shared" si="8"/>
        <v>ChrisSeveranceMGREATER DERRY TRACK CLUB</v>
      </c>
      <c r="G159" s="5">
        <f>SUMIF('Nashua 10K'!$F$2:$F$273,F159,'Nashua 10K'!$J$2:$J$273)</f>
        <v>0</v>
      </c>
      <c r="H159" s="5">
        <f>SUMIF('Skip''s 4M'!$F$2:$F$310,F159,'Skip''s 4M'!$J$2:$J$310)</f>
        <v>0</v>
      </c>
      <c r="I159" s="5">
        <f>SUMIF(Sandown!$F$2:$F$297,F159,Sandown!$J$2:$J$297)</f>
        <v>0</v>
      </c>
      <c r="J159" s="5">
        <f>SUMIF('New England Half'!$F$2:$F$294,F159,'New England Half'!$J$2:$J$294)</f>
        <v>0</v>
      </c>
      <c r="K159" s="5">
        <f>SUMIF('Track 5K'!$F$2:$F$198,F159,'Track 5K'!$J$2:$J$198)</f>
        <v>15</v>
      </c>
      <c r="L159" s="4">
        <f t="shared" si="9"/>
        <v>15</v>
      </c>
    </row>
    <row r="160" spans="1:12" ht="15.75" customHeight="1" x14ac:dyDescent="0.2">
      <c r="A160" s="2" t="s">
        <v>147</v>
      </c>
      <c r="B160" s="2" t="s">
        <v>174</v>
      </c>
      <c r="C160" s="2" t="s">
        <v>13</v>
      </c>
      <c r="D160" s="2">
        <v>54</v>
      </c>
      <c r="E160" s="2" t="s">
        <v>193</v>
      </c>
      <c r="F160" s="10" t="str">
        <f t="shared" si="8"/>
        <v>StephenAlexanderMMILLENNIUM RUNNING</v>
      </c>
      <c r="G160" s="5">
        <f>SUMIF('Nashua 10K'!$F$2:$F$273,F160,'Nashua 10K'!$J$2:$J$273)</f>
        <v>15</v>
      </c>
      <c r="H160" s="5">
        <f>SUMIF('Skip''s 4M'!$F$2:$F$310,F160,'Skip''s 4M'!$J$2:$J$310)</f>
        <v>0</v>
      </c>
      <c r="I160" s="5">
        <f>SUMIF(Sandown!$F$2:$F$297,F160,Sandown!$J$2:$J$297)</f>
        <v>0</v>
      </c>
      <c r="J160" s="5">
        <f>SUMIF('New England Half'!$F$2:$F$294,F160,'New England Half'!$J$2:$J$294)</f>
        <v>0</v>
      </c>
      <c r="K160" s="5">
        <f>SUMIF('Track 5K'!$F$2:$F$198,F160,'Track 5K'!$J$2:$J$198)</f>
        <v>0</v>
      </c>
      <c r="L160" s="4">
        <f t="shared" si="9"/>
        <v>15</v>
      </c>
    </row>
    <row r="161" spans="1:12" ht="15.75" customHeight="1" x14ac:dyDescent="0.2">
      <c r="A161" s="20" t="s">
        <v>515</v>
      </c>
      <c r="B161" s="20" t="s">
        <v>617</v>
      </c>
      <c r="C161" s="20" t="s">
        <v>13</v>
      </c>
      <c r="D161" s="20">
        <v>50</v>
      </c>
      <c r="E161" s="2" t="s">
        <v>193</v>
      </c>
      <c r="F161" s="9" t="str">
        <f t="shared" ref="F161:F192" si="10">A161&amp;B161&amp;C161&amp;E161</f>
        <v>HeathHuffmanMMILLENNIUM RUNNING</v>
      </c>
      <c r="G161" s="5">
        <f>SUMIF('Nashua 10K'!$F$2:$F$273,F161,'Nashua 10K'!$J$2:$J$273)</f>
        <v>0</v>
      </c>
      <c r="H161" s="5">
        <f>SUMIF('Skip''s 4M'!$F$2:$F$310,F161,'Skip''s 4M'!$J$2:$J$310)</f>
        <v>0</v>
      </c>
      <c r="I161" s="5">
        <f>SUMIF(Sandown!$F$2:$F$297,F161,Sandown!$J$2:$J$297)</f>
        <v>0</v>
      </c>
      <c r="J161" s="5">
        <f>SUMIF('New England Half'!$F$2:$F$294,F161,'New England Half'!$J$2:$J$294)</f>
        <v>14.5</v>
      </c>
      <c r="K161" s="5">
        <f>SUMIF('Track 5K'!$F$2:$F$198,F161,'Track 5K'!$J$2:$J$198)</f>
        <v>0</v>
      </c>
      <c r="L161" s="4">
        <f t="shared" ref="L161:L192" si="11">SUM(G161:K161)</f>
        <v>14.5</v>
      </c>
    </row>
    <row r="162" spans="1:12" ht="15.75" customHeight="1" x14ac:dyDescent="0.2">
      <c r="A162" s="20" t="s">
        <v>618</v>
      </c>
      <c r="B162" s="20" t="s">
        <v>478</v>
      </c>
      <c r="C162" s="20" t="s">
        <v>13</v>
      </c>
      <c r="D162" s="20">
        <v>63</v>
      </c>
      <c r="E162" s="2" t="s">
        <v>193</v>
      </c>
      <c r="F162" s="9" t="str">
        <f t="shared" si="10"/>
        <v>WayneRobinsonMMILLENNIUM RUNNING</v>
      </c>
      <c r="G162" s="5">
        <f>SUMIF('Nashua 10K'!$F$2:$F$273,F162,'Nashua 10K'!$J$2:$J$273)</f>
        <v>0</v>
      </c>
      <c r="H162" s="5">
        <f>SUMIF('Skip''s 4M'!$F$2:$F$310,F162,'Skip''s 4M'!$J$2:$J$310)</f>
        <v>0</v>
      </c>
      <c r="I162" s="5">
        <f>SUMIF(Sandown!$F$2:$F$297,F162,Sandown!$J$2:$J$297)</f>
        <v>0</v>
      </c>
      <c r="J162" s="5">
        <f>SUMIF('New England Half'!$F$2:$F$294,F162,'New England Half'!$J$2:$J$294)</f>
        <v>14</v>
      </c>
      <c r="K162" s="5">
        <f>SUMIF('Track 5K'!$F$2:$F$198,F162,'Track 5K'!$J$2:$J$198)</f>
        <v>0</v>
      </c>
      <c r="L162" s="4">
        <f t="shared" si="11"/>
        <v>14</v>
      </c>
    </row>
    <row r="163" spans="1:12" ht="15.75" customHeight="1" x14ac:dyDescent="0.2">
      <c r="A163" s="2" t="s">
        <v>242</v>
      </c>
      <c r="B163" s="2" t="s">
        <v>169</v>
      </c>
      <c r="C163" s="2" t="s">
        <v>13</v>
      </c>
      <c r="D163" s="2">
        <v>13</v>
      </c>
      <c r="E163" s="2" t="s">
        <v>193</v>
      </c>
      <c r="F163" s="10" t="str">
        <f t="shared" si="10"/>
        <v>AlanSeveranceMMILLENNIUM RUNNING</v>
      </c>
      <c r="G163" s="5">
        <f>SUMIF('Nashua 10K'!$F$2:$F$273,F163,'Nashua 10K'!$J$2:$J$273)</f>
        <v>13.5</v>
      </c>
      <c r="H163" s="5">
        <f>SUMIF('Skip''s 4M'!$F$2:$F$310,F163,'Skip''s 4M'!$J$2:$J$310)</f>
        <v>0</v>
      </c>
      <c r="I163" s="5">
        <f>SUMIF(Sandown!$F$2:$F$297,F163,Sandown!$J$2:$J$297)</f>
        <v>0</v>
      </c>
      <c r="J163" s="5">
        <f>SUMIF('New England Half'!$F$2:$F$294,F163,'New England Half'!$J$2:$J$294)</f>
        <v>0</v>
      </c>
      <c r="K163" s="5">
        <f>SUMIF('Track 5K'!$F$2:$F$198,F163,'Track 5K'!$J$2:$J$198)</f>
        <v>0</v>
      </c>
      <c r="L163" s="4">
        <f t="shared" si="11"/>
        <v>13.5</v>
      </c>
    </row>
    <row r="164" spans="1:12" ht="15.75" customHeight="1" x14ac:dyDescent="0.2">
      <c r="A164" s="20" t="s">
        <v>639</v>
      </c>
      <c r="B164" s="20" t="s">
        <v>640</v>
      </c>
      <c r="C164" s="20" t="s">
        <v>13</v>
      </c>
      <c r="D164" s="20">
        <v>41</v>
      </c>
      <c r="E164" s="2" t="s">
        <v>191</v>
      </c>
      <c r="F164" s="9" t="str">
        <f t="shared" si="10"/>
        <v>IsaacHornMGATE CITY STRIDERS</v>
      </c>
      <c r="G164" s="5">
        <f>SUMIF('Nashua 10K'!$F$2:$F$273,F164,'Nashua 10K'!$J$2:$J$273)</f>
        <v>0</v>
      </c>
      <c r="H164" s="5">
        <f>SUMIF('Skip''s 4M'!$F$2:$F$310,F164,'Skip''s 4M'!$J$2:$J$310)</f>
        <v>0</v>
      </c>
      <c r="I164" s="5">
        <f>SUMIF(Sandown!$F$2:$F$297,F164,Sandown!$J$2:$J$297)</f>
        <v>0</v>
      </c>
      <c r="J164" s="5">
        <f>SUMIF('New England Half'!$F$2:$F$294,F164,'New England Half'!$J$2:$J$294)</f>
        <v>6.25</v>
      </c>
      <c r="K164" s="5">
        <f>SUMIF('Track 5K'!$F$2:$F$198,F164,'Track 5K'!$J$2:$J$198)</f>
        <v>6.5</v>
      </c>
      <c r="L164" s="4">
        <f t="shared" si="11"/>
        <v>12.75</v>
      </c>
    </row>
    <row r="165" spans="1:12" ht="15.75" customHeight="1" x14ac:dyDescent="0.2">
      <c r="A165" s="20" t="s">
        <v>619</v>
      </c>
      <c r="B165" s="20" t="s">
        <v>503</v>
      </c>
      <c r="C165" s="20" t="s">
        <v>13</v>
      </c>
      <c r="D165" s="20">
        <v>26</v>
      </c>
      <c r="E165" s="2" t="s">
        <v>193</v>
      </c>
      <c r="F165" s="9" t="str">
        <f t="shared" si="10"/>
        <v>NoahKondorMMILLENNIUM RUNNING</v>
      </c>
      <c r="G165" s="5">
        <f>SUMIF('Nashua 10K'!$F$2:$F$273,F165,'Nashua 10K'!$J$2:$J$273)</f>
        <v>0</v>
      </c>
      <c r="H165" s="5">
        <f>SUMIF('Skip''s 4M'!$F$2:$F$310,F165,'Skip''s 4M'!$J$2:$J$310)</f>
        <v>0</v>
      </c>
      <c r="I165" s="5">
        <f>SUMIF(Sandown!$F$2:$F$297,F165,Sandown!$J$2:$J$297)</f>
        <v>0</v>
      </c>
      <c r="J165" s="5">
        <f>SUMIF('New England Half'!$F$2:$F$294,F165,'New England Half'!$J$2:$J$294)</f>
        <v>12.5</v>
      </c>
      <c r="K165" s="5">
        <f>SUMIF('Track 5K'!$F$2:$F$198,F165,'Track 5K'!$J$2:$J$198)</f>
        <v>0</v>
      </c>
      <c r="L165" s="4">
        <f t="shared" si="11"/>
        <v>12.5</v>
      </c>
    </row>
    <row r="166" spans="1:12" ht="15.75" customHeight="1" x14ac:dyDescent="0.2">
      <c r="A166" s="2" t="s">
        <v>157</v>
      </c>
      <c r="B166" s="2" t="s">
        <v>264</v>
      </c>
      <c r="C166" s="2" t="s">
        <v>13</v>
      </c>
      <c r="D166" s="2">
        <v>40</v>
      </c>
      <c r="E166" s="2" t="s">
        <v>193</v>
      </c>
      <c r="F166" s="10" t="str">
        <f t="shared" si="10"/>
        <v>DavidVan VelzenMMILLENNIUM RUNNING</v>
      </c>
      <c r="G166" s="5">
        <f>SUMIF('Nashua 10K'!$F$2:$F$273,F166,'Nashua 10K'!$J$2:$J$273)</f>
        <v>12.5</v>
      </c>
      <c r="H166" s="5">
        <f>SUMIF('Skip''s 4M'!$F$2:$F$310,F166,'Skip''s 4M'!$J$2:$J$310)</f>
        <v>0</v>
      </c>
      <c r="I166" s="5">
        <f>SUMIF(Sandown!$F$2:$F$297,F166,Sandown!$J$2:$J$297)</f>
        <v>0</v>
      </c>
      <c r="J166" s="5">
        <f>SUMIF('New England Half'!$F$2:$F$294,F166,'New England Half'!$J$2:$J$294)</f>
        <v>0</v>
      </c>
      <c r="K166" s="5">
        <f>SUMIF('Track 5K'!$F$2:$F$198,F166,'Track 5K'!$J$2:$J$198)</f>
        <v>0</v>
      </c>
      <c r="L166" s="4">
        <f t="shared" si="11"/>
        <v>12.5</v>
      </c>
    </row>
    <row r="167" spans="1:12" ht="15.75" customHeight="1" x14ac:dyDescent="0.2">
      <c r="A167" s="20" t="s">
        <v>161</v>
      </c>
      <c r="B167" s="20" t="s">
        <v>462</v>
      </c>
      <c r="C167" s="20" t="s">
        <v>13</v>
      </c>
      <c r="D167" s="20">
        <v>37</v>
      </c>
      <c r="E167" s="2" t="s">
        <v>196</v>
      </c>
      <c r="F167" s="9" t="str">
        <f t="shared" si="10"/>
        <v>RyanScelzaMUPPER VALLEY RUNNING CLUB</v>
      </c>
      <c r="G167" s="5">
        <f>SUMIF('Nashua 10K'!$F$2:$F$273,F167,'Nashua 10K'!$J$2:$J$273)</f>
        <v>0</v>
      </c>
      <c r="H167" s="5">
        <f>SUMIF('Skip''s 4M'!$F$2:$F$310,F167,'Skip''s 4M'!$J$2:$J$310)</f>
        <v>0</v>
      </c>
      <c r="I167" s="5">
        <f>SUMIF(Sandown!$F$2:$F$297,F167,Sandown!$J$2:$J$297)</f>
        <v>0</v>
      </c>
      <c r="J167" s="5">
        <f>SUMIF('New England Half'!$F$2:$F$294,F167,'New England Half'!$J$2:$J$294)</f>
        <v>6.0625</v>
      </c>
      <c r="K167" s="5">
        <f>SUMIF('Track 5K'!$F$2:$F$198,F167,'Track 5K'!$J$2:$J$198)</f>
        <v>6.0625</v>
      </c>
      <c r="L167" s="4">
        <f t="shared" si="11"/>
        <v>12.125</v>
      </c>
    </row>
    <row r="168" spans="1:12" ht="15.75" customHeight="1" x14ac:dyDescent="0.2">
      <c r="A168" s="20" t="s">
        <v>620</v>
      </c>
      <c r="B168" s="20" t="s">
        <v>621</v>
      </c>
      <c r="C168" s="20" t="s">
        <v>13</v>
      </c>
      <c r="D168" s="20">
        <v>53</v>
      </c>
      <c r="E168" s="2" t="s">
        <v>193</v>
      </c>
      <c r="F168" s="9" t="str">
        <f t="shared" si="10"/>
        <v>RonVaillancourtMMILLENNIUM RUNNING</v>
      </c>
      <c r="G168" s="5">
        <f>SUMIF('Nashua 10K'!$F$2:$F$273,F168,'Nashua 10K'!$J$2:$J$273)</f>
        <v>0</v>
      </c>
      <c r="H168" s="5">
        <f>SUMIF('Skip''s 4M'!$F$2:$F$310,F168,'Skip''s 4M'!$J$2:$J$310)</f>
        <v>0</v>
      </c>
      <c r="I168" s="5">
        <f>SUMIF(Sandown!$F$2:$F$297,F168,Sandown!$J$2:$J$297)</f>
        <v>0</v>
      </c>
      <c r="J168" s="5">
        <f>SUMIF('New England Half'!$F$2:$F$294,F168,'New England Half'!$J$2:$J$294)</f>
        <v>12.125</v>
      </c>
      <c r="K168" s="5">
        <f>SUMIF('Track 5K'!$F$2:$F$198,F168,'Track 5K'!$J$2:$J$198)</f>
        <v>0</v>
      </c>
      <c r="L168" s="4">
        <f t="shared" si="11"/>
        <v>12.125</v>
      </c>
    </row>
    <row r="169" spans="1:12" ht="15.75" customHeight="1" x14ac:dyDescent="0.2">
      <c r="A169" s="20" t="s">
        <v>403</v>
      </c>
      <c r="B169" s="20" t="s">
        <v>660</v>
      </c>
      <c r="C169" s="20" t="s">
        <v>13</v>
      </c>
      <c r="D169" s="20">
        <v>52</v>
      </c>
      <c r="E169" s="2" t="s">
        <v>193</v>
      </c>
      <c r="F169" s="9" t="str">
        <f t="shared" si="10"/>
        <v>JonathanRouthierMMILLENNIUM RUNNING</v>
      </c>
      <c r="G169" s="5">
        <f>SUMIF('Nashua 10K'!$F$2:$F$273,F169,'Nashua 10K'!$J$2:$J$273)</f>
        <v>0</v>
      </c>
      <c r="H169" s="5">
        <f>SUMIF('Skip''s 4M'!$F$2:$F$310,F169,'Skip''s 4M'!$J$2:$J$310)</f>
        <v>0</v>
      </c>
      <c r="I169" s="5">
        <f>SUMIF(Sandown!$F$2:$F$297,F169,Sandown!$J$2:$J$297)</f>
        <v>0</v>
      </c>
      <c r="J169" s="5">
        <f>SUMIF('New England Half'!$F$2:$F$294,F169,'New England Half'!$J$2:$J$294)</f>
        <v>0</v>
      </c>
      <c r="K169" s="5">
        <f>SUMIF('Track 5K'!$F$2:$F$198,F169,'Track 5K'!$J$2:$J$198)</f>
        <v>11.75</v>
      </c>
      <c r="L169" s="4">
        <f t="shared" si="11"/>
        <v>11.75</v>
      </c>
    </row>
    <row r="170" spans="1:12" ht="15.75" customHeight="1" x14ac:dyDescent="0.2">
      <c r="A170" s="20" t="s">
        <v>622</v>
      </c>
      <c r="B170" s="20" t="s">
        <v>623</v>
      </c>
      <c r="C170" s="20" t="s">
        <v>13</v>
      </c>
      <c r="D170" s="20">
        <v>45</v>
      </c>
      <c r="E170" s="2" t="s">
        <v>193</v>
      </c>
      <c r="F170" s="9" t="str">
        <f t="shared" si="10"/>
        <v>RayLevesqueMMILLENNIUM RUNNING</v>
      </c>
      <c r="G170" s="5">
        <f>SUMIF('Nashua 10K'!$F$2:$F$273,F170,'Nashua 10K'!$J$2:$J$273)</f>
        <v>0</v>
      </c>
      <c r="H170" s="5">
        <f>SUMIF('Skip''s 4M'!$F$2:$F$310,F170,'Skip''s 4M'!$J$2:$J$310)</f>
        <v>0</v>
      </c>
      <c r="I170" s="5">
        <f>SUMIF(Sandown!$F$2:$F$297,F170,Sandown!$J$2:$J$297)</f>
        <v>0</v>
      </c>
      <c r="J170" s="5">
        <f>SUMIF('New England Half'!$F$2:$F$294,F170,'New England Half'!$J$2:$J$294)</f>
        <v>11.375</v>
      </c>
      <c r="K170" s="5">
        <f>SUMIF('Track 5K'!$F$2:$F$198,F170,'Track 5K'!$J$2:$J$198)</f>
        <v>0</v>
      </c>
      <c r="L170" s="4">
        <f t="shared" si="11"/>
        <v>11.375</v>
      </c>
    </row>
    <row r="171" spans="1:12" ht="15.75" customHeight="1" x14ac:dyDescent="0.2">
      <c r="A171" s="20" t="s">
        <v>624</v>
      </c>
      <c r="B171" s="20" t="s">
        <v>625</v>
      </c>
      <c r="C171" s="20" t="s">
        <v>13</v>
      </c>
      <c r="D171" s="20">
        <v>40</v>
      </c>
      <c r="E171" s="2" t="s">
        <v>280</v>
      </c>
      <c r="F171" s="9" t="str">
        <f t="shared" si="10"/>
        <v>MitchellWeinbergMGRANITE STATE RACING TEAM</v>
      </c>
      <c r="G171" s="5">
        <f>SUMIF('Nashua 10K'!$F$2:$F$273,F171,'Nashua 10K'!$J$2:$J$273)</f>
        <v>0</v>
      </c>
      <c r="H171" s="5">
        <f>SUMIF('Skip''s 4M'!$F$2:$F$310,F171,'Skip''s 4M'!$J$2:$J$310)</f>
        <v>0</v>
      </c>
      <c r="I171" s="5">
        <f>SUMIF(Sandown!$F$2:$F$297,F171,Sandown!$J$2:$J$297)</f>
        <v>0</v>
      </c>
      <c r="J171" s="5">
        <f>SUMIF('New England Half'!$F$2:$F$294,F171,'New England Half'!$J$2:$J$294)</f>
        <v>11</v>
      </c>
      <c r="K171" s="5">
        <f>SUMIF('Track 5K'!$F$2:$F$198,F171,'Track 5K'!$J$2:$J$198)</f>
        <v>0</v>
      </c>
      <c r="L171" s="4">
        <f t="shared" si="11"/>
        <v>11</v>
      </c>
    </row>
    <row r="172" spans="1:12" ht="15.75" customHeight="1" x14ac:dyDescent="0.2">
      <c r="A172" s="20" t="s">
        <v>659</v>
      </c>
      <c r="B172" s="20" t="s">
        <v>658</v>
      </c>
      <c r="C172" s="20" t="s">
        <v>13</v>
      </c>
      <c r="D172" s="20">
        <v>49</v>
      </c>
      <c r="E172" s="2" t="s">
        <v>193</v>
      </c>
      <c r="F172" s="9" t="str">
        <f t="shared" si="10"/>
        <v>BradleyMaherMMILLENNIUM RUNNING</v>
      </c>
      <c r="G172" s="5">
        <f>SUMIF('Nashua 10K'!$F$2:$F$273,F172,'Nashua 10K'!$J$2:$J$273)</f>
        <v>0</v>
      </c>
      <c r="H172" s="5">
        <f>SUMIF('Skip''s 4M'!$F$2:$F$310,F172,'Skip''s 4M'!$J$2:$J$310)</f>
        <v>0</v>
      </c>
      <c r="I172" s="5">
        <f>SUMIF(Sandown!$F$2:$F$297,F172,Sandown!$J$2:$J$297)</f>
        <v>0</v>
      </c>
      <c r="J172" s="5">
        <f>SUMIF('New England Half'!$F$2:$F$294,F172,'New England Half'!$J$2:$J$294)</f>
        <v>0</v>
      </c>
      <c r="K172" s="5">
        <f>SUMIF('Track 5K'!$F$2:$F$198,F172,'Track 5K'!$J$2:$J$198)</f>
        <v>11</v>
      </c>
      <c r="L172" s="4">
        <f t="shared" si="11"/>
        <v>11</v>
      </c>
    </row>
    <row r="173" spans="1:12" ht="15.75" customHeight="1" x14ac:dyDescent="0.2">
      <c r="A173" s="20" t="s">
        <v>449</v>
      </c>
      <c r="B173" s="20" t="s">
        <v>450</v>
      </c>
      <c r="C173" s="20" t="s">
        <v>13</v>
      </c>
      <c r="D173" s="20">
        <v>40</v>
      </c>
      <c r="E173" s="2" t="s">
        <v>193</v>
      </c>
      <c r="F173" s="9" t="str">
        <f t="shared" si="10"/>
        <v>DanaDexterMMILLENNIUM RUNNING</v>
      </c>
      <c r="G173" s="5">
        <f>SUMIF('Nashua 10K'!$F$2:$F$273,F173,'Nashua 10K'!$J$2:$J$273)</f>
        <v>0</v>
      </c>
      <c r="H173" s="5">
        <f>SUMIF('Skip''s 4M'!$F$2:$F$310,F173,'Skip''s 4M'!$J$2:$J$310)</f>
        <v>0</v>
      </c>
      <c r="I173" s="5">
        <f>SUMIF(Sandown!$F$2:$F$297,F173,Sandown!$J$2:$J$297)</f>
        <v>0</v>
      </c>
      <c r="J173" s="5">
        <f>SUMIF('New England Half'!$F$2:$F$294,F173,'New England Half'!$J$2:$J$294)</f>
        <v>0</v>
      </c>
      <c r="K173" s="5">
        <f>SUMIF('Track 5K'!$F$2:$F$198,F173,'Track 5K'!$J$2:$J$198)</f>
        <v>10.625</v>
      </c>
      <c r="L173" s="4">
        <f t="shared" si="11"/>
        <v>10.625</v>
      </c>
    </row>
    <row r="174" spans="1:12" ht="15.75" customHeight="1" x14ac:dyDescent="0.2">
      <c r="A174" s="20" t="s">
        <v>412</v>
      </c>
      <c r="B174" s="20" t="s">
        <v>654</v>
      </c>
      <c r="C174" s="20" t="s">
        <v>13</v>
      </c>
      <c r="D174" s="20">
        <v>41</v>
      </c>
      <c r="E174" s="2" t="s">
        <v>192</v>
      </c>
      <c r="F174" s="9" t="str">
        <f t="shared" si="10"/>
        <v>MattGilletteMGREATER DERRY TRACK CLUB</v>
      </c>
      <c r="G174" s="5">
        <f>SUMIF('Nashua 10K'!$F$2:$F$273,F174,'Nashua 10K'!$J$2:$J$273)</f>
        <v>0</v>
      </c>
      <c r="H174" s="5">
        <f>SUMIF('Skip''s 4M'!$F$2:$F$310,F174,'Skip''s 4M'!$J$2:$J$310)</f>
        <v>0</v>
      </c>
      <c r="I174" s="5">
        <f>SUMIF(Sandown!$F$2:$F$297,F174,Sandown!$J$2:$J$297)</f>
        <v>0</v>
      </c>
      <c r="J174" s="5">
        <f>SUMIF('New England Half'!$F$2:$F$294,F174,'New England Half'!$J$2:$J$294)</f>
        <v>0</v>
      </c>
      <c r="K174" s="5">
        <f>SUMIF('Track 5K'!$F$2:$F$198,F174,'Track 5K'!$J$2:$J$198)</f>
        <v>10.25</v>
      </c>
      <c r="L174" s="4">
        <f t="shared" si="11"/>
        <v>10.25</v>
      </c>
    </row>
    <row r="175" spans="1:12" ht="15.75" customHeight="1" x14ac:dyDescent="0.2">
      <c r="A175" s="20" t="s">
        <v>666</v>
      </c>
      <c r="B175" s="20" t="s">
        <v>665</v>
      </c>
      <c r="C175" s="20" t="s">
        <v>13</v>
      </c>
      <c r="D175" s="20">
        <v>55</v>
      </c>
      <c r="E175" s="2" t="s">
        <v>193</v>
      </c>
      <c r="F175" s="9" t="str">
        <f t="shared" si="10"/>
        <v>DenisDuquetteMMILLENNIUM RUNNING</v>
      </c>
      <c r="G175" s="5">
        <f>SUMIF('Nashua 10K'!$F$2:$F$273,F175,'Nashua 10K'!$J$2:$J$273)</f>
        <v>0</v>
      </c>
      <c r="H175" s="5">
        <f>SUMIF('Skip''s 4M'!$F$2:$F$310,F175,'Skip''s 4M'!$J$2:$J$310)</f>
        <v>0</v>
      </c>
      <c r="I175" s="5">
        <f>SUMIF(Sandown!$F$2:$F$297,F175,Sandown!$J$2:$J$297)</f>
        <v>0</v>
      </c>
      <c r="J175" s="5">
        <f>SUMIF('New England Half'!$F$2:$F$294,F175,'New England Half'!$J$2:$J$294)</f>
        <v>0</v>
      </c>
      <c r="K175" s="5">
        <f>SUMIF('Track 5K'!$F$2:$F$198,F175,'Track 5K'!$J$2:$J$198)</f>
        <v>9.875</v>
      </c>
      <c r="L175" s="4">
        <f t="shared" si="11"/>
        <v>9.875</v>
      </c>
    </row>
    <row r="176" spans="1:12" ht="15.75" customHeight="1" x14ac:dyDescent="0.2">
      <c r="A176" s="20" t="s">
        <v>148</v>
      </c>
      <c r="B176" s="20" t="s">
        <v>489</v>
      </c>
      <c r="C176" s="20" t="s">
        <v>13</v>
      </c>
      <c r="D176" s="20">
        <v>46</v>
      </c>
      <c r="E176" s="2" t="s">
        <v>193</v>
      </c>
      <c r="F176" s="9" t="str">
        <f t="shared" si="10"/>
        <v>EricChorneyMMILLENNIUM RUNNING</v>
      </c>
      <c r="G176" s="5">
        <f>SUMIF('Nashua 10K'!$F$2:$F$273,F176,'Nashua 10K'!$J$2:$J$273)</f>
        <v>0</v>
      </c>
      <c r="H176" s="5">
        <f>SUMIF('Skip''s 4M'!$F$2:$F$310,F176,'Skip''s 4M'!$J$2:$J$310)</f>
        <v>0</v>
      </c>
      <c r="I176" s="5">
        <f>SUMIF(Sandown!$F$2:$F$297,F176,Sandown!$J$2:$J$297)</f>
        <v>0</v>
      </c>
      <c r="J176" s="5">
        <f>SUMIF('New England Half'!$F$2:$F$294,F176,'New England Half'!$J$2:$J$294)</f>
        <v>9.5</v>
      </c>
      <c r="K176" s="5">
        <f>SUMIF('Track 5K'!$F$2:$F$198,F176,'Track 5K'!$J$2:$J$198)</f>
        <v>0</v>
      </c>
      <c r="L176" s="4">
        <f t="shared" si="11"/>
        <v>9.5</v>
      </c>
    </row>
    <row r="177" spans="1:12" ht="15.75" customHeight="1" x14ac:dyDescent="0.2">
      <c r="A177" s="20" t="s">
        <v>451</v>
      </c>
      <c r="B177" s="20" t="s">
        <v>452</v>
      </c>
      <c r="C177" s="20" t="s">
        <v>13</v>
      </c>
      <c r="D177" s="20">
        <v>33</v>
      </c>
      <c r="E177" s="2" t="s">
        <v>196</v>
      </c>
      <c r="F177" s="9" t="str">
        <f t="shared" si="10"/>
        <v>ChrisRitlandMUPPER VALLEY RUNNING CLUB</v>
      </c>
      <c r="G177" s="5">
        <f>SUMIF('Nashua 10K'!$F$2:$F$273,F177,'Nashua 10K'!$J$2:$J$273)</f>
        <v>0</v>
      </c>
      <c r="H177" s="5">
        <f>SUMIF('Skip''s 4M'!$F$2:$F$310,F177,'Skip''s 4M'!$J$2:$J$310)</f>
        <v>0</v>
      </c>
      <c r="I177" s="5">
        <f>SUMIF(Sandown!$F$2:$F$297,F177,Sandown!$J$2:$J$297)</f>
        <v>0</v>
      </c>
      <c r="J177" s="5">
        <f>SUMIF('New England Half'!$F$2:$F$294,F177,'New England Half'!$J$2:$J$294)</f>
        <v>0</v>
      </c>
      <c r="K177" s="5">
        <f>SUMIF('Track 5K'!$F$2:$F$198,F177,'Track 5K'!$J$2:$J$198)</f>
        <v>8.5</v>
      </c>
      <c r="L177" s="4">
        <f t="shared" si="11"/>
        <v>8.5</v>
      </c>
    </row>
    <row r="178" spans="1:12" ht="15.75" customHeight="1" x14ac:dyDescent="0.2">
      <c r="A178" s="20" t="s">
        <v>162</v>
      </c>
      <c r="B178" s="20" t="s">
        <v>631</v>
      </c>
      <c r="C178" s="20" t="s">
        <v>13</v>
      </c>
      <c r="D178" s="20">
        <v>37</v>
      </c>
      <c r="E178" s="2" t="s">
        <v>196</v>
      </c>
      <c r="F178" s="9" t="str">
        <f t="shared" si="10"/>
        <v>CharlesTrichtingeMUPPER VALLEY RUNNING CLUB</v>
      </c>
      <c r="G178" s="5">
        <f>SUMIF('Nashua 10K'!$F$2:$F$273,F178,'Nashua 10K'!$J$2:$J$273)</f>
        <v>0</v>
      </c>
      <c r="H178" s="5">
        <f>SUMIF('Skip''s 4M'!$F$2:$F$310,F178,'Skip''s 4M'!$J$2:$J$310)</f>
        <v>0</v>
      </c>
      <c r="I178" s="5">
        <f>SUMIF(Sandown!$F$2:$F$297,F178,Sandown!$J$2:$J$297)</f>
        <v>0</v>
      </c>
      <c r="J178" s="5">
        <f>SUMIF('New England Half'!$F$2:$F$294,F178,'New England Half'!$J$2:$J$294)</f>
        <v>8.5</v>
      </c>
      <c r="K178" s="5">
        <f>SUMIF('Track 5K'!$F$2:$F$198,F178,'Track 5K'!$J$2:$J$198)</f>
        <v>0</v>
      </c>
      <c r="L178" s="4">
        <f t="shared" si="11"/>
        <v>8.5</v>
      </c>
    </row>
    <row r="179" spans="1:12" ht="15.75" customHeight="1" x14ac:dyDescent="0.2">
      <c r="A179" s="20" t="s">
        <v>632</v>
      </c>
      <c r="B179" s="20" t="s">
        <v>633</v>
      </c>
      <c r="C179" s="20" t="s">
        <v>13</v>
      </c>
      <c r="D179" s="20">
        <v>40</v>
      </c>
      <c r="E179" s="2" t="s">
        <v>648</v>
      </c>
      <c r="F179" s="9" t="str">
        <f t="shared" si="10"/>
        <v>DavideMcCurdyMGREATER MANCHESTER RUNNING CLUB</v>
      </c>
      <c r="G179" s="5">
        <f>SUMIF('Nashua 10K'!$F$2:$F$273,F179,'Nashua 10K'!$J$2:$J$273)</f>
        <v>0</v>
      </c>
      <c r="H179" s="5">
        <f>SUMIF('Skip''s 4M'!$F$2:$F$310,F179,'Skip''s 4M'!$J$2:$J$310)</f>
        <v>0</v>
      </c>
      <c r="I179" s="5">
        <f>SUMIF(Sandown!$F$2:$F$297,F179,Sandown!$J$2:$J$297)</f>
        <v>0</v>
      </c>
      <c r="J179" s="5">
        <f>SUMIF('New England Half'!$F$2:$F$294,F179,'New England Half'!$J$2:$J$294)</f>
        <v>8</v>
      </c>
      <c r="K179" s="5">
        <f>SUMIF('Track 5K'!$F$2:$F$198,F179,'Track 5K'!$J$2:$J$198)</f>
        <v>0</v>
      </c>
      <c r="L179" s="4">
        <f t="shared" si="11"/>
        <v>8</v>
      </c>
    </row>
    <row r="180" spans="1:12" ht="15.75" customHeight="1" x14ac:dyDescent="0.2">
      <c r="A180" s="20" t="s">
        <v>157</v>
      </c>
      <c r="B180" s="20" t="s">
        <v>661</v>
      </c>
      <c r="C180" s="20" t="s">
        <v>13</v>
      </c>
      <c r="D180" s="20">
        <v>40</v>
      </c>
      <c r="E180" s="2" t="s">
        <v>193</v>
      </c>
      <c r="F180" s="9" t="str">
        <f t="shared" si="10"/>
        <v>DavidYuMMILLENNIUM RUNNING</v>
      </c>
      <c r="G180" s="5">
        <f>SUMIF('Nashua 10K'!$F$2:$F$273,F180,'Nashua 10K'!$J$2:$J$273)</f>
        <v>0</v>
      </c>
      <c r="H180" s="5">
        <f>SUMIF('Skip''s 4M'!$F$2:$F$310,F180,'Skip''s 4M'!$J$2:$J$310)</f>
        <v>0</v>
      </c>
      <c r="I180" s="5">
        <f>SUMIF(Sandown!$F$2:$F$297,F180,Sandown!$J$2:$J$297)</f>
        <v>0</v>
      </c>
      <c r="J180" s="5">
        <f>SUMIF('New England Half'!$F$2:$F$294,F180,'New England Half'!$J$2:$J$294)</f>
        <v>0</v>
      </c>
      <c r="K180" s="5">
        <f>SUMIF('Track 5K'!$F$2:$F$198,F180,'Track 5K'!$J$2:$J$198)</f>
        <v>7.5</v>
      </c>
      <c r="L180" s="4">
        <f t="shared" si="11"/>
        <v>7.5</v>
      </c>
    </row>
    <row r="181" spans="1:12" ht="15.75" customHeight="1" x14ac:dyDescent="0.2">
      <c r="A181" s="20" t="s">
        <v>634</v>
      </c>
      <c r="B181" s="20" t="s">
        <v>635</v>
      </c>
      <c r="C181" s="20" t="s">
        <v>13</v>
      </c>
      <c r="D181" s="20">
        <v>64</v>
      </c>
      <c r="E181" s="2" t="s">
        <v>648</v>
      </c>
      <c r="F181" s="9" t="str">
        <f t="shared" si="10"/>
        <v>JulesSpillMGREATER MANCHESTER RUNNING CLUB</v>
      </c>
      <c r="G181" s="5">
        <f>SUMIF('Nashua 10K'!$F$2:$F$273,F181,'Nashua 10K'!$J$2:$J$273)</f>
        <v>0</v>
      </c>
      <c r="H181" s="5">
        <f>SUMIF('Skip''s 4M'!$F$2:$F$310,F181,'Skip''s 4M'!$J$2:$J$310)</f>
        <v>0</v>
      </c>
      <c r="I181" s="5">
        <f>SUMIF(Sandown!$F$2:$F$297,F181,Sandown!$J$2:$J$297)</f>
        <v>0</v>
      </c>
      <c r="J181" s="5">
        <f>SUMIF('New England Half'!$F$2:$F$294,F181,'New England Half'!$J$2:$J$294)</f>
        <v>7.5</v>
      </c>
      <c r="K181" s="5">
        <f>SUMIF('Track 5K'!$F$2:$F$198,F181,'Track 5K'!$J$2:$J$198)</f>
        <v>0</v>
      </c>
      <c r="L181" s="4">
        <f t="shared" si="11"/>
        <v>7.5</v>
      </c>
    </row>
    <row r="182" spans="1:12" ht="15.75" customHeight="1" x14ac:dyDescent="0.2">
      <c r="A182" s="20" t="s">
        <v>392</v>
      </c>
      <c r="B182" s="20" t="s">
        <v>636</v>
      </c>
      <c r="C182" s="20" t="s">
        <v>13</v>
      </c>
      <c r="D182" s="20">
        <v>37</v>
      </c>
      <c r="E182" s="25" t="s">
        <v>647</v>
      </c>
      <c r="F182" s="9" t="str">
        <f t="shared" si="10"/>
        <v>JeremyDyckmanMACIDOTIC RACING</v>
      </c>
      <c r="G182" s="5">
        <f>SUMIF('Nashua 10K'!$F$2:$F$273,F182,'Nashua 10K'!$J$2:$J$273)</f>
        <v>0</v>
      </c>
      <c r="H182" s="5">
        <f>SUMIF('Skip''s 4M'!$F$2:$F$310,F182,'Skip''s 4M'!$J$2:$J$310)</f>
        <v>0</v>
      </c>
      <c r="I182" s="5">
        <f>SUMIF(Sandown!$F$2:$F$297,F182,Sandown!$J$2:$J$297)</f>
        <v>0</v>
      </c>
      <c r="J182" s="5">
        <f>SUMIF('New England Half'!$F$2:$F$294,F182,'New England Half'!$J$2:$J$294)</f>
        <v>7</v>
      </c>
      <c r="K182" s="5">
        <f>SUMIF('Track 5K'!$F$2:$F$198,F182,'Track 5K'!$J$2:$J$198)</f>
        <v>0</v>
      </c>
      <c r="L182" s="4">
        <f t="shared" si="11"/>
        <v>7</v>
      </c>
    </row>
    <row r="183" spans="1:12" ht="15.75" customHeight="1" x14ac:dyDescent="0.2">
      <c r="A183" s="20" t="s">
        <v>637</v>
      </c>
      <c r="B183" s="20" t="s">
        <v>638</v>
      </c>
      <c r="C183" s="20" t="s">
        <v>13</v>
      </c>
      <c r="D183" s="20">
        <v>17</v>
      </c>
      <c r="E183" s="2" t="s">
        <v>649</v>
      </c>
      <c r="F183" s="9" t="str">
        <f t="shared" si="10"/>
        <v>CodyAnnisMRUNNERS ALLEY</v>
      </c>
      <c r="G183" s="5">
        <f>SUMIF('Nashua 10K'!$F$2:$F$273,F183,'Nashua 10K'!$J$2:$J$273)</f>
        <v>0</v>
      </c>
      <c r="H183" s="5">
        <f>SUMIF('Skip''s 4M'!$F$2:$F$310,F183,'Skip''s 4M'!$J$2:$J$310)</f>
        <v>0</v>
      </c>
      <c r="I183" s="5">
        <f>SUMIF(Sandown!$F$2:$F$297,F183,Sandown!$J$2:$J$297)</f>
        <v>0</v>
      </c>
      <c r="J183" s="5">
        <f>SUMIF('New England Half'!$F$2:$F$294,F183,'New England Half'!$J$2:$J$294)</f>
        <v>6.75</v>
      </c>
      <c r="K183" s="5">
        <f>SUMIF('Track 5K'!$F$2:$F$198,F183,'Track 5K'!$J$2:$J$198)</f>
        <v>0</v>
      </c>
      <c r="L183" s="4">
        <f t="shared" si="11"/>
        <v>6.75</v>
      </c>
    </row>
    <row r="184" spans="1:12" ht="15.75" customHeight="1" x14ac:dyDescent="0.2">
      <c r="A184" s="20" t="s">
        <v>210</v>
      </c>
      <c r="B184" s="20" t="s">
        <v>671</v>
      </c>
      <c r="C184" s="20" t="s">
        <v>13</v>
      </c>
      <c r="D184" s="20">
        <v>59</v>
      </c>
      <c r="E184" s="2" t="s">
        <v>193</v>
      </c>
      <c r="F184" s="9" t="str">
        <f t="shared" si="10"/>
        <v>StevePembertonMMILLENNIUM RUNNING</v>
      </c>
      <c r="G184" s="5">
        <f>SUMIF('Nashua 10K'!$F$2:$F$273,F184,'Nashua 10K'!$J$2:$J$273)</f>
        <v>0</v>
      </c>
      <c r="H184" s="5">
        <f>SUMIF('Skip''s 4M'!$F$2:$F$310,F184,'Skip''s 4M'!$J$2:$J$310)</f>
        <v>0</v>
      </c>
      <c r="I184" s="5">
        <f>SUMIF(Sandown!$F$2:$F$297,F184,Sandown!$J$2:$J$297)</f>
        <v>0</v>
      </c>
      <c r="J184" s="5">
        <f>SUMIF('New England Half'!$F$2:$F$294,F184,'New England Half'!$J$2:$J$294)</f>
        <v>0</v>
      </c>
      <c r="K184" s="5">
        <f>SUMIF('Track 5K'!$F$2:$F$198,F184,'Track 5K'!$J$2:$J$198)</f>
        <v>6.75</v>
      </c>
      <c r="L184" s="4">
        <f t="shared" si="11"/>
        <v>6.75</v>
      </c>
    </row>
    <row r="185" spans="1:12" ht="15.75" customHeight="1" x14ac:dyDescent="0.2">
      <c r="A185" s="20" t="s">
        <v>147</v>
      </c>
      <c r="B185" s="20" t="s">
        <v>466</v>
      </c>
      <c r="C185" s="20" t="s">
        <v>13</v>
      </c>
      <c r="D185" s="20">
        <v>54</v>
      </c>
      <c r="E185" s="2" t="s">
        <v>191</v>
      </c>
      <c r="F185" s="9" t="str">
        <f t="shared" si="10"/>
        <v>StephenJacksonMGATE CITY STRIDERS</v>
      </c>
      <c r="G185" s="5">
        <f>SUMIF('Nashua 10K'!$F$2:$F$273,F185,'Nashua 10K'!$J$2:$J$273)</f>
        <v>0</v>
      </c>
      <c r="H185" s="5">
        <f>SUMIF('Skip''s 4M'!$F$2:$F$310,F185,'Skip''s 4M'!$J$2:$J$310)</f>
        <v>0</v>
      </c>
      <c r="I185" s="5">
        <f>SUMIF(Sandown!$F$2:$F$297,F185,Sandown!$J$2:$J$297)</f>
        <v>0</v>
      </c>
      <c r="J185" s="5">
        <f>SUMIF('New England Half'!$F$2:$F$294,F185,'New England Half'!$J$2:$J$294)</f>
        <v>0</v>
      </c>
      <c r="K185" s="5">
        <f>SUMIF('Track 5K'!$F$2:$F$198,F185,'Track 5K'!$J$2:$J$198)</f>
        <v>6.25</v>
      </c>
      <c r="L185" s="4">
        <f t="shared" si="11"/>
        <v>6.25</v>
      </c>
    </row>
    <row r="186" spans="1:12" ht="15.75" customHeight="1" x14ac:dyDescent="0.2">
      <c r="A186" s="20" t="s">
        <v>431</v>
      </c>
      <c r="B186" s="20" t="s">
        <v>197</v>
      </c>
      <c r="C186" s="20" t="s">
        <v>13</v>
      </c>
      <c r="D186" s="20">
        <v>35</v>
      </c>
      <c r="E186" s="2" t="s">
        <v>193</v>
      </c>
      <c r="F186" s="9" t="str">
        <f t="shared" si="10"/>
        <v>JustinO'NeillMMILLENNIUM RUNNING</v>
      </c>
      <c r="G186" s="5">
        <f>SUMIF('Nashua 10K'!$F$2:$F$273,F186,'Nashua 10K'!$J$2:$J$273)</f>
        <v>0</v>
      </c>
      <c r="H186" s="5">
        <f>SUMIF('Skip''s 4M'!$F$2:$F$310,F186,'Skip''s 4M'!$J$2:$J$310)</f>
        <v>0</v>
      </c>
      <c r="I186" s="5">
        <f>SUMIF(Sandown!$F$2:$F$297,F186,Sandown!$J$2:$J$297)</f>
        <v>0</v>
      </c>
      <c r="J186" s="5">
        <f>SUMIF('New England Half'!$F$2:$F$294,F186,'New England Half'!$J$2:$J$294)</f>
        <v>5.875</v>
      </c>
      <c r="K186" s="5">
        <f>SUMIF('Track 5K'!$F$2:$F$198,F186,'Track 5K'!$J$2:$J$198)</f>
        <v>0</v>
      </c>
      <c r="L186" s="4">
        <f t="shared" si="11"/>
        <v>5.875</v>
      </c>
    </row>
    <row r="187" spans="1:12" ht="15.75" customHeight="1" x14ac:dyDescent="0.2">
      <c r="A187" s="20" t="s">
        <v>460</v>
      </c>
      <c r="B187" s="20" t="s">
        <v>461</v>
      </c>
      <c r="C187" s="20" t="s">
        <v>13</v>
      </c>
      <c r="D187" s="20">
        <v>36</v>
      </c>
      <c r="E187" s="2" t="s">
        <v>196</v>
      </c>
      <c r="F187" s="9" t="str">
        <f t="shared" si="10"/>
        <v>SumitSharmaMUPPER VALLEY RUNNING CLUB</v>
      </c>
      <c r="G187" s="5">
        <f>SUMIF('Nashua 10K'!$F$2:$F$273,F187,'Nashua 10K'!$J$2:$J$273)</f>
        <v>0</v>
      </c>
      <c r="H187" s="5">
        <f>SUMIF('Skip''s 4M'!$F$2:$F$310,F187,'Skip''s 4M'!$J$2:$J$310)</f>
        <v>0</v>
      </c>
      <c r="I187" s="5">
        <f>SUMIF(Sandown!$F$2:$F$297,F187,Sandown!$J$2:$J$297)</f>
        <v>0</v>
      </c>
      <c r="J187" s="5">
        <f>SUMIF('New England Half'!$F$2:$F$294,F187,'New England Half'!$J$2:$J$294)</f>
        <v>0</v>
      </c>
      <c r="K187" s="5">
        <f>SUMIF('Track 5K'!$F$2:$F$198,F187,'Track 5K'!$J$2:$J$198)</f>
        <v>5.875</v>
      </c>
      <c r="L187" s="4">
        <f t="shared" si="11"/>
        <v>5.875</v>
      </c>
    </row>
    <row r="188" spans="1:12" ht="15.75" customHeight="1" x14ac:dyDescent="0.2">
      <c r="A188" s="20" t="s">
        <v>664</v>
      </c>
      <c r="B188" s="20" t="s">
        <v>602</v>
      </c>
      <c r="C188" s="20" t="s">
        <v>13</v>
      </c>
      <c r="D188" s="20">
        <v>27</v>
      </c>
      <c r="E188" s="2" t="s">
        <v>193</v>
      </c>
      <c r="F188" s="9" t="str">
        <f t="shared" si="10"/>
        <v>BlakeTylerMMILLENNIUM RUNNING</v>
      </c>
      <c r="G188" s="5">
        <f>SUMIF('Nashua 10K'!$F$2:$F$273,F188,'Nashua 10K'!$J$2:$J$273)</f>
        <v>0</v>
      </c>
      <c r="H188" s="5">
        <f>SUMIF('Skip''s 4M'!$F$2:$F$310,F188,'Skip''s 4M'!$J$2:$J$310)</f>
        <v>0</v>
      </c>
      <c r="I188" s="5">
        <f>SUMIF(Sandown!$F$2:$F$297,F188,Sandown!$J$2:$J$297)</f>
        <v>0</v>
      </c>
      <c r="J188" s="5">
        <f>SUMIF('New England Half'!$F$2:$F$294,F188,'New England Half'!$J$2:$J$294)</f>
        <v>0</v>
      </c>
      <c r="K188" s="5">
        <f>SUMIF('Track 5K'!$F$2:$F$198,F188,'Track 5K'!$J$2:$J$198)</f>
        <v>5.5</v>
      </c>
      <c r="L188" s="4">
        <f t="shared" si="11"/>
        <v>5.5</v>
      </c>
    </row>
    <row r="189" spans="1:12" ht="15.75" customHeight="1" x14ac:dyDescent="0.2">
      <c r="A189" s="20" t="s">
        <v>641</v>
      </c>
      <c r="B189" s="20" t="s">
        <v>642</v>
      </c>
      <c r="C189" s="20" t="s">
        <v>13</v>
      </c>
      <c r="D189" s="20">
        <v>46</v>
      </c>
      <c r="E189" s="2" t="s">
        <v>193</v>
      </c>
      <c r="F189" s="9" t="str">
        <f t="shared" si="10"/>
        <v>BillDucasseMMILLENNIUM RUNNING</v>
      </c>
      <c r="G189" s="5">
        <f>SUMIF('Nashua 10K'!$F$2:$F$273,F189,'Nashua 10K'!$J$2:$J$273)</f>
        <v>0</v>
      </c>
      <c r="H189" s="5">
        <f>SUMIF('Skip''s 4M'!$F$2:$F$310,F189,'Skip''s 4M'!$J$2:$J$310)</f>
        <v>0</v>
      </c>
      <c r="I189" s="5">
        <f>SUMIF(Sandown!$F$2:$F$297,F189,Sandown!$J$2:$J$297)</f>
        <v>0</v>
      </c>
      <c r="J189" s="5">
        <f>SUMIF('New England Half'!$F$2:$F$294,F189,'New England Half'!$J$2:$J$294)</f>
        <v>5.5</v>
      </c>
      <c r="K189" s="5">
        <f>SUMIF('Track 5K'!$F$2:$F$198,F189,'Track 5K'!$J$2:$J$198)</f>
        <v>0</v>
      </c>
      <c r="L189" s="4">
        <f t="shared" si="11"/>
        <v>5.5</v>
      </c>
    </row>
    <row r="190" spans="1:12" ht="15.75" customHeight="1" x14ac:dyDescent="0.2">
      <c r="A190" s="20" t="s">
        <v>147</v>
      </c>
      <c r="B190" s="20" t="s">
        <v>643</v>
      </c>
      <c r="C190" s="20" t="s">
        <v>13</v>
      </c>
      <c r="D190" s="20">
        <v>51</v>
      </c>
      <c r="E190" s="2" t="s">
        <v>192</v>
      </c>
      <c r="F190" s="9" t="str">
        <f t="shared" si="10"/>
        <v>StephenBurkeMGREATER DERRY TRACK CLUB</v>
      </c>
      <c r="G190" s="5">
        <f>SUMIF('Nashua 10K'!$F$2:$F$273,F190,'Nashua 10K'!$J$2:$J$273)</f>
        <v>0</v>
      </c>
      <c r="H190" s="5">
        <f>SUMIF('Skip''s 4M'!$F$2:$F$310,F190,'Skip''s 4M'!$J$2:$J$310)</f>
        <v>0</v>
      </c>
      <c r="I190" s="5">
        <f>SUMIF(Sandown!$F$2:$F$297,F190,Sandown!$J$2:$J$297)</f>
        <v>0</v>
      </c>
      <c r="J190" s="5">
        <f>SUMIF('New England Half'!$F$2:$F$294,F190,'New England Half'!$J$2:$J$294)</f>
        <v>5.3125</v>
      </c>
      <c r="K190" s="5">
        <f>SUMIF('Track 5K'!$F$2:$F$198,F190,'Track 5K'!$J$2:$J$198)</f>
        <v>0</v>
      </c>
      <c r="L190" s="4">
        <f t="shared" si="11"/>
        <v>5.3125</v>
      </c>
    </row>
    <row r="191" spans="1:12" ht="15.75" customHeight="1" x14ac:dyDescent="0.2">
      <c r="A191" s="20" t="s">
        <v>644</v>
      </c>
      <c r="B191" s="20" t="s">
        <v>645</v>
      </c>
      <c r="C191" s="20" t="s">
        <v>13</v>
      </c>
      <c r="D191" s="20">
        <v>42</v>
      </c>
      <c r="E191" s="2" t="s">
        <v>196</v>
      </c>
      <c r="F191" s="9" t="str">
        <f t="shared" si="10"/>
        <v>JeffreyHafnerMUPPER VALLEY RUNNING CLUB</v>
      </c>
      <c r="G191" s="5">
        <f>SUMIF('Nashua 10K'!$F$2:$F$273,F191,'Nashua 10K'!$J$2:$J$273)</f>
        <v>0</v>
      </c>
      <c r="H191" s="5">
        <f>SUMIF('Skip''s 4M'!$F$2:$F$310,F191,'Skip''s 4M'!$J$2:$J$310)</f>
        <v>0</v>
      </c>
      <c r="I191" s="5">
        <f>SUMIF(Sandown!$F$2:$F$297,F191,Sandown!$J$2:$J$297)</f>
        <v>0</v>
      </c>
      <c r="J191" s="5">
        <f>SUMIF('New England Half'!$F$2:$F$294,F191,'New England Half'!$J$2:$J$294)</f>
        <v>5.125</v>
      </c>
      <c r="K191" s="5">
        <f>SUMIF('Track 5K'!$F$2:$F$198,F191,'Track 5K'!$J$2:$J$198)</f>
        <v>0</v>
      </c>
      <c r="L191" s="4">
        <f t="shared" si="11"/>
        <v>5.125</v>
      </c>
    </row>
    <row r="192" spans="1:12" ht="15.75" customHeight="1" x14ac:dyDescent="0.2">
      <c r="A192" s="20" t="s">
        <v>467</v>
      </c>
      <c r="B192" s="20" t="s">
        <v>368</v>
      </c>
      <c r="C192" s="20" t="s">
        <v>13</v>
      </c>
      <c r="D192" s="20">
        <v>10</v>
      </c>
      <c r="E192" s="2" t="s">
        <v>191</v>
      </c>
      <c r="F192" s="9" t="str">
        <f t="shared" si="10"/>
        <v>JackNewboldMGATE CITY STRIDERS</v>
      </c>
      <c r="G192" s="5">
        <f>SUMIF('Nashua 10K'!$F$2:$F$273,F192,'Nashua 10K'!$J$2:$J$273)</f>
        <v>0</v>
      </c>
      <c r="H192" s="5">
        <f>SUMIF('Skip''s 4M'!$F$2:$F$310,F192,'Skip''s 4M'!$J$2:$J$310)</f>
        <v>0</v>
      </c>
      <c r="I192" s="5">
        <f>SUMIF(Sandown!$F$2:$F$297,F192,Sandown!$J$2:$J$297)</f>
        <v>0</v>
      </c>
      <c r="J192" s="5">
        <f>SUMIF('New England Half'!$F$2:$F$294,F192,'New England Half'!$J$2:$J$294)</f>
        <v>0</v>
      </c>
      <c r="K192" s="5">
        <f>SUMIF('Track 5K'!$F$2:$F$198,F192,'Track 5K'!$J$2:$J$198)</f>
        <v>4.9375</v>
      </c>
      <c r="L192" s="4">
        <f t="shared" si="11"/>
        <v>4.9375</v>
      </c>
    </row>
    <row r="193" spans="1:12" ht="15.75" customHeight="1" x14ac:dyDescent="0.2">
      <c r="A193" s="20" t="s">
        <v>219</v>
      </c>
      <c r="B193" s="20" t="s">
        <v>646</v>
      </c>
      <c r="C193" s="20" t="s">
        <v>13</v>
      </c>
      <c r="D193" s="20">
        <v>51</v>
      </c>
      <c r="E193" s="2" t="s">
        <v>193</v>
      </c>
      <c r="F193" s="9" t="str">
        <f t="shared" ref="F193:F197" si="12">A193&amp;B193&amp;C193&amp;E193</f>
        <v>RobertHoffmanMMILLENNIUM RUNNING</v>
      </c>
      <c r="G193" s="5">
        <f>SUMIF('Nashua 10K'!$F$2:$F$273,F193,'Nashua 10K'!$J$2:$J$273)</f>
        <v>0</v>
      </c>
      <c r="H193" s="5">
        <f>SUMIF('Skip''s 4M'!$F$2:$F$310,F193,'Skip''s 4M'!$J$2:$J$310)</f>
        <v>0</v>
      </c>
      <c r="I193" s="5">
        <f>SUMIF(Sandown!$F$2:$F$297,F193,Sandown!$J$2:$J$297)</f>
        <v>0</v>
      </c>
      <c r="J193" s="5">
        <f>SUMIF('New England Half'!$F$2:$F$294,F193,'New England Half'!$J$2:$J$294)</f>
        <v>4.9375</v>
      </c>
      <c r="K193" s="5">
        <f>SUMIF('Track 5K'!$F$2:$F$198,F193,'Track 5K'!$J$2:$J$198)</f>
        <v>0</v>
      </c>
      <c r="L193" s="4">
        <f t="shared" ref="L193:L197" si="13">SUM(G193:K193)</f>
        <v>4.9375</v>
      </c>
    </row>
    <row r="194" spans="1:12" ht="15.75" customHeight="1" x14ac:dyDescent="0.2">
      <c r="A194" s="20" t="s">
        <v>241</v>
      </c>
      <c r="B194" s="20" t="s">
        <v>364</v>
      </c>
      <c r="C194" s="20" t="s">
        <v>13</v>
      </c>
      <c r="D194" s="20">
        <v>43</v>
      </c>
      <c r="E194" s="2" t="s">
        <v>191</v>
      </c>
      <c r="F194" s="9" t="str">
        <f t="shared" si="12"/>
        <v>ErinCaplesMGATE CITY STRIDERS</v>
      </c>
      <c r="G194" s="5">
        <f>SUMIF('Nashua 10K'!$F$2:$F$273,F194,'Nashua 10K'!$J$2:$J$273)</f>
        <v>0</v>
      </c>
      <c r="H194" s="5">
        <f>SUMIF('Skip''s 4M'!$F$2:$F$310,F194,'Skip''s 4M'!$J$2:$J$310)</f>
        <v>0</v>
      </c>
      <c r="I194" s="5">
        <f>SUMIF(Sandown!$F$2:$F$297,F194,Sandown!$J$2:$J$297)</f>
        <v>0</v>
      </c>
      <c r="J194" s="5">
        <f>SUMIF('New England Half'!$F$2:$F$294,F194,'New England Half'!$J$2:$J$294)</f>
        <v>0</v>
      </c>
      <c r="K194" s="5">
        <f>SUMIF('Track 5K'!$F$2:$F$198,F194,'Track 5K'!$J$2:$J$198)</f>
        <v>4.75</v>
      </c>
      <c r="L194" s="4">
        <f t="shared" si="13"/>
        <v>4.75</v>
      </c>
    </row>
    <row r="195" spans="1:12" ht="15.75" customHeight="1" x14ac:dyDescent="0.2">
      <c r="A195" s="20" t="s">
        <v>471</v>
      </c>
      <c r="B195" s="20" t="s">
        <v>472</v>
      </c>
      <c r="C195" s="20" t="s">
        <v>13</v>
      </c>
      <c r="D195" s="20">
        <v>48</v>
      </c>
      <c r="E195" s="2" t="s">
        <v>192</v>
      </c>
      <c r="F195" s="9" t="str">
        <f t="shared" si="12"/>
        <v>AlVillaMGREATER DERRY TRACK CLUB</v>
      </c>
      <c r="G195" s="5">
        <f>SUMIF('Nashua 10K'!$F$2:$F$273,F195,'Nashua 10K'!$J$2:$J$273)</f>
        <v>0</v>
      </c>
      <c r="H195" s="5">
        <f>SUMIF('Skip''s 4M'!$F$2:$F$310,F195,'Skip''s 4M'!$J$2:$J$310)</f>
        <v>0</v>
      </c>
      <c r="I195" s="5">
        <f>SUMIF(Sandown!$F$2:$F$297,F195,Sandown!$J$2:$J$297)</f>
        <v>0</v>
      </c>
      <c r="J195" s="5">
        <f>SUMIF('New England Half'!$F$2:$F$294,F195,'New England Half'!$J$2:$J$294)</f>
        <v>0</v>
      </c>
      <c r="K195" s="5">
        <f>SUMIF('Track 5K'!$F$2:$F$198,F195,'Track 5K'!$J$2:$J$198)</f>
        <v>4.375</v>
      </c>
      <c r="L195" s="4">
        <f t="shared" si="13"/>
        <v>4.375</v>
      </c>
    </row>
    <row r="196" spans="1:12" ht="15.75" customHeight="1" x14ac:dyDescent="0.2">
      <c r="A196" s="20" t="s">
        <v>476</v>
      </c>
      <c r="B196" s="20" t="s">
        <v>477</v>
      </c>
      <c r="C196" s="20" t="s">
        <v>13</v>
      </c>
      <c r="D196" s="20">
        <v>48</v>
      </c>
      <c r="E196" s="2" t="s">
        <v>192</v>
      </c>
      <c r="F196" s="9" t="str">
        <f t="shared" si="12"/>
        <v>ManySousaMGREATER DERRY TRACK CLUB</v>
      </c>
      <c r="G196" s="5">
        <f>SUMIF('Nashua 10K'!$F$2:$F$273,F196,'Nashua 10K'!$J$2:$J$273)</f>
        <v>0</v>
      </c>
      <c r="H196" s="5">
        <f>SUMIF('Skip''s 4M'!$F$2:$F$310,F196,'Skip''s 4M'!$J$2:$J$310)</f>
        <v>0</v>
      </c>
      <c r="I196" s="5">
        <f>SUMIF(Sandown!$F$2:$F$297,F196,Sandown!$J$2:$J$297)</f>
        <v>0</v>
      </c>
      <c r="J196" s="5">
        <f>SUMIF('New England Half'!$F$2:$F$294,F196,'New England Half'!$J$2:$J$294)</f>
        <v>0</v>
      </c>
      <c r="K196" s="5">
        <f>SUMIF('Track 5K'!$F$2:$F$198,F196,'Track 5K'!$J$2:$J$198)</f>
        <v>4.25</v>
      </c>
      <c r="L196" s="4">
        <f t="shared" si="13"/>
        <v>4.25</v>
      </c>
    </row>
    <row r="197" spans="1:12" ht="15.75" customHeight="1" x14ac:dyDescent="0.2">
      <c r="A197" s="20" t="s">
        <v>14</v>
      </c>
      <c r="B197" s="20" t="s">
        <v>479</v>
      </c>
      <c r="C197" s="20" t="s">
        <v>13</v>
      </c>
      <c r="D197" s="20">
        <v>26</v>
      </c>
      <c r="E197" s="2" t="s">
        <v>192</v>
      </c>
      <c r="F197" s="9" t="str">
        <f t="shared" si="12"/>
        <v>JacobNoyovitzMGREATER DERRY TRACK CLUB</v>
      </c>
      <c r="G197" s="5">
        <f>SUMIF('Nashua 10K'!$F$2:$F$273,F197,'Nashua 10K'!$J$2:$J$273)</f>
        <v>0</v>
      </c>
      <c r="H197" s="5">
        <f>SUMIF('Skip''s 4M'!$F$2:$F$310,F197,'Skip''s 4M'!$J$2:$J$310)</f>
        <v>0</v>
      </c>
      <c r="I197" s="5">
        <f>SUMIF(Sandown!$F$2:$F$297,F197,Sandown!$J$2:$J$297)</f>
        <v>0</v>
      </c>
      <c r="J197" s="5">
        <f>SUMIF('New England Half'!$F$2:$F$294,F197,'New England Half'!$J$2:$J$294)</f>
        <v>0</v>
      </c>
      <c r="K197" s="5">
        <f>SUMIF('Track 5K'!$F$2:$F$198,F197,'Track 5K'!$J$2:$J$198)</f>
        <v>4.125</v>
      </c>
      <c r="L197" s="4">
        <f t="shared" si="13"/>
        <v>4.125</v>
      </c>
    </row>
  </sheetData>
  <autoFilter ref="A1:L197" xr:uid="{00000000-0009-0000-0000-000009000000}">
    <sortState xmlns:xlrd2="http://schemas.microsoft.com/office/spreadsheetml/2017/richdata2" ref="A2:L196">
      <sortCondition descending="1" ref="L1:L196"/>
    </sortState>
  </autoFilter>
  <sortState xmlns:xlrd2="http://schemas.microsoft.com/office/spreadsheetml/2017/richdata2" ref="A2:L197">
    <sortCondition descending="1" ref="L2:L19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L22"/>
  <sheetViews>
    <sheetView workbookViewId="0">
      <pane ySplit="1" topLeftCell="A2" activePane="bottomLeft" state="frozen"/>
      <selection activeCell="J57" sqref="J57"/>
      <selection pane="bottomLeft"/>
    </sheetView>
  </sheetViews>
  <sheetFormatPr defaultColWidth="12.5703125" defaultRowHeight="15.75" customHeight="1" x14ac:dyDescent="0.2"/>
  <cols>
    <col min="1" max="4" width="12.5703125" style="3"/>
    <col min="5" max="5" width="30.140625" style="3" customWidth="1"/>
    <col min="6" max="6" width="0.140625" style="3" customWidth="1"/>
    <col min="7" max="7" width="15.5703125" style="3" bestFit="1" customWidth="1"/>
    <col min="8" max="8" width="17.7109375" style="3" bestFit="1" customWidth="1"/>
    <col min="9" max="9" width="13.28515625" style="3" bestFit="1" customWidth="1"/>
    <col min="10" max="10" width="20.5703125" style="3" bestFit="1" customWidth="1"/>
    <col min="11" max="11" width="13.140625" style="3" bestFit="1" customWidth="1"/>
    <col min="12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6" t="s">
        <v>2</v>
      </c>
    </row>
    <row r="2" spans="1:12" ht="15.75" customHeight="1" x14ac:dyDescent="0.2">
      <c r="A2" t="s">
        <v>14</v>
      </c>
      <c r="B2" s="2" t="s">
        <v>15</v>
      </c>
      <c r="C2" t="s">
        <v>13</v>
      </c>
      <c r="D2">
        <v>27</v>
      </c>
      <c r="E2" s="20" t="s">
        <v>191</v>
      </c>
      <c r="F2" s="10" t="str">
        <f t="shared" ref="F2:F22" si="0">A2&amp;B2&amp;C2&amp;E2</f>
        <v>JacobWormaldMGATE CITY STRIDERS</v>
      </c>
      <c r="G2" s="5">
        <f>SUMIF('Nashua 10K'!$F$2:$F$273,F2,'Nashua 10K'!$J$2:$J$273)</f>
        <v>88</v>
      </c>
      <c r="H2" s="5">
        <f>SUMIF('Skip''s 4M'!$F$2:$F$310,F2,'Skip''s 4M'!$J$2:$J$310)</f>
        <v>94</v>
      </c>
      <c r="I2" s="5">
        <f>SUMIF(Sandown!$F$2:$F$297,F2,Sandown!$J$2:$J$297)</f>
        <v>0</v>
      </c>
      <c r="J2" s="5">
        <f>SUMIF('New England Half'!$F$2:$F$294,F2,'New England Half'!$J$2:$J$294)</f>
        <v>70</v>
      </c>
      <c r="K2" s="5">
        <f>SUMIF('Track 5K'!$F$2:$F$198,F2,'Track 5K'!$J$2:$J$198)</f>
        <v>56</v>
      </c>
      <c r="L2" s="4">
        <f t="shared" ref="L2:L22" si="1">SUM(G2:K2)</f>
        <v>308</v>
      </c>
    </row>
    <row r="3" spans="1:12" ht="12.75" x14ac:dyDescent="0.2">
      <c r="A3" s="2" t="s">
        <v>150</v>
      </c>
      <c r="B3" s="2" t="s">
        <v>151</v>
      </c>
      <c r="C3" s="2" t="s">
        <v>13</v>
      </c>
      <c r="D3" s="2">
        <v>25</v>
      </c>
      <c r="E3" s="2" t="s">
        <v>192</v>
      </c>
      <c r="F3" s="10" t="str">
        <f t="shared" si="0"/>
        <v>LoganFosterMGREATER DERRY TRACK CLUB</v>
      </c>
      <c r="G3" s="5">
        <f>SUMIF('Nashua 10K'!$F$2:$F$273,F3,'Nashua 10K'!$J$2:$J$273)</f>
        <v>73</v>
      </c>
      <c r="H3" s="5">
        <f>SUMIF('Skip''s 4M'!$F$2:$F$310,F3,'Skip''s 4M'!$J$2:$J$310)</f>
        <v>0</v>
      </c>
      <c r="I3" s="5">
        <f>SUMIF(Sandown!$F$2:$F$297,F3,Sandown!$J$2:$J$297)</f>
        <v>0</v>
      </c>
      <c r="J3" s="5">
        <f>SUMIF('New England Half'!$F$2:$F$294,F3,'New England Half'!$J$2:$J$294)</f>
        <v>39.5</v>
      </c>
      <c r="K3" s="5">
        <f>SUMIF('Track 5K'!$F$2:$F$198,F3,'Track 5K'!$J$2:$J$198)</f>
        <v>50</v>
      </c>
      <c r="L3" s="4">
        <f t="shared" si="1"/>
        <v>162.5</v>
      </c>
    </row>
    <row r="4" spans="1:12" ht="12.75" x14ac:dyDescent="0.2">
      <c r="A4" s="2" t="s">
        <v>143</v>
      </c>
      <c r="B4" s="2" t="s">
        <v>144</v>
      </c>
      <c r="C4" s="2" t="s">
        <v>13</v>
      </c>
      <c r="D4" s="2">
        <v>24</v>
      </c>
      <c r="E4" s="2" t="s">
        <v>193</v>
      </c>
      <c r="F4" s="10" t="str">
        <f t="shared" si="0"/>
        <v>GavinThomasMMILLENNIUM RUNNING</v>
      </c>
      <c r="G4" s="5">
        <f>SUMIF('Nashua 10K'!$F$2:$F$273,F4,'Nashua 10K'!$J$2:$J$273)</f>
        <v>44</v>
      </c>
      <c r="H4" s="5">
        <f>SUMIF('Skip''s 4M'!$F$2:$F$310,F4,'Skip''s 4M'!$J$2:$J$310)</f>
        <v>0</v>
      </c>
      <c r="I4" s="5">
        <f>SUMIF(Sandown!$F$2:$F$297,F4,Sandown!$J$2:$J$297)</f>
        <v>0</v>
      </c>
      <c r="J4" s="5">
        <f>SUMIF('New England Half'!$F$2:$F$294,F4,'New England Half'!$J$2:$J$294)</f>
        <v>25</v>
      </c>
      <c r="K4" s="5">
        <f>SUMIF('Track 5K'!$F$2:$F$198,F4,'Track 5K'!$J$2:$J$198)</f>
        <v>35</v>
      </c>
      <c r="L4" s="4">
        <f t="shared" si="1"/>
        <v>104</v>
      </c>
    </row>
    <row r="5" spans="1:12" ht="12.75" x14ac:dyDescent="0.2">
      <c r="A5" s="3" t="s">
        <v>372</v>
      </c>
      <c r="B5" s="3" t="s">
        <v>373</v>
      </c>
      <c r="C5" s="3" t="s">
        <v>13</v>
      </c>
      <c r="D5" s="3">
        <v>18</v>
      </c>
      <c r="E5" s="3" t="s">
        <v>192</v>
      </c>
      <c r="F5" s="10" t="str">
        <f t="shared" si="0"/>
        <v>LukeBrennanMGREATER DERRY TRACK CLUB</v>
      </c>
      <c r="G5" s="5">
        <f>SUMIF('Nashua 10K'!$F$2:$F$273,F5,'Nashua 10K'!$J$2:$J$273)</f>
        <v>0</v>
      </c>
      <c r="H5" s="5">
        <f>SUMIF('Skip''s 4M'!$F$2:$F$310,F5,'Skip''s 4M'!$J$2:$J$310)</f>
        <v>0</v>
      </c>
      <c r="I5" s="5">
        <f>SUMIF(Sandown!$F$2:$F$297,F5,Sandown!$J$2:$J$297)</f>
        <v>85</v>
      </c>
      <c r="J5" s="5">
        <f>SUMIF('New England Half'!$F$2:$F$294,F5,'New England Half'!$J$2:$J$294)</f>
        <v>0</v>
      </c>
      <c r="K5" s="5">
        <f>SUMIF('Track 5K'!$F$2:$F$198,F5,'Track 5K'!$J$2:$J$198)</f>
        <v>0</v>
      </c>
      <c r="L5" s="4">
        <f t="shared" si="1"/>
        <v>85</v>
      </c>
    </row>
    <row r="6" spans="1:12" ht="12.75" x14ac:dyDescent="0.2">
      <c r="A6" s="20" t="s">
        <v>594</v>
      </c>
      <c r="B6" s="20" t="s">
        <v>595</v>
      </c>
      <c r="C6" s="20" t="s">
        <v>13</v>
      </c>
      <c r="D6" s="20">
        <v>28</v>
      </c>
      <c r="E6" s="2" t="s">
        <v>196</v>
      </c>
      <c r="F6" s="9" t="str">
        <f t="shared" si="0"/>
        <v>XufengPanMUPPER VALLEY RUNNING CLUB</v>
      </c>
      <c r="G6" s="5">
        <f>SUMIF('Nashua 10K'!$F$2:$F$273,F6,'Nashua 10K'!$J$2:$J$273)</f>
        <v>0</v>
      </c>
      <c r="H6" s="5">
        <f>SUMIF('Skip''s 4M'!$F$2:$F$310,F6,'Skip''s 4M'!$J$2:$J$310)</f>
        <v>0</v>
      </c>
      <c r="I6" s="5">
        <f>SUMIF(Sandown!$F$2:$F$297,F6,Sandown!$J$2:$J$297)</f>
        <v>0</v>
      </c>
      <c r="J6" s="5">
        <f>SUMIF('New England Half'!$F$2:$F$294,F6,'New England Half'!$J$2:$J$294)</f>
        <v>82</v>
      </c>
      <c r="K6" s="5">
        <f>SUMIF('Track 5K'!$F$2:$F$198,F6,'Track 5K'!$J$2:$J$198)</f>
        <v>0</v>
      </c>
      <c r="L6" s="4">
        <f t="shared" si="1"/>
        <v>82</v>
      </c>
    </row>
    <row r="7" spans="1:12" ht="12.75" x14ac:dyDescent="0.2">
      <c r="A7" s="2" t="s">
        <v>198</v>
      </c>
      <c r="B7" s="2" t="s">
        <v>199</v>
      </c>
      <c r="C7" s="2" t="s">
        <v>13</v>
      </c>
      <c r="D7" s="2">
        <v>28</v>
      </c>
      <c r="E7" s="2" t="s">
        <v>196</v>
      </c>
      <c r="F7" s="10" t="str">
        <f t="shared" si="0"/>
        <v>JoshGaimaroMUPPER VALLEY RUNNING CLUB</v>
      </c>
      <c r="G7" s="5">
        <f>SUMIF('Nashua 10K'!$F$2:$F$273,F7,'Nashua 10K'!$J$2:$J$273)</f>
        <v>33</v>
      </c>
      <c r="H7" s="5">
        <f>SUMIF('Skip''s 4M'!$F$2:$F$310,F7,'Skip''s 4M'!$J$2:$J$310)</f>
        <v>0</v>
      </c>
      <c r="I7" s="5">
        <f>SUMIF(Sandown!$F$2:$F$297,F7,Sandown!$J$2:$J$297)</f>
        <v>0</v>
      </c>
      <c r="J7" s="5">
        <f>SUMIF('New England Half'!$F$2:$F$294,F7,'New England Half'!$J$2:$J$294)</f>
        <v>0</v>
      </c>
      <c r="K7" s="5">
        <f>SUMIF('Track 5K'!$F$2:$F$198,F7,'Track 5K'!$J$2:$J$198)</f>
        <v>17</v>
      </c>
      <c r="L7" s="4">
        <f t="shared" si="1"/>
        <v>50</v>
      </c>
    </row>
    <row r="8" spans="1:12" ht="12.75" x14ac:dyDescent="0.2">
      <c r="A8" s="3" t="s">
        <v>376</v>
      </c>
      <c r="B8" s="3" t="s">
        <v>377</v>
      </c>
      <c r="C8" s="3" t="s">
        <v>13</v>
      </c>
      <c r="D8" s="3">
        <v>15</v>
      </c>
      <c r="E8" s="3" t="s">
        <v>196</v>
      </c>
      <c r="F8" s="10" t="str">
        <f t="shared" si="0"/>
        <v>GunnerCurrierMUPPER VALLEY RUNNING CLUB</v>
      </c>
      <c r="G8" s="5">
        <f>SUMIF('Nashua 10K'!$F$2:$F$273,F8,'Nashua 10K'!$J$2:$J$273)</f>
        <v>0</v>
      </c>
      <c r="H8" s="5">
        <f>SUMIF('Skip''s 4M'!$F$2:$F$310,F8,'Skip''s 4M'!$J$2:$J$310)</f>
        <v>0</v>
      </c>
      <c r="I8" s="5">
        <f>SUMIF(Sandown!$F$2:$F$297,F8,Sandown!$J$2:$J$297)</f>
        <v>47</v>
      </c>
      <c r="J8" s="5">
        <f>SUMIF('New England Half'!$F$2:$F$294,F8,'New England Half'!$J$2:$J$294)</f>
        <v>0</v>
      </c>
      <c r="K8" s="5">
        <f>SUMIF('Track 5K'!$F$2:$F$198,F8,'Track 5K'!$J$2:$J$198)</f>
        <v>0</v>
      </c>
      <c r="L8" s="4">
        <f t="shared" si="1"/>
        <v>47</v>
      </c>
    </row>
    <row r="9" spans="1:12" ht="12.75" x14ac:dyDescent="0.2">
      <c r="A9" s="20" t="s">
        <v>161</v>
      </c>
      <c r="B9" s="20" t="s">
        <v>302</v>
      </c>
      <c r="C9" s="20" t="s">
        <v>13</v>
      </c>
      <c r="D9" s="20">
        <v>15</v>
      </c>
      <c r="E9" s="20" t="s">
        <v>196</v>
      </c>
      <c r="F9" s="9" t="str">
        <f t="shared" si="0"/>
        <v>RyanFarisMUPPER VALLEY RUNNING CLUB</v>
      </c>
      <c r="G9" s="5">
        <f>SUMIF('Nashua 10K'!$F$2:$F$273,F9,'Nashua 10K'!$J$2:$J$273)</f>
        <v>0</v>
      </c>
      <c r="H9" s="5">
        <f>SUMIF('Skip''s 4M'!$F$2:$F$310,F9,'Skip''s 4M'!$J$2:$J$310)</f>
        <v>42.5</v>
      </c>
      <c r="I9" s="5">
        <f>SUMIF(Sandown!$F$2:$F$297,F9,Sandown!$J$2:$J$297)</f>
        <v>0</v>
      </c>
      <c r="J9" s="5">
        <f>SUMIF('New England Half'!$F$2:$F$294,F9,'New England Half'!$J$2:$J$294)</f>
        <v>0</v>
      </c>
      <c r="K9" s="5">
        <f>SUMIF('Track 5K'!$F$2:$F$198,F9,'Track 5K'!$J$2:$J$198)</f>
        <v>0</v>
      </c>
      <c r="L9" s="4">
        <f t="shared" si="1"/>
        <v>42.5</v>
      </c>
    </row>
    <row r="10" spans="1:12" ht="12.75" x14ac:dyDescent="0.2">
      <c r="A10" s="20" t="s">
        <v>306</v>
      </c>
      <c r="B10" s="20" t="s">
        <v>301</v>
      </c>
      <c r="C10" s="20" t="s">
        <v>13</v>
      </c>
      <c r="D10" s="20">
        <v>11</v>
      </c>
      <c r="E10" s="20" t="s">
        <v>196</v>
      </c>
      <c r="F10" s="10" t="str">
        <f t="shared" si="0"/>
        <v>RioBurnettMUPPER VALLEY RUNNING CLUB</v>
      </c>
      <c r="G10" s="5">
        <f>SUMIF('Nashua 10K'!$F$2:$F$273,F10,'Nashua 10K'!$J$2:$J$273)</f>
        <v>0</v>
      </c>
      <c r="H10" s="5">
        <f>SUMIF('Skip''s 4M'!$F$2:$F$310,F10,'Skip''s 4M'!$J$2:$J$310)</f>
        <v>32</v>
      </c>
      <c r="I10" s="5">
        <f>SUMIF(Sandown!$F$2:$F$297,F10,Sandown!$J$2:$J$297)</f>
        <v>0</v>
      </c>
      <c r="J10" s="5">
        <f>SUMIF('New England Half'!$F$2:$F$294,F10,'New England Half'!$J$2:$J$294)</f>
        <v>0</v>
      </c>
      <c r="K10" s="5">
        <f>SUMIF('Track 5K'!$F$2:$F$198,F10,'Track 5K'!$J$2:$J$198)</f>
        <v>0</v>
      </c>
      <c r="L10" s="4">
        <f t="shared" si="1"/>
        <v>32</v>
      </c>
    </row>
    <row r="11" spans="1:12" ht="12.75" x14ac:dyDescent="0.2">
      <c r="A11" s="20" t="s">
        <v>285</v>
      </c>
      <c r="B11" s="20" t="s">
        <v>628</v>
      </c>
      <c r="C11" s="20" t="s">
        <v>13</v>
      </c>
      <c r="D11" s="20">
        <v>29</v>
      </c>
      <c r="E11" s="2" t="s">
        <v>193</v>
      </c>
      <c r="F11" s="9" t="str">
        <f t="shared" si="0"/>
        <v>CoreyBissonnetteMMILLENNIUM RUNNING</v>
      </c>
      <c r="G11" s="5">
        <f>SUMIF('Nashua 10K'!$F$2:$F$273,F11,'Nashua 10K'!$J$2:$J$273)</f>
        <v>0</v>
      </c>
      <c r="H11" s="5">
        <f>SUMIF('Skip''s 4M'!$F$2:$F$310,F11,'Skip''s 4M'!$J$2:$J$310)</f>
        <v>0</v>
      </c>
      <c r="I11" s="5">
        <f>SUMIF(Sandown!$F$2:$F$297,F11,Sandown!$J$2:$J$297)</f>
        <v>0</v>
      </c>
      <c r="J11" s="5">
        <f>SUMIF('New England Half'!$F$2:$F$294,F11,'New England Half'!$J$2:$J$294)</f>
        <v>10.25</v>
      </c>
      <c r="K11" s="5">
        <f>SUMIF('Track 5K'!$F$2:$F$198,F11,'Track 5K'!$J$2:$J$198)</f>
        <v>21.25</v>
      </c>
      <c r="L11" s="4">
        <f t="shared" si="1"/>
        <v>31.5</v>
      </c>
    </row>
    <row r="12" spans="1:12" ht="12.75" x14ac:dyDescent="0.2">
      <c r="A12" s="20" t="s">
        <v>422</v>
      </c>
      <c r="B12" s="20" t="s">
        <v>423</v>
      </c>
      <c r="C12" s="20" t="s">
        <v>13</v>
      </c>
      <c r="D12" s="20">
        <v>29</v>
      </c>
      <c r="E12" s="2" t="s">
        <v>196</v>
      </c>
      <c r="F12" s="9" t="str">
        <f t="shared" si="0"/>
        <v>RandallReynoldsMUPPER VALLEY RUNNING CLUB</v>
      </c>
      <c r="G12" s="5">
        <f>SUMIF('Nashua 10K'!$F$2:$F$273,F12,'Nashua 10K'!$J$2:$J$273)</f>
        <v>0</v>
      </c>
      <c r="H12" s="5">
        <f>SUMIF('Skip''s 4M'!$F$2:$F$310,F12,'Skip''s 4M'!$J$2:$J$310)</f>
        <v>0</v>
      </c>
      <c r="I12" s="5">
        <f>SUMIF(Sandown!$F$2:$F$297,F12,Sandown!$J$2:$J$297)</f>
        <v>0</v>
      </c>
      <c r="J12" s="5">
        <f>SUMIF('New England Half'!$F$2:$F$294,F12,'New England Half'!$J$2:$J$294)</f>
        <v>0</v>
      </c>
      <c r="K12" s="5">
        <f>SUMIF('Track 5K'!$F$2:$F$198,F12,'Track 5K'!$J$2:$J$198)</f>
        <v>31</v>
      </c>
      <c r="L12" s="4">
        <f t="shared" si="1"/>
        <v>31</v>
      </c>
    </row>
    <row r="13" spans="1:12" ht="12.75" x14ac:dyDescent="0.2">
      <c r="A13" s="20" t="s">
        <v>307</v>
      </c>
      <c r="B13" s="20" t="s">
        <v>302</v>
      </c>
      <c r="C13" s="20" t="s">
        <v>13</v>
      </c>
      <c r="D13" s="20">
        <v>11</v>
      </c>
      <c r="E13" s="20" t="s">
        <v>196</v>
      </c>
      <c r="F13" s="9" t="str">
        <f t="shared" si="0"/>
        <v>DylanFarisMUPPER VALLEY RUNNING CLUB</v>
      </c>
      <c r="G13" s="5">
        <f>SUMIF('Nashua 10K'!$F$2:$F$273,F13,'Nashua 10K'!$J$2:$J$273)</f>
        <v>0</v>
      </c>
      <c r="H13" s="5">
        <f>SUMIF('Skip''s 4M'!$F$2:$F$310,F13,'Skip''s 4M'!$J$2:$J$310)</f>
        <v>29</v>
      </c>
      <c r="I13" s="5">
        <f>SUMIF(Sandown!$F$2:$F$297,F13,Sandown!$J$2:$J$297)</f>
        <v>0</v>
      </c>
      <c r="J13" s="5">
        <f>SUMIF('New England Half'!$F$2:$F$294,F13,'New England Half'!$J$2:$J$294)</f>
        <v>0</v>
      </c>
      <c r="K13" s="5">
        <f>SUMIF('Track 5K'!$F$2:$F$198,F13,'Track 5K'!$J$2:$J$198)</f>
        <v>0</v>
      </c>
      <c r="L13" s="4">
        <f t="shared" si="1"/>
        <v>29</v>
      </c>
    </row>
    <row r="14" spans="1:12" ht="12.75" x14ac:dyDescent="0.2">
      <c r="A14" s="2" t="s">
        <v>208</v>
      </c>
      <c r="B14" s="2" t="s">
        <v>209</v>
      </c>
      <c r="C14" s="2" t="s">
        <v>13</v>
      </c>
      <c r="D14" s="2">
        <v>17</v>
      </c>
      <c r="E14" s="2" t="s">
        <v>192</v>
      </c>
      <c r="F14" s="10" t="str">
        <f t="shared" si="0"/>
        <v>CalebHagnerMGREATER DERRY TRACK CLUB</v>
      </c>
      <c r="G14" s="5">
        <f>SUMIF('Nashua 10K'!$F$2:$F$273,F14,'Nashua 10K'!$J$2:$J$273)</f>
        <v>23.5</v>
      </c>
      <c r="H14" s="5">
        <f>SUMIF('Skip''s 4M'!$F$2:$F$310,F14,'Skip''s 4M'!$J$2:$J$310)</f>
        <v>0</v>
      </c>
      <c r="I14" s="5">
        <f>SUMIF(Sandown!$F$2:$F$297,F14,Sandown!$J$2:$J$297)</f>
        <v>0</v>
      </c>
      <c r="J14" s="5">
        <f>SUMIF('New England Half'!$F$2:$F$294,F14,'New England Half'!$J$2:$J$294)</f>
        <v>0</v>
      </c>
      <c r="K14" s="5">
        <f>SUMIF('Track 5K'!$F$2:$F$198,F14,'Track 5K'!$J$2:$J$198)</f>
        <v>0</v>
      </c>
      <c r="L14" s="4">
        <f t="shared" si="1"/>
        <v>23.5</v>
      </c>
    </row>
    <row r="15" spans="1:12" ht="12.75" x14ac:dyDescent="0.2">
      <c r="A15" s="20" t="s">
        <v>467</v>
      </c>
      <c r="B15" s="20" t="s">
        <v>425</v>
      </c>
      <c r="C15" s="20" t="s">
        <v>13</v>
      </c>
      <c r="D15" s="20">
        <v>17</v>
      </c>
      <c r="E15" s="2" t="s">
        <v>192</v>
      </c>
      <c r="F15" s="9" t="str">
        <f t="shared" si="0"/>
        <v>JackToscanoMGREATER DERRY TRACK CLUB</v>
      </c>
      <c r="G15" s="5">
        <f>SUMIF('Nashua 10K'!$F$2:$F$273,F15,'Nashua 10K'!$J$2:$J$273)</f>
        <v>0</v>
      </c>
      <c r="H15" s="5">
        <f>SUMIF('Skip''s 4M'!$F$2:$F$310,F15,'Skip''s 4M'!$J$2:$J$310)</f>
        <v>0</v>
      </c>
      <c r="I15" s="5">
        <f>SUMIF(Sandown!$F$2:$F$297,F15,Sandown!$J$2:$J$297)</f>
        <v>0</v>
      </c>
      <c r="J15" s="5">
        <f>SUMIF('New England Half'!$F$2:$F$294,F15,'New England Half'!$J$2:$J$294)</f>
        <v>0</v>
      </c>
      <c r="K15" s="5">
        <f>SUMIF('Track 5K'!$F$2:$F$198,F15,'Track 5K'!$J$2:$J$198)</f>
        <v>22.75</v>
      </c>
      <c r="L15" s="4">
        <f t="shared" si="1"/>
        <v>22.75</v>
      </c>
    </row>
    <row r="16" spans="1:12" ht="12.75" x14ac:dyDescent="0.2">
      <c r="A16" s="20" t="s">
        <v>615</v>
      </c>
      <c r="B16" s="20" t="s">
        <v>616</v>
      </c>
      <c r="C16" s="20" t="s">
        <v>13</v>
      </c>
      <c r="D16" s="20">
        <v>23</v>
      </c>
      <c r="E16" s="2" t="s">
        <v>280</v>
      </c>
      <c r="F16" s="9" t="str">
        <f t="shared" si="0"/>
        <v>HenryTannerMGRANITE STATE RACING TEAM</v>
      </c>
      <c r="G16" s="5">
        <f>SUMIF('Nashua 10K'!$F$2:$F$273,F16,'Nashua 10K'!$J$2:$J$273)</f>
        <v>0</v>
      </c>
      <c r="H16" s="5">
        <f>SUMIF('Skip''s 4M'!$F$2:$F$310,F16,'Skip''s 4M'!$J$2:$J$310)</f>
        <v>0</v>
      </c>
      <c r="I16" s="5">
        <f>SUMIF(Sandown!$F$2:$F$297,F16,Sandown!$J$2:$J$297)</f>
        <v>0</v>
      </c>
      <c r="J16" s="5">
        <f>SUMIF('New England Half'!$F$2:$F$294,F16,'New England Half'!$J$2:$J$294)</f>
        <v>15</v>
      </c>
      <c r="K16" s="5">
        <f>SUMIF('Track 5K'!$F$2:$F$198,F16,'Track 5K'!$J$2:$J$198)</f>
        <v>0</v>
      </c>
      <c r="L16" s="4">
        <f t="shared" si="1"/>
        <v>15</v>
      </c>
    </row>
    <row r="17" spans="1:12" ht="12.75" x14ac:dyDescent="0.2">
      <c r="A17" s="2" t="s">
        <v>242</v>
      </c>
      <c r="B17" s="2" t="s">
        <v>169</v>
      </c>
      <c r="C17" s="2" t="s">
        <v>13</v>
      </c>
      <c r="D17" s="2">
        <v>13</v>
      </c>
      <c r="E17" s="2" t="s">
        <v>193</v>
      </c>
      <c r="F17" s="10" t="str">
        <f t="shared" si="0"/>
        <v>AlanSeveranceMMILLENNIUM RUNNING</v>
      </c>
      <c r="G17" s="5">
        <f>SUMIF('Nashua 10K'!$F$2:$F$273,F17,'Nashua 10K'!$J$2:$J$273)</f>
        <v>13.5</v>
      </c>
      <c r="H17" s="5">
        <f>SUMIF('Skip''s 4M'!$F$2:$F$310,F17,'Skip''s 4M'!$J$2:$J$310)</f>
        <v>0</v>
      </c>
      <c r="I17" s="5">
        <f>SUMIF(Sandown!$F$2:$F$297,F17,Sandown!$J$2:$J$297)</f>
        <v>0</v>
      </c>
      <c r="J17" s="5">
        <f>SUMIF('New England Half'!$F$2:$F$294,F17,'New England Half'!$J$2:$J$294)</f>
        <v>0</v>
      </c>
      <c r="K17" s="5">
        <f>SUMIF('Track 5K'!$F$2:$F$198,F17,'Track 5K'!$J$2:$J$198)</f>
        <v>0</v>
      </c>
      <c r="L17" s="4">
        <f t="shared" si="1"/>
        <v>13.5</v>
      </c>
    </row>
    <row r="18" spans="1:12" ht="12.75" x14ac:dyDescent="0.2">
      <c r="A18" s="20" t="s">
        <v>619</v>
      </c>
      <c r="B18" s="20" t="s">
        <v>503</v>
      </c>
      <c r="C18" s="20" t="s">
        <v>13</v>
      </c>
      <c r="D18" s="20">
        <v>26</v>
      </c>
      <c r="E18" s="2" t="s">
        <v>193</v>
      </c>
      <c r="F18" s="9" t="str">
        <f t="shared" si="0"/>
        <v>NoahKondorMMILLENNIUM RUNNING</v>
      </c>
      <c r="G18" s="5">
        <f>SUMIF('Nashua 10K'!$F$2:$F$273,F18,'Nashua 10K'!$J$2:$J$273)</f>
        <v>0</v>
      </c>
      <c r="H18" s="5">
        <f>SUMIF('Skip''s 4M'!$F$2:$F$310,F18,'Skip''s 4M'!$J$2:$J$310)</f>
        <v>0</v>
      </c>
      <c r="I18" s="5">
        <f>SUMIF(Sandown!$F$2:$F$297,F18,Sandown!$J$2:$J$297)</f>
        <v>0</v>
      </c>
      <c r="J18" s="5">
        <f>SUMIF('New England Half'!$F$2:$F$294,F18,'New England Half'!$J$2:$J$294)</f>
        <v>12.5</v>
      </c>
      <c r="K18" s="5">
        <f>SUMIF('Track 5K'!$F$2:$F$198,F18,'Track 5K'!$J$2:$J$198)</f>
        <v>0</v>
      </c>
      <c r="L18" s="4">
        <f t="shared" si="1"/>
        <v>12.5</v>
      </c>
    </row>
    <row r="19" spans="1:12" ht="12.75" x14ac:dyDescent="0.2">
      <c r="A19" s="20" t="s">
        <v>637</v>
      </c>
      <c r="B19" s="20" t="s">
        <v>638</v>
      </c>
      <c r="C19" s="20" t="s">
        <v>13</v>
      </c>
      <c r="D19" s="20">
        <v>17</v>
      </c>
      <c r="E19" s="2" t="s">
        <v>649</v>
      </c>
      <c r="F19" s="9" t="str">
        <f t="shared" si="0"/>
        <v>CodyAnnisMRUNNERS ALLEY</v>
      </c>
      <c r="G19" s="5">
        <f>SUMIF('Nashua 10K'!$F$2:$F$273,F19,'Nashua 10K'!$J$2:$J$273)</f>
        <v>0</v>
      </c>
      <c r="H19" s="5">
        <f>SUMIF('Skip''s 4M'!$F$2:$F$310,F19,'Skip''s 4M'!$J$2:$J$310)</f>
        <v>0</v>
      </c>
      <c r="I19" s="5">
        <f>SUMIF(Sandown!$F$2:$F$297,F19,Sandown!$J$2:$J$297)</f>
        <v>0</v>
      </c>
      <c r="J19" s="5">
        <f>SUMIF('New England Half'!$F$2:$F$294,F19,'New England Half'!$J$2:$J$294)</f>
        <v>6.75</v>
      </c>
      <c r="K19" s="5">
        <f>SUMIF('Track 5K'!$F$2:$F$198,F19,'Track 5K'!$J$2:$J$198)</f>
        <v>0</v>
      </c>
      <c r="L19" s="4">
        <f t="shared" si="1"/>
        <v>6.75</v>
      </c>
    </row>
    <row r="20" spans="1:12" ht="12.75" x14ac:dyDescent="0.2">
      <c r="A20" s="20" t="s">
        <v>664</v>
      </c>
      <c r="B20" s="20" t="s">
        <v>602</v>
      </c>
      <c r="C20" s="20" t="s">
        <v>13</v>
      </c>
      <c r="D20" s="20">
        <v>27</v>
      </c>
      <c r="E20" s="2" t="s">
        <v>193</v>
      </c>
      <c r="F20" s="9" t="str">
        <f t="shared" si="0"/>
        <v>BlakeTylerMMILLENNIUM RUNNING</v>
      </c>
      <c r="G20" s="5">
        <f>SUMIF('Nashua 10K'!$F$2:$F$273,F20,'Nashua 10K'!$J$2:$J$273)</f>
        <v>0</v>
      </c>
      <c r="H20" s="5">
        <f>SUMIF('Skip''s 4M'!$F$2:$F$310,F20,'Skip''s 4M'!$J$2:$J$310)</f>
        <v>0</v>
      </c>
      <c r="I20" s="5">
        <f>SUMIF(Sandown!$F$2:$F$297,F20,Sandown!$J$2:$J$297)</f>
        <v>0</v>
      </c>
      <c r="J20" s="5">
        <f>SUMIF('New England Half'!$F$2:$F$294,F20,'New England Half'!$J$2:$J$294)</f>
        <v>0</v>
      </c>
      <c r="K20" s="5">
        <f>SUMIF('Track 5K'!$F$2:$F$198,F20,'Track 5K'!$J$2:$J$198)</f>
        <v>5.5</v>
      </c>
      <c r="L20" s="4">
        <f t="shared" si="1"/>
        <v>5.5</v>
      </c>
    </row>
    <row r="21" spans="1:12" ht="12.75" x14ac:dyDescent="0.2">
      <c r="A21" s="20" t="s">
        <v>467</v>
      </c>
      <c r="B21" s="20" t="s">
        <v>368</v>
      </c>
      <c r="C21" s="20" t="s">
        <v>13</v>
      </c>
      <c r="D21" s="20">
        <v>10</v>
      </c>
      <c r="E21" s="2" t="s">
        <v>191</v>
      </c>
      <c r="F21" s="9" t="str">
        <f t="shared" si="0"/>
        <v>JackNewboldMGATE CITY STRIDERS</v>
      </c>
      <c r="G21" s="5">
        <f>SUMIF('Nashua 10K'!$F$2:$F$273,F21,'Nashua 10K'!$J$2:$J$273)</f>
        <v>0</v>
      </c>
      <c r="H21" s="5">
        <f>SUMIF('Skip''s 4M'!$F$2:$F$310,F21,'Skip''s 4M'!$J$2:$J$310)</f>
        <v>0</v>
      </c>
      <c r="I21" s="5">
        <f>SUMIF(Sandown!$F$2:$F$297,F21,Sandown!$J$2:$J$297)</f>
        <v>0</v>
      </c>
      <c r="J21" s="5">
        <f>SUMIF('New England Half'!$F$2:$F$294,F21,'New England Half'!$J$2:$J$294)</f>
        <v>0</v>
      </c>
      <c r="K21" s="5">
        <f>SUMIF('Track 5K'!$F$2:$F$198,F21,'Track 5K'!$J$2:$J$198)</f>
        <v>4.9375</v>
      </c>
      <c r="L21" s="4">
        <f t="shared" si="1"/>
        <v>4.9375</v>
      </c>
    </row>
    <row r="22" spans="1:12" ht="12.75" x14ac:dyDescent="0.2">
      <c r="A22" s="20" t="s">
        <v>14</v>
      </c>
      <c r="B22" s="20" t="s">
        <v>479</v>
      </c>
      <c r="C22" s="20" t="s">
        <v>13</v>
      </c>
      <c r="D22" s="20">
        <v>26</v>
      </c>
      <c r="E22" s="2" t="s">
        <v>192</v>
      </c>
      <c r="F22" s="9" t="str">
        <f t="shared" si="0"/>
        <v>JacobNoyovitzMGREATER DERRY TRACK CLUB</v>
      </c>
      <c r="G22" s="5">
        <f>SUMIF('Nashua 10K'!$F$2:$F$273,F22,'Nashua 10K'!$J$2:$J$273)</f>
        <v>0</v>
      </c>
      <c r="H22" s="5">
        <f>SUMIF('Skip''s 4M'!$F$2:$F$310,F22,'Skip''s 4M'!$J$2:$J$310)</f>
        <v>0</v>
      </c>
      <c r="I22" s="5">
        <f>SUMIF(Sandown!$F$2:$F$297,F22,Sandown!$J$2:$J$297)</f>
        <v>0</v>
      </c>
      <c r="J22" s="5">
        <f>SUMIF('New England Half'!$F$2:$F$294,F22,'New England Half'!$J$2:$J$294)</f>
        <v>0</v>
      </c>
      <c r="K22" s="5">
        <f>SUMIF('Track 5K'!$F$2:$F$198,F22,'Track 5K'!$J$2:$J$198)</f>
        <v>4.125</v>
      </c>
      <c r="L22" s="4">
        <f t="shared" si="1"/>
        <v>4.125</v>
      </c>
    </row>
  </sheetData>
  <autoFilter ref="A1:L677" xr:uid="{00000000-0009-0000-0000-00000A000000}"/>
  <sortState xmlns:xlrd2="http://schemas.microsoft.com/office/spreadsheetml/2017/richdata2" ref="A2:L22">
    <sortCondition descending="1" ref="L2:L22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L38"/>
  <sheetViews>
    <sheetView workbookViewId="0">
      <pane ySplit="1" topLeftCell="A2" activePane="bottomLeft" state="frozen"/>
      <selection sqref="A1:L1048576"/>
      <selection pane="bottomLeft"/>
    </sheetView>
  </sheetViews>
  <sheetFormatPr defaultColWidth="12.5703125" defaultRowHeight="15.75" customHeight="1" x14ac:dyDescent="0.2"/>
  <cols>
    <col min="1" max="4" width="12.5703125" style="3"/>
    <col min="5" max="5" width="30" style="3" customWidth="1"/>
    <col min="6" max="6" width="0.5703125" style="3" hidden="1" customWidth="1"/>
    <col min="7" max="7" width="15.5703125" style="3" bestFit="1" customWidth="1"/>
    <col min="8" max="8" width="17.7109375" style="3" bestFit="1" customWidth="1"/>
    <col min="9" max="9" width="13.28515625" style="3" bestFit="1" customWidth="1"/>
    <col min="10" max="10" width="20.5703125" style="3" bestFit="1" customWidth="1"/>
    <col min="11" max="11" width="13.140625" style="3" bestFit="1" customWidth="1"/>
    <col min="12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6" t="s">
        <v>2</v>
      </c>
    </row>
    <row r="2" spans="1:12" ht="12.75" x14ac:dyDescent="0.2">
      <c r="A2" s="20" t="s">
        <v>129</v>
      </c>
      <c r="B2" s="20" t="s">
        <v>130</v>
      </c>
      <c r="C2" s="20" t="s">
        <v>13</v>
      </c>
      <c r="D2" s="20">
        <v>36</v>
      </c>
      <c r="E2" s="20" t="s">
        <v>192</v>
      </c>
      <c r="F2" s="10" t="str">
        <f t="shared" ref="F2:F38" si="0">A2&amp;B2&amp;C2&amp;E2</f>
        <v>NicholasGregoryMGREATER DERRY TRACK CLUB</v>
      </c>
      <c r="G2" s="5">
        <f>SUMIF('Nashua 10K'!$F$2:$F$273,F2,'Nashua 10K'!$J$2:$J$273)</f>
        <v>68</v>
      </c>
      <c r="H2" s="5">
        <f>SUMIF('Skip''s 4M'!$F$2:$F$310,F2,'Skip''s 4M'!$J$2:$J$310)</f>
        <v>66</v>
      </c>
      <c r="I2" s="5">
        <f>SUMIF(Sandown!$F$2:$F$297,F2,Sandown!$J$2:$J$297)</f>
        <v>79</v>
      </c>
      <c r="J2" s="5">
        <f>SUMIF('New England Half'!$F$2:$F$294,F2,'New England Half'!$J$2:$J$294)</f>
        <v>60</v>
      </c>
      <c r="K2" s="5">
        <f>SUMIF('Track 5K'!$F$2:$F$198,F2,'Track 5K'!$J$2:$J$198)</f>
        <v>44</v>
      </c>
      <c r="L2" s="4">
        <f t="shared" ref="L2:L38" si="1">SUM(G2:K2)</f>
        <v>317</v>
      </c>
    </row>
    <row r="3" spans="1:12" ht="12.75" x14ac:dyDescent="0.2">
      <c r="A3" s="20" t="s">
        <v>289</v>
      </c>
      <c r="B3" s="20" t="s">
        <v>290</v>
      </c>
      <c r="C3" s="20" t="s">
        <v>13</v>
      </c>
      <c r="D3" s="20">
        <v>37</v>
      </c>
      <c r="E3" s="20" t="s">
        <v>196</v>
      </c>
      <c r="F3" s="9" t="str">
        <f t="shared" si="0"/>
        <v>PatrickLuckowMUPPER VALLEY RUNNING CLUB</v>
      </c>
      <c r="G3" s="5">
        <f>SUMIF('Nashua 10K'!$F$2:$F$273,F3,'Nashua 10K'!$J$2:$J$273)</f>
        <v>0</v>
      </c>
      <c r="H3" s="5">
        <f>SUMIF('Skip''s 4M'!$F$2:$F$310,F3,'Skip''s 4M'!$J$2:$J$310)</f>
        <v>76</v>
      </c>
      <c r="I3" s="5">
        <f>SUMIF(Sandown!$F$2:$F$297,F3,Sandown!$J$2:$J$297)</f>
        <v>88</v>
      </c>
      <c r="J3" s="5">
        <f>SUMIF('New England Half'!$F$2:$F$294,F3,'New England Half'!$J$2:$J$294)</f>
        <v>47</v>
      </c>
      <c r="K3" s="5">
        <f>SUMIF('Track 5K'!$F$2:$F$198,F3,'Track 5K'!$J$2:$J$198)</f>
        <v>66</v>
      </c>
      <c r="L3" s="4">
        <f t="shared" si="1"/>
        <v>277</v>
      </c>
    </row>
    <row r="4" spans="1:12" ht="12.75" x14ac:dyDescent="0.2">
      <c r="A4" s="3" t="s">
        <v>370</v>
      </c>
      <c r="B4" s="3" t="s">
        <v>371</v>
      </c>
      <c r="C4" s="3" t="s">
        <v>13</v>
      </c>
      <c r="D4" s="3">
        <v>30</v>
      </c>
      <c r="E4" s="3" t="s">
        <v>192</v>
      </c>
      <c r="F4" s="10" t="str">
        <f t="shared" si="0"/>
        <v>SamuelFazioliMGREATER DERRY TRACK CLUB</v>
      </c>
      <c r="G4" s="5">
        <f>SUMIF('Nashua 10K'!$F$2:$F$273,F4,'Nashua 10K'!$J$2:$J$273)</f>
        <v>0</v>
      </c>
      <c r="H4" s="5">
        <f>SUMIF('Skip''s 4M'!$F$2:$F$310,F4,'Skip''s 4M'!$J$2:$J$310)</f>
        <v>0</v>
      </c>
      <c r="I4" s="5">
        <f>SUMIF(Sandown!$F$2:$F$297,F4,Sandown!$J$2:$J$297)</f>
        <v>100</v>
      </c>
      <c r="J4" s="5">
        <f>SUMIF('New England Half'!$F$2:$F$294,F4,'New England Half'!$J$2:$J$294)</f>
        <v>0</v>
      </c>
      <c r="K4" s="5">
        <f>SUMIF('Track 5K'!$F$2:$F$198,F4,'Track 5K'!$J$2:$J$198)</f>
        <v>100</v>
      </c>
      <c r="L4" s="4">
        <f t="shared" si="1"/>
        <v>200</v>
      </c>
    </row>
    <row r="5" spans="1:12" ht="12.75" x14ac:dyDescent="0.2">
      <c r="A5" s="2" t="s">
        <v>145</v>
      </c>
      <c r="B5" s="2" t="s">
        <v>146</v>
      </c>
      <c r="C5" s="2" t="s">
        <v>13</v>
      </c>
      <c r="D5" s="2">
        <v>35</v>
      </c>
      <c r="E5" s="2" t="s">
        <v>191</v>
      </c>
      <c r="F5" s="10" t="str">
        <f t="shared" si="0"/>
        <v>BrandynNaroMGATE CITY STRIDERS</v>
      </c>
      <c r="G5" s="5">
        <f>SUMIF('Nashua 10K'!$F$2:$F$273,F5,'Nashua 10K'!$J$2:$J$273)</f>
        <v>45.5</v>
      </c>
      <c r="H5" s="5">
        <f>SUMIF('Skip''s 4M'!$F$2:$F$310,F5,'Skip''s 4M'!$J$2:$J$310)</f>
        <v>0</v>
      </c>
      <c r="I5" s="5">
        <f>SUMIF(Sandown!$F$2:$F$297,F5,Sandown!$J$2:$J$297)</f>
        <v>41</v>
      </c>
      <c r="J5" s="5">
        <f>SUMIF('New England Half'!$F$2:$F$294,F5,'New England Half'!$J$2:$J$294)</f>
        <v>45.5</v>
      </c>
      <c r="K5" s="5">
        <f>SUMIF('Track 5K'!$F$2:$F$198,F5,'Track 5K'!$J$2:$J$198)</f>
        <v>58</v>
      </c>
      <c r="L5" s="4">
        <f t="shared" si="1"/>
        <v>190</v>
      </c>
    </row>
    <row r="6" spans="1:12" ht="12.75" x14ac:dyDescent="0.2">
      <c r="A6" s="20" t="s">
        <v>596</v>
      </c>
      <c r="B6" s="20" t="s">
        <v>597</v>
      </c>
      <c r="C6" s="20" t="s">
        <v>13</v>
      </c>
      <c r="D6" s="20">
        <v>33</v>
      </c>
      <c r="E6" s="2" t="s">
        <v>196</v>
      </c>
      <c r="F6" s="9" t="str">
        <f t="shared" si="0"/>
        <v>KevinHartsteinMUPPER VALLEY RUNNING CLUB</v>
      </c>
      <c r="G6" s="5">
        <f>SUMIF('Nashua 10K'!$F$2:$F$273,F6,'Nashua 10K'!$J$2:$J$273)</f>
        <v>0</v>
      </c>
      <c r="H6" s="5">
        <f>SUMIF('Skip''s 4M'!$F$2:$F$310,F6,'Skip''s 4M'!$J$2:$J$310)</f>
        <v>0</v>
      </c>
      <c r="I6" s="5">
        <f>SUMIF(Sandown!$F$2:$F$297,F6,Sandown!$J$2:$J$297)</f>
        <v>0</v>
      </c>
      <c r="J6" s="5">
        <f>SUMIF('New England Half'!$F$2:$F$294,F6,'New England Half'!$J$2:$J$294)</f>
        <v>73</v>
      </c>
      <c r="K6" s="5">
        <f>SUMIF('Track 5K'!$F$2:$F$198,F6,'Track 5K'!$J$2:$J$198)</f>
        <v>62</v>
      </c>
      <c r="L6" s="4">
        <f t="shared" si="1"/>
        <v>135</v>
      </c>
    </row>
    <row r="7" spans="1:12" ht="12.75" x14ac:dyDescent="0.2">
      <c r="A7" s="20" t="s">
        <v>287</v>
      </c>
      <c r="B7" s="20" t="s">
        <v>288</v>
      </c>
      <c r="C7" s="20" t="s">
        <v>13</v>
      </c>
      <c r="D7" s="20">
        <v>35</v>
      </c>
      <c r="E7" s="20" t="s">
        <v>196</v>
      </c>
      <c r="F7" s="9" t="str">
        <f t="shared" si="0"/>
        <v>AlexHallMUPPER VALLEY RUNNING CLUB</v>
      </c>
      <c r="G7" s="5">
        <f>SUMIF('Nashua 10K'!$F$2:$F$273,F7,'Nashua 10K'!$J$2:$J$273)</f>
        <v>0</v>
      </c>
      <c r="H7" s="5">
        <f>SUMIF('Skip''s 4M'!$F$2:$F$310,F7,'Skip''s 4M'!$J$2:$J$310)</f>
        <v>79</v>
      </c>
      <c r="I7" s="5">
        <f>SUMIF(Sandown!$F$2:$F$297,F7,Sandown!$J$2:$J$297)</f>
        <v>0</v>
      </c>
      <c r="J7" s="5">
        <f>SUMIF('New England Half'!$F$2:$F$294,F7,'New England Half'!$J$2:$J$294)</f>
        <v>0</v>
      </c>
      <c r="K7" s="5">
        <f>SUMIF('Track 5K'!$F$2:$F$198,F7,'Track 5K'!$J$2:$J$198)</f>
        <v>41</v>
      </c>
      <c r="L7" s="4">
        <f t="shared" si="1"/>
        <v>120</v>
      </c>
    </row>
    <row r="8" spans="1:12" ht="12.75" x14ac:dyDescent="0.2">
      <c r="A8" s="20" t="s">
        <v>154</v>
      </c>
      <c r="B8" s="20" t="s">
        <v>155</v>
      </c>
      <c r="C8" s="20" t="s">
        <v>13</v>
      </c>
      <c r="D8" s="20">
        <v>36</v>
      </c>
      <c r="E8" s="20" t="s">
        <v>192</v>
      </c>
      <c r="F8" s="9" t="str">
        <f t="shared" si="0"/>
        <v>RonaldGallantMGREATER DERRY TRACK CLUB</v>
      </c>
      <c r="G8" s="5">
        <f>SUMIF('Nashua 10K'!$F$2:$F$273,F8,'Nashua 10K'!$J$2:$J$273)</f>
        <v>28</v>
      </c>
      <c r="H8" s="5">
        <f>SUMIF('Skip''s 4M'!$F$2:$F$310,F8,'Skip''s 4M'!$J$2:$J$310)</f>
        <v>33</v>
      </c>
      <c r="I8" s="5">
        <f>SUMIF(Sandown!$F$2:$F$297,F8,Sandown!$J$2:$J$297)</f>
        <v>27</v>
      </c>
      <c r="J8" s="5">
        <f>SUMIF('New England Half'!$F$2:$F$294,F8,'New England Half'!$J$2:$J$294)</f>
        <v>13.5</v>
      </c>
      <c r="K8" s="5">
        <f>SUMIF('Track 5K'!$F$2:$F$198,F8,'Track 5K'!$J$2:$J$198)</f>
        <v>11.375</v>
      </c>
      <c r="L8" s="4">
        <f t="shared" si="1"/>
        <v>112.875</v>
      </c>
    </row>
    <row r="9" spans="1:12" ht="12.75" x14ac:dyDescent="0.2">
      <c r="A9" s="2" t="s">
        <v>144</v>
      </c>
      <c r="B9" s="2" t="s">
        <v>138</v>
      </c>
      <c r="C9" s="2" t="s">
        <v>13</v>
      </c>
      <c r="D9" s="2">
        <v>36</v>
      </c>
      <c r="E9" s="2" t="s">
        <v>193</v>
      </c>
      <c r="F9" s="10" t="str">
        <f t="shared" si="0"/>
        <v>ThomasCookMMILLENNIUM RUNNING</v>
      </c>
      <c r="G9" s="5">
        <f>SUMIF('Nashua 10K'!$F$2:$F$273,F9,'Nashua 10K'!$J$2:$J$273)</f>
        <v>39.5</v>
      </c>
      <c r="H9" s="5">
        <f>SUMIF('Skip''s 4M'!$F$2:$F$310,F9,'Skip''s 4M'!$J$2:$J$310)</f>
        <v>0</v>
      </c>
      <c r="I9" s="5">
        <f>SUMIF(Sandown!$F$2:$F$297,F9,Sandown!$J$2:$J$297)</f>
        <v>36.5</v>
      </c>
      <c r="J9" s="5">
        <f>SUMIF('New England Half'!$F$2:$F$294,F9,'New England Half'!$J$2:$J$294)</f>
        <v>31</v>
      </c>
      <c r="K9" s="5">
        <f>SUMIF('Track 5K'!$F$2:$F$198,F9,'Track 5K'!$J$2:$J$198)</f>
        <v>0</v>
      </c>
      <c r="L9" s="4">
        <f t="shared" si="1"/>
        <v>107</v>
      </c>
    </row>
    <row r="10" spans="1:12" ht="12.75" x14ac:dyDescent="0.2">
      <c r="A10" s="20" t="s">
        <v>591</v>
      </c>
      <c r="B10" s="20" t="s">
        <v>592</v>
      </c>
      <c r="C10" s="20" t="s">
        <v>13</v>
      </c>
      <c r="D10" s="20">
        <v>33</v>
      </c>
      <c r="E10" s="2" t="s">
        <v>649</v>
      </c>
      <c r="F10" s="9" t="str">
        <f t="shared" si="0"/>
        <v>VojtaRipaMRUNNERS ALLEY</v>
      </c>
      <c r="G10" s="5">
        <f>SUMIF('Nashua 10K'!$F$2:$F$273,F10,'Nashua 10K'!$J$2:$J$273)</f>
        <v>0</v>
      </c>
      <c r="H10" s="5">
        <f>SUMIF('Skip''s 4M'!$F$2:$F$310,F10,'Skip''s 4M'!$J$2:$J$310)</f>
        <v>0</v>
      </c>
      <c r="I10" s="5">
        <f>SUMIF(Sandown!$F$2:$F$297,F10,Sandown!$J$2:$J$297)</f>
        <v>0</v>
      </c>
      <c r="J10" s="5">
        <f>SUMIF('New England Half'!$F$2:$F$294,F10,'New England Half'!$J$2:$J$294)</f>
        <v>94</v>
      </c>
      <c r="K10" s="5">
        <f>SUMIF('Track 5K'!$F$2:$F$198,F10,'Track 5K'!$J$2:$J$198)</f>
        <v>0</v>
      </c>
      <c r="L10" s="4">
        <f t="shared" si="1"/>
        <v>94</v>
      </c>
    </row>
    <row r="11" spans="1:12" ht="12.75" x14ac:dyDescent="0.2">
      <c r="A11" s="3" t="s">
        <v>16</v>
      </c>
      <c r="B11" s="3" t="s">
        <v>374</v>
      </c>
      <c r="C11" s="3" t="s">
        <v>13</v>
      </c>
      <c r="D11" s="3">
        <v>39</v>
      </c>
      <c r="E11" s="3" t="s">
        <v>191</v>
      </c>
      <c r="F11" s="10" t="str">
        <f t="shared" si="0"/>
        <v>MarkFurlerMGATE CITY STRIDERS</v>
      </c>
      <c r="G11" s="5">
        <f>SUMIF('Nashua 10K'!$F$2:$F$273,F11,'Nashua 10K'!$J$2:$J$273)</f>
        <v>0</v>
      </c>
      <c r="H11" s="5">
        <f>SUMIF('Skip''s 4M'!$F$2:$F$310,F11,'Skip''s 4M'!$J$2:$J$310)</f>
        <v>0</v>
      </c>
      <c r="I11" s="5">
        <f>SUMIF(Sandown!$F$2:$F$297,F11,Sandown!$J$2:$J$297)</f>
        <v>76</v>
      </c>
      <c r="J11" s="5">
        <f>SUMIF('New England Half'!$F$2:$F$294,F11,'New England Half'!$J$2:$J$294)</f>
        <v>0</v>
      </c>
      <c r="K11" s="5">
        <f>SUMIF('Track 5K'!$F$2:$F$198,F11,'Track 5K'!$J$2:$J$198)</f>
        <v>0</v>
      </c>
      <c r="L11" s="4">
        <f t="shared" si="1"/>
        <v>76</v>
      </c>
    </row>
    <row r="12" spans="1:12" ht="12.75" x14ac:dyDescent="0.2">
      <c r="A12" s="20" t="s">
        <v>219</v>
      </c>
      <c r="B12" s="20" t="s">
        <v>220</v>
      </c>
      <c r="C12" s="20" t="s">
        <v>13</v>
      </c>
      <c r="D12" s="20">
        <v>32</v>
      </c>
      <c r="E12" s="20" t="s">
        <v>196</v>
      </c>
      <c r="F12" s="9" t="str">
        <f t="shared" si="0"/>
        <v>RobertJonesMUPPER VALLEY RUNNING CLUB</v>
      </c>
      <c r="G12" s="5">
        <f>SUMIF('Nashua 10K'!$F$2:$F$273,F12,'Nashua 10K'!$J$2:$J$273)</f>
        <v>18.25</v>
      </c>
      <c r="H12" s="5">
        <f>SUMIF('Skip''s 4M'!$F$2:$F$310,F12,'Skip''s 4M'!$J$2:$J$310)</f>
        <v>25</v>
      </c>
      <c r="I12" s="5">
        <f>SUMIF(Sandown!$F$2:$F$297,F12,Sandown!$J$2:$J$297)</f>
        <v>22</v>
      </c>
      <c r="J12" s="5">
        <f>SUMIF('New England Half'!$F$2:$F$294,F12,'New England Half'!$J$2:$J$294)</f>
        <v>0</v>
      </c>
      <c r="K12" s="5">
        <f>SUMIF('Track 5K'!$F$2:$F$198,F12,'Track 5K'!$J$2:$J$198)</f>
        <v>7.75</v>
      </c>
      <c r="L12" s="4">
        <f t="shared" si="1"/>
        <v>73</v>
      </c>
    </row>
    <row r="13" spans="1:12" ht="12.75" x14ac:dyDescent="0.2">
      <c r="A13" s="20" t="s">
        <v>291</v>
      </c>
      <c r="B13" s="20" t="s">
        <v>292</v>
      </c>
      <c r="C13" s="20" t="s">
        <v>13</v>
      </c>
      <c r="D13" s="20">
        <v>32</v>
      </c>
      <c r="E13" s="20" t="s">
        <v>196</v>
      </c>
      <c r="F13" s="9" t="str">
        <f t="shared" si="0"/>
        <v>KyleDunnMUPPER VALLEY RUNNING CLUB</v>
      </c>
      <c r="G13" s="5">
        <f>SUMIF('Nashua 10K'!$F$2:$F$273,F13,'Nashua 10K'!$J$2:$J$273)</f>
        <v>0</v>
      </c>
      <c r="H13" s="5">
        <f>SUMIF('Skip''s 4M'!$F$2:$F$310,F13,'Skip''s 4M'!$J$2:$J$310)</f>
        <v>68</v>
      </c>
      <c r="I13" s="5">
        <f>SUMIF(Sandown!$F$2:$F$297,F13,Sandown!$J$2:$J$297)</f>
        <v>0</v>
      </c>
      <c r="J13" s="5">
        <f>SUMIF('New England Half'!$F$2:$F$294,F13,'New England Half'!$J$2:$J$294)</f>
        <v>0</v>
      </c>
      <c r="K13" s="5">
        <f>SUMIF('Track 5K'!$F$2:$F$198,F13,'Track 5K'!$J$2:$J$198)</f>
        <v>0</v>
      </c>
      <c r="L13" s="4">
        <f t="shared" si="1"/>
        <v>68</v>
      </c>
    </row>
    <row r="14" spans="1:12" ht="12.75" x14ac:dyDescent="0.2">
      <c r="A14" s="20" t="s">
        <v>291</v>
      </c>
      <c r="B14" s="20" t="s">
        <v>598</v>
      </c>
      <c r="C14" s="20" t="s">
        <v>13</v>
      </c>
      <c r="D14" s="20">
        <v>31</v>
      </c>
      <c r="E14" s="2" t="s">
        <v>193</v>
      </c>
      <c r="F14" s="9" t="str">
        <f t="shared" si="0"/>
        <v>KyleBraytonMMILLENNIUM RUNNING</v>
      </c>
      <c r="G14" s="5">
        <f>SUMIF('Nashua 10K'!$F$2:$F$273,F14,'Nashua 10K'!$J$2:$J$273)</f>
        <v>0</v>
      </c>
      <c r="H14" s="5">
        <f>SUMIF('Skip''s 4M'!$F$2:$F$310,F14,'Skip''s 4M'!$J$2:$J$310)</f>
        <v>0</v>
      </c>
      <c r="I14" s="5">
        <f>SUMIF(Sandown!$F$2:$F$297,F14,Sandown!$J$2:$J$297)</f>
        <v>0</v>
      </c>
      <c r="J14" s="5">
        <f>SUMIF('New England Half'!$F$2:$F$294,F14,'New England Half'!$J$2:$J$294)</f>
        <v>62</v>
      </c>
      <c r="K14" s="5">
        <f>SUMIF('Track 5K'!$F$2:$F$198,F14,'Track 5K'!$J$2:$J$198)</f>
        <v>0</v>
      </c>
      <c r="L14" s="4">
        <f t="shared" si="1"/>
        <v>62</v>
      </c>
    </row>
    <row r="15" spans="1:12" ht="12.75" x14ac:dyDescent="0.2">
      <c r="A15" s="20" t="s">
        <v>295</v>
      </c>
      <c r="B15" s="20" t="s">
        <v>55</v>
      </c>
      <c r="C15" s="20" t="s">
        <v>13</v>
      </c>
      <c r="D15" s="20">
        <v>38</v>
      </c>
      <c r="E15" s="20" t="s">
        <v>196</v>
      </c>
      <c r="F15" s="9" t="str">
        <f t="shared" si="0"/>
        <v>SimonLongMUPPER VALLEY RUNNING CLUB</v>
      </c>
      <c r="G15" s="5">
        <f>SUMIF('Nashua 10K'!$F$2:$F$273,F15,'Nashua 10K'!$J$2:$J$273)</f>
        <v>0</v>
      </c>
      <c r="H15" s="5">
        <f>SUMIF('Skip''s 4M'!$F$2:$F$310,F15,'Skip''s 4M'!$J$2:$J$310)</f>
        <v>54</v>
      </c>
      <c r="I15" s="5">
        <f>SUMIF(Sandown!$F$2:$F$297,F15,Sandown!$J$2:$J$297)</f>
        <v>0</v>
      </c>
      <c r="J15" s="5">
        <f>SUMIF('New England Half'!$F$2:$F$294,F15,'New England Half'!$J$2:$J$294)</f>
        <v>0</v>
      </c>
      <c r="K15" s="5">
        <f>SUMIF('Track 5K'!$F$2:$F$198,F15,'Track 5K'!$J$2:$J$198)</f>
        <v>0</v>
      </c>
      <c r="L15" s="4">
        <f t="shared" si="1"/>
        <v>54</v>
      </c>
    </row>
    <row r="16" spans="1:12" ht="12.75" x14ac:dyDescent="0.2">
      <c r="A16" s="2" t="s">
        <v>202</v>
      </c>
      <c r="B16" s="2" t="s">
        <v>203</v>
      </c>
      <c r="C16" s="2" t="s">
        <v>13</v>
      </c>
      <c r="D16" s="2">
        <v>38</v>
      </c>
      <c r="E16" s="2" t="s">
        <v>193</v>
      </c>
      <c r="F16" s="10" t="str">
        <f t="shared" si="0"/>
        <v>SkipRussellMMILLENNIUM RUNNING</v>
      </c>
      <c r="G16" s="5">
        <f>SUMIF('Nashua 10K'!$F$2:$F$273,F16,'Nashua 10K'!$J$2:$J$273)</f>
        <v>27</v>
      </c>
      <c r="H16" s="5">
        <f>SUMIF('Skip''s 4M'!$F$2:$F$310,F16,'Skip''s 4M'!$J$2:$J$310)</f>
        <v>0</v>
      </c>
      <c r="I16" s="5">
        <f>SUMIF(Sandown!$F$2:$F$297,F16,Sandown!$J$2:$J$297)</f>
        <v>0</v>
      </c>
      <c r="J16" s="5">
        <f>SUMIF('New England Half'!$F$2:$F$294,F16,'New England Half'!$J$2:$J$294)</f>
        <v>22.75</v>
      </c>
      <c r="K16" s="5">
        <f>SUMIF('Track 5K'!$F$2:$F$198,F16,'Track 5K'!$J$2:$J$198)</f>
        <v>0</v>
      </c>
      <c r="L16" s="4">
        <f t="shared" si="1"/>
        <v>49.75</v>
      </c>
    </row>
    <row r="17" spans="1:12" ht="12.75" x14ac:dyDescent="0.2">
      <c r="A17" s="20" t="s">
        <v>296</v>
      </c>
      <c r="B17" s="20" t="s">
        <v>297</v>
      </c>
      <c r="C17" s="20" t="s">
        <v>13</v>
      </c>
      <c r="D17" s="20">
        <v>34</v>
      </c>
      <c r="E17" s="20" t="s">
        <v>196</v>
      </c>
      <c r="F17" s="9" t="str">
        <f t="shared" si="0"/>
        <v>EdgarCostaMUPPER VALLEY RUNNING CLUB</v>
      </c>
      <c r="G17" s="5">
        <f>SUMIF('Nashua 10K'!$F$2:$F$273,F17,'Nashua 10K'!$J$2:$J$273)</f>
        <v>0</v>
      </c>
      <c r="H17" s="5">
        <f>SUMIF('Skip''s 4M'!$F$2:$F$310,F17,'Skip''s 4M'!$J$2:$J$310)</f>
        <v>48.5</v>
      </c>
      <c r="I17" s="5">
        <f>SUMIF(Sandown!$F$2:$F$297,F17,Sandown!$J$2:$J$297)</f>
        <v>0</v>
      </c>
      <c r="J17" s="5">
        <f>SUMIF('New England Half'!$F$2:$F$294,F17,'New England Half'!$J$2:$J$294)</f>
        <v>0</v>
      </c>
      <c r="K17" s="5">
        <f>SUMIF('Track 5K'!$F$2:$F$198,F17,'Track 5K'!$J$2:$J$198)</f>
        <v>0</v>
      </c>
      <c r="L17" s="4">
        <f t="shared" si="1"/>
        <v>48.5</v>
      </c>
    </row>
    <row r="18" spans="1:12" ht="12.75" x14ac:dyDescent="0.2">
      <c r="A18" s="20" t="s">
        <v>599</v>
      </c>
      <c r="B18" s="20" t="s">
        <v>355</v>
      </c>
      <c r="C18" s="20" t="s">
        <v>13</v>
      </c>
      <c r="D18" s="20">
        <v>36</v>
      </c>
      <c r="E18" s="2" t="s">
        <v>191</v>
      </c>
      <c r="F18" s="9" t="str">
        <f t="shared" si="0"/>
        <v>SamWoodMGATE CITY STRIDERS</v>
      </c>
      <c r="G18" s="5">
        <f>SUMIF('Nashua 10K'!$F$2:$F$273,F18,'Nashua 10K'!$J$2:$J$273)</f>
        <v>0</v>
      </c>
      <c r="H18" s="5">
        <f>SUMIF('Skip''s 4M'!$F$2:$F$310,F18,'Skip''s 4M'!$J$2:$J$310)</f>
        <v>0</v>
      </c>
      <c r="I18" s="5">
        <f>SUMIF(Sandown!$F$2:$F$297,F18,Sandown!$J$2:$J$297)</f>
        <v>0</v>
      </c>
      <c r="J18" s="5">
        <f>SUMIF('New England Half'!$F$2:$F$294,F18,'New England Half'!$J$2:$J$294)</f>
        <v>48.5</v>
      </c>
      <c r="K18" s="5">
        <f>SUMIF('Track 5K'!$F$2:$F$198,F18,'Track 5K'!$J$2:$J$198)</f>
        <v>0</v>
      </c>
      <c r="L18" s="4">
        <f t="shared" si="1"/>
        <v>48.5</v>
      </c>
    </row>
    <row r="19" spans="1:12" ht="12.75" x14ac:dyDescent="0.2">
      <c r="A19" s="20" t="s">
        <v>140</v>
      </c>
      <c r="B19" s="20" t="s">
        <v>104</v>
      </c>
      <c r="C19" s="20" t="s">
        <v>13</v>
      </c>
      <c r="D19" s="20">
        <v>39</v>
      </c>
      <c r="E19" s="2" t="s">
        <v>193</v>
      </c>
      <c r="F19" s="9" t="str">
        <f t="shared" si="0"/>
        <v>TomJohnsonMMILLENNIUM RUNNING</v>
      </c>
      <c r="G19" s="5">
        <f>SUMIF('Nashua 10K'!$F$2:$F$273,F19,'Nashua 10K'!$J$2:$J$273)</f>
        <v>0</v>
      </c>
      <c r="H19" s="5">
        <f>SUMIF('Skip''s 4M'!$F$2:$F$310,F19,'Skip''s 4M'!$J$2:$J$310)</f>
        <v>0</v>
      </c>
      <c r="I19" s="5">
        <f>SUMIF(Sandown!$F$2:$F$297,F19,Sandown!$J$2:$J$297)</f>
        <v>0</v>
      </c>
      <c r="J19" s="5">
        <f>SUMIF('New England Half'!$F$2:$F$294,F19,'New England Half'!$J$2:$J$294)</f>
        <v>22</v>
      </c>
      <c r="K19" s="5">
        <f>SUMIF('Track 5K'!$F$2:$F$198,F19,'Track 5K'!$J$2:$J$198)</f>
        <v>22</v>
      </c>
      <c r="L19" s="4">
        <f t="shared" si="1"/>
        <v>44</v>
      </c>
    </row>
    <row r="20" spans="1:12" ht="12.75" x14ac:dyDescent="0.2">
      <c r="A20" s="2" t="s">
        <v>162</v>
      </c>
      <c r="B20" s="2" t="s">
        <v>171</v>
      </c>
      <c r="C20" s="2" t="s">
        <v>13</v>
      </c>
      <c r="D20" s="2">
        <v>39</v>
      </c>
      <c r="E20" s="2" t="s">
        <v>193</v>
      </c>
      <c r="F20" s="10" t="str">
        <f t="shared" si="0"/>
        <v>CharlesPerreaultMMILLENNIUM RUNNING</v>
      </c>
      <c r="G20" s="5">
        <f>SUMIF('Nashua 10K'!$F$2:$F$273,F20,'Nashua 10K'!$J$2:$J$273)</f>
        <v>41</v>
      </c>
      <c r="H20" s="5">
        <f>SUMIF('Skip''s 4M'!$F$2:$F$310,F20,'Skip''s 4M'!$J$2:$J$310)</f>
        <v>0</v>
      </c>
      <c r="I20" s="5">
        <f>SUMIF(Sandown!$F$2:$F$297,F20,Sandown!$J$2:$J$297)</f>
        <v>0</v>
      </c>
      <c r="J20" s="5">
        <f>SUMIF('New England Half'!$F$2:$F$294,F20,'New England Half'!$J$2:$J$294)</f>
        <v>0</v>
      </c>
      <c r="K20" s="5">
        <f>SUMIF('Track 5K'!$F$2:$F$198,F20,'Track 5K'!$J$2:$J$198)</f>
        <v>0</v>
      </c>
      <c r="L20" s="4">
        <f t="shared" si="1"/>
        <v>41</v>
      </c>
    </row>
    <row r="21" spans="1:12" ht="12.75" x14ac:dyDescent="0.2">
      <c r="A21" s="20" t="s">
        <v>370</v>
      </c>
      <c r="B21" s="20" t="s">
        <v>415</v>
      </c>
      <c r="C21" s="20" t="s">
        <v>13</v>
      </c>
      <c r="D21" s="20">
        <v>31</v>
      </c>
      <c r="E21" s="2" t="s">
        <v>196</v>
      </c>
      <c r="F21" s="9" t="str">
        <f t="shared" si="0"/>
        <v>SamuelStreeterMUPPER VALLEY RUNNING CLUB</v>
      </c>
      <c r="G21" s="5">
        <f>SUMIF('Nashua 10K'!$F$2:$F$273,F21,'Nashua 10K'!$J$2:$J$273)</f>
        <v>0</v>
      </c>
      <c r="H21" s="5">
        <f>SUMIF('Skip''s 4M'!$F$2:$F$310,F21,'Skip''s 4M'!$J$2:$J$310)</f>
        <v>0</v>
      </c>
      <c r="I21" s="5">
        <f>SUMIF(Sandown!$F$2:$F$297,F21,Sandown!$J$2:$J$297)</f>
        <v>0</v>
      </c>
      <c r="J21" s="5">
        <f>SUMIF('New England Half'!$F$2:$F$294,F21,'New England Half'!$J$2:$J$294)</f>
        <v>0</v>
      </c>
      <c r="K21" s="5">
        <f>SUMIF('Track 5K'!$F$2:$F$198,F21,'Track 5K'!$J$2:$J$198)</f>
        <v>39.5</v>
      </c>
      <c r="L21" s="4">
        <f t="shared" si="1"/>
        <v>39.5</v>
      </c>
    </row>
    <row r="22" spans="1:12" ht="12.75" x14ac:dyDescent="0.2">
      <c r="A22" s="2" t="s">
        <v>491</v>
      </c>
      <c r="B22" s="2" t="s">
        <v>492</v>
      </c>
      <c r="C22" s="35" t="s">
        <v>13</v>
      </c>
      <c r="D22" s="2">
        <v>38</v>
      </c>
      <c r="E22" s="2" t="s">
        <v>280</v>
      </c>
      <c r="F22" s="9" t="str">
        <f t="shared" si="0"/>
        <v>MylesMattesonMGRANITE STATE RACING TEAM</v>
      </c>
      <c r="G22" s="5">
        <f>SUMIF('Nashua 10K'!$F$2:$F$273,F22,'Nashua 10K'!$J$2:$J$273)</f>
        <v>0</v>
      </c>
      <c r="H22" s="5">
        <f>SUMIF('Skip''s 4M'!$F$2:$F$310,F22,'Skip''s 4M'!$J$2:$J$310)</f>
        <v>0</v>
      </c>
      <c r="I22" s="5">
        <f>SUMIF(Sandown!$F$2:$F$297,F22,Sandown!$J$2:$J$297)</f>
        <v>0</v>
      </c>
      <c r="J22" s="5">
        <f>SUMIF('New England Half'!$F$2:$F$294,F22,'New England Half'!$J$2:$J$294)</f>
        <v>38</v>
      </c>
      <c r="K22" s="5">
        <f>SUMIF('Track 5K'!$F$2:$F$198,F22,'Track 5K'!$J$2:$J$198)</f>
        <v>0</v>
      </c>
      <c r="L22" s="4">
        <f t="shared" si="1"/>
        <v>38</v>
      </c>
    </row>
    <row r="23" spans="1:12" ht="12.75" x14ac:dyDescent="0.2">
      <c r="A23" s="20" t="s">
        <v>162</v>
      </c>
      <c r="B23" s="20" t="s">
        <v>308</v>
      </c>
      <c r="C23" s="20" t="s">
        <v>13</v>
      </c>
      <c r="D23" s="20">
        <v>37</v>
      </c>
      <c r="E23" s="20" t="s">
        <v>196</v>
      </c>
      <c r="F23" s="10" t="str">
        <f t="shared" si="0"/>
        <v>CharlesTrichtingerMUPPER VALLEY RUNNING CLUB</v>
      </c>
      <c r="G23" s="5">
        <f>SUMIF('Nashua 10K'!$F$2:$F$273,F23,'Nashua 10K'!$J$2:$J$273)</f>
        <v>0</v>
      </c>
      <c r="H23" s="5">
        <f>SUMIF('Skip''s 4M'!$F$2:$F$310,F23,'Skip''s 4M'!$J$2:$J$310)</f>
        <v>28</v>
      </c>
      <c r="I23" s="5">
        <f>SUMIF(Sandown!$F$2:$F$297,F23,Sandown!$J$2:$J$297)</f>
        <v>0</v>
      </c>
      <c r="J23" s="5">
        <f>SUMIF('New England Half'!$F$2:$F$294,F23,'New England Half'!$J$2:$J$294)</f>
        <v>0</v>
      </c>
      <c r="K23" s="5">
        <f>SUMIF('Track 5K'!$F$2:$F$198,F23,'Track 5K'!$J$2:$J$198)</f>
        <v>9.5</v>
      </c>
      <c r="L23" s="4">
        <f t="shared" si="1"/>
        <v>37.5</v>
      </c>
    </row>
    <row r="24" spans="1:12" ht="12.75" x14ac:dyDescent="0.2">
      <c r="A24" s="2" t="s">
        <v>37</v>
      </c>
      <c r="B24" s="2" t="s">
        <v>38</v>
      </c>
      <c r="C24" s="2" t="s">
        <v>13</v>
      </c>
      <c r="D24" s="2">
        <v>36</v>
      </c>
      <c r="E24" s="2" t="s">
        <v>192</v>
      </c>
      <c r="F24" s="10" t="str">
        <f t="shared" si="0"/>
        <v>MichaelElliottMGREATER DERRY TRACK CLUB</v>
      </c>
      <c r="G24" s="5">
        <f>SUMIF('Nashua 10K'!$F$2:$F$273,F24,'Nashua 10K'!$J$2:$J$273)</f>
        <v>16</v>
      </c>
      <c r="H24" s="5">
        <f>SUMIF('Skip''s 4M'!$F$2:$F$310,F24,'Skip''s 4M'!$J$2:$J$310)</f>
        <v>0</v>
      </c>
      <c r="I24" s="5">
        <f>SUMIF(Sandown!$F$2:$F$297,F24,Sandown!$J$2:$J$297)</f>
        <v>18.25</v>
      </c>
      <c r="J24" s="5">
        <f>SUMIF('New England Half'!$F$2:$F$294,F24,'New England Half'!$J$2:$J$294)</f>
        <v>0</v>
      </c>
      <c r="K24" s="5">
        <f>SUMIF('Track 5K'!$F$2:$F$198,F24,'Track 5K'!$J$2:$J$198)</f>
        <v>0</v>
      </c>
      <c r="L24" s="4">
        <f t="shared" si="1"/>
        <v>34.25</v>
      </c>
    </row>
    <row r="25" spans="1:12" ht="12.75" x14ac:dyDescent="0.2">
      <c r="A25" s="20" t="s">
        <v>309</v>
      </c>
      <c r="B25" s="20" t="s">
        <v>310</v>
      </c>
      <c r="C25" s="20" t="s">
        <v>13</v>
      </c>
      <c r="D25" s="20">
        <v>37</v>
      </c>
      <c r="E25" s="20" t="s">
        <v>196</v>
      </c>
      <c r="F25" s="10" t="str">
        <f t="shared" si="0"/>
        <v>EranAssafMUPPER VALLEY RUNNING CLUB</v>
      </c>
      <c r="G25" s="5">
        <f>SUMIF('Nashua 10K'!$F$2:$F$273,F25,'Nashua 10K'!$J$2:$J$273)</f>
        <v>0</v>
      </c>
      <c r="H25" s="5">
        <f>SUMIF('Skip''s 4M'!$F$2:$F$310,F25,'Skip''s 4M'!$J$2:$J$310)</f>
        <v>26</v>
      </c>
      <c r="I25" s="5">
        <f>SUMIF(Sandown!$F$2:$F$297,F25,Sandown!$J$2:$J$297)</f>
        <v>0</v>
      </c>
      <c r="J25" s="5">
        <f>SUMIF('New England Half'!$F$2:$F$294,F25,'New England Half'!$J$2:$J$294)</f>
        <v>0</v>
      </c>
      <c r="K25" s="5">
        <f>SUMIF('Track 5K'!$F$2:$F$198,F25,'Track 5K'!$J$2:$J$198)</f>
        <v>8</v>
      </c>
      <c r="L25" s="4">
        <f t="shared" si="1"/>
        <v>34</v>
      </c>
    </row>
    <row r="26" spans="1:12" ht="12.75" x14ac:dyDescent="0.2">
      <c r="A26" s="20" t="s">
        <v>37</v>
      </c>
      <c r="B26" s="20" t="s">
        <v>651</v>
      </c>
      <c r="C26" s="20" t="s">
        <v>13</v>
      </c>
      <c r="D26" s="20">
        <v>35</v>
      </c>
      <c r="E26" s="2" t="s">
        <v>193</v>
      </c>
      <c r="F26" s="9" t="str">
        <f t="shared" si="0"/>
        <v>MichaelGendreauMMILLENNIUM RUNNING</v>
      </c>
      <c r="G26" s="5">
        <f>SUMIF('Nashua 10K'!$F$2:$F$273,F26,'Nashua 10K'!$J$2:$J$273)</f>
        <v>0</v>
      </c>
      <c r="H26" s="5">
        <f>SUMIF('Skip''s 4M'!$F$2:$F$310,F26,'Skip''s 4M'!$J$2:$J$310)</f>
        <v>0</v>
      </c>
      <c r="I26" s="5">
        <f>SUMIF(Sandown!$F$2:$F$297,F26,Sandown!$J$2:$J$297)</f>
        <v>0</v>
      </c>
      <c r="J26" s="5">
        <f>SUMIF('New England Half'!$F$2:$F$294,F26,'New England Half'!$J$2:$J$294)</f>
        <v>0</v>
      </c>
      <c r="K26" s="5">
        <f>SUMIF('Track 5K'!$F$2:$F$198,F26,'Track 5K'!$J$2:$J$198)</f>
        <v>30</v>
      </c>
      <c r="L26" s="4">
        <f t="shared" si="1"/>
        <v>30</v>
      </c>
    </row>
    <row r="27" spans="1:12" ht="12.75" x14ac:dyDescent="0.2">
      <c r="A27" s="20" t="s">
        <v>312</v>
      </c>
      <c r="B27" s="20" t="s">
        <v>313</v>
      </c>
      <c r="C27" s="20" t="s">
        <v>13</v>
      </c>
      <c r="D27" s="20">
        <v>37</v>
      </c>
      <c r="E27" s="20" t="s">
        <v>196</v>
      </c>
      <c r="F27" s="9" t="str">
        <f t="shared" si="0"/>
        <v>PalaniappanNagappanMUPPER VALLEY RUNNING CLUB</v>
      </c>
      <c r="G27" s="5">
        <f>SUMIF('Nashua 10K'!$F$2:$F$273,F27,'Nashua 10K'!$J$2:$J$273)</f>
        <v>0</v>
      </c>
      <c r="H27" s="5">
        <f>SUMIF('Skip''s 4M'!$F$2:$F$310,F27,'Skip''s 4M'!$J$2:$J$310)</f>
        <v>22</v>
      </c>
      <c r="I27" s="5">
        <f>SUMIF(Sandown!$F$2:$F$297,F27,Sandown!$J$2:$J$297)</f>
        <v>0</v>
      </c>
      <c r="J27" s="5">
        <f>SUMIF('New England Half'!$F$2:$F$294,F27,'New England Half'!$J$2:$J$294)</f>
        <v>0</v>
      </c>
      <c r="K27" s="5">
        <f>SUMIF('Track 5K'!$F$2:$F$198,F27,'Track 5K'!$J$2:$J$198)</f>
        <v>4.5625</v>
      </c>
      <c r="L27" s="4">
        <f t="shared" si="1"/>
        <v>26.5625</v>
      </c>
    </row>
    <row r="28" spans="1:12" ht="12.75" x14ac:dyDescent="0.2">
      <c r="A28" s="20" t="s">
        <v>314</v>
      </c>
      <c r="B28" s="20" t="s">
        <v>315</v>
      </c>
      <c r="C28" s="20" t="s">
        <v>13</v>
      </c>
      <c r="D28" s="20">
        <v>36</v>
      </c>
      <c r="E28" s="20" t="s">
        <v>196</v>
      </c>
      <c r="F28" s="9" t="str">
        <f t="shared" si="0"/>
        <v>MikeMustyMUPPER VALLEY RUNNING CLUB</v>
      </c>
      <c r="G28" s="5">
        <f>SUMIF('Nashua 10K'!$F$2:$F$273,F28,'Nashua 10K'!$J$2:$J$273)</f>
        <v>0</v>
      </c>
      <c r="H28" s="5">
        <f>SUMIF('Skip''s 4M'!$F$2:$F$310,F28,'Skip''s 4M'!$J$2:$J$310)</f>
        <v>20.5</v>
      </c>
      <c r="I28" s="5">
        <f>SUMIF(Sandown!$F$2:$F$297,F28,Sandown!$J$2:$J$297)</f>
        <v>0</v>
      </c>
      <c r="J28" s="5">
        <f>SUMIF('New England Half'!$F$2:$F$294,F28,'New England Half'!$J$2:$J$294)</f>
        <v>0</v>
      </c>
      <c r="K28" s="5">
        <f>SUMIF('Track 5K'!$F$2:$F$198,F28,'Track 5K'!$J$2:$J$198)</f>
        <v>0</v>
      </c>
      <c r="L28" s="4">
        <f t="shared" si="1"/>
        <v>20.5</v>
      </c>
    </row>
    <row r="29" spans="1:12" ht="12.75" x14ac:dyDescent="0.2">
      <c r="A29" s="20" t="s">
        <v>431</v>
      </c>
      <c r="B29" s="20" t="s">
        <v>432</v>
      </c>
      <c r="C29" s="20" t="s">
        <v>13</v>
      </c>
      <c r="D29" s="20">
        <v>30</v>
      </c>
      <c r="E29" s="2" t="s">
        <v>193</v>
      </c>
      <c r="F29" s="9" t="str">
        <f t="shared" si="0"/>
        <v>JustinEscaravageMMILLENNIUM RUNNING</v>
      </c>
      <c r="G29" s="5">
        <f>SUMIF('Nashua 10K'!$F$2:$F$273,F29,'Nashua 10K'!$J$2:$J$273)</f>
        <v>0</v>
      </c>
      <c r="H29" s="5">
        <f>SUMIF('Skip''s 4M'!$F$2:$F$310,F29,'Skip''s 4M'!$J$2:$J$310)</f>
        <v>0</v>
      </c>
      <c r="I29" s="5">
        <f>SUMIF(Sandown!$F$2:$F$297,F29,Sandown!$J$2:$J$297)</f>
        <v>0</v>
      </c>
      <c r="J29" s="5">
        <f>SUMIF('New England Half'!$F$2:$F$294,F29,'New England Half'!$J$2:$J$294)</f>
        <v>0</v>
      </c>
      <c r="K29" s="5">
        <f>SUMIF('Track 5K'!$F$2:$F$198,F29,'Track 5K'!$J$2:$J$198)</f>
        <v>19.75</v>
      </c>
      <c r="L29" s="4">
        <f t="shared" si="1"/>
        <v>19.75</v>
      </c>
    </row>
    <row r="30" spans="1:12" ht="12.75" x14ac:dyDescent="0.2">
      <c r="A30" s="20" t="s">
        <v>285</v>
      </c>
      <c r="B30" s="20" t="s">
        <v>610</v>
      </c>
      <c r="C30" s="20" t="s">
        <v>13</v>
      </c>
      <c r="D30" s="20">
        <v>36</v>
      </c>
      <c r="E30" s="2" t="s">
        <v>192</v>
      </c>
      <c r="F30" s="9" t="str">
        <f t="shared" si="0"/>
        <v>CoreyCazaMGREATER DERRY TRACK CLUB</v>
      </c>
      <c r="G30" s="5">
        <f>SUMIF('Nashua 10K'!$F$2:$F$273,F30,'Nashua 10K'!$J$2:$J$273)</f>
        <v>0</v>
      </c>
      <c r="H30" s="5">
        <f>SUMIF('Skip''s 4M'!$F$2:$F$310,F30,'Skip''s 4M'!$J$2:$J$310)</f>
        <v>0</v>
      </c>
      <c r="I30" s="5">
        <f>SUMIF(Sandown!$F$2:$F$297,F30,Sandown!$J$2:$J$297)</f>
        <v>0</v>
      </c>
      <c r="J30" s="5">
        <f>SUMIF('New England Half'!$F$2:$F$294,F30,'New England Half'!$J$2:$J$294)</f>
        <v>18.25</v>
      </c>
      <c r="K30" s="5">
        <f>SUMIF('Track 5K'!$F$2:$F$198,F30,'Track 5K'!$J$2:$J$198)</f>
        <v>0</v>
      </c>
      <c r="L30" s="4">
        <f t="shared" si="1"/>
        <v>18.25</v>
      </c>
    </row>
    <row r="31" spans="1:12" ht="12.75" x14ac:dyDescent="0.2">
      <c r="A31" s="20" t="s">
        <v>611</v>
      </c>
      <c r="B31" s="20" t="s">
        <v>612</v>
      </c>
      <c r="C31" s="20" t="s">
        <v>13</v>
      </c>
      <c r="D31" s="20">
        <v>32</v>
      </c>
      <c r="E31" s="2" t="s">
        <v>193</v>
      </c>
      <c r="F31" s="9" t="str">
        <f t="shared" si="0"/>
        <v>TimSnappMMILLENNIUM RUNNING</v>
      </c>
      <c r="G31" s="5">
        <f>SUMIF('Nashua 10K'!$F$2:$F$273,F31,'Nashua 10K'!$J$2:$J$273)</f>
        <v>0</v>
      </c>
      <c r="H31" s="5">
        <f>SUMIF('Skip''s 4M'!$F$2:$F$310,F31,'Skip''s 4M'!$J$2:$J$310)</f>
        <v>0</v>
      </c>
      <c r="I31" s="5">
        <f>SUMIF(Sandown!$F$2:$F$297,F31,Sandown!$J$2:$J$297)</f>
        <v>0</v>
      </c>
      <c r="J31" s="5">
        <f>SUMIF('New England Half'!$F$2:$F$294,F31,'New England Half'!$J$2:$J$294)</f>
        <v>17</v>
      </c>
      <c r="K31" s="5">
        <f>SUMIF('Track 5K'!$F$2:$F$198,F31,'Track 5K'!$J$2:$J$198)</f>
        <v>0</v>
      </c>
      <c r="L31" s="4">
        <f t="shared" si="1"/>
        <v>17</v>
      </c>
    </row>
    <row r="32" spans="1:12" ht="12.75" x14ac:dyDescent="0.2">
      <c r="A32" s="20" t="s">
        <v>613</v>
      </c>
      <c r="B32" s="20" t="s">
        <v>614</v>
      </c>
      <c r="C32" s="20" t="s">
        <v>13</v>
      </c>
      <c r="D32" s="20">
        <v>36</v>
      </c>
      <c r="E32" s="2" t="s">
        <v>193</v>
      </c>
      <c r="F32" s="9" t="str">
        <f t="shared" si="0"/>
        <v>JasonRokeachMMILLENNIUM RUNNING</v>
      </c>
      <c r="G32" s="5">
        <f>SUMIF('Nashua 10K'!$F$2:$F$273,F32,'Nashua 10K'!$J$2:$J$273)</f>
        <v>0</v>
      </c>
      <c r="H32" s="5">
        <f>SUMIF('Skip''s 4M'!$F$2:$F$310,F32,'Skip''s 4M'!$J$2:$J$310)</f>
        <v>0</v>
      </c>
      <c r="I32" s="5">
        <f>SUMIF(Sandown!$F$2:$F$297,F32,Sandown!$J$2:$J$297)</f>
        <v>0</v>
      </c>
      <c r="J32" s="5">
        <f>SUMIF('New England Half'!$F$2:$F$294,F32,'New England Half'!$J$2:$J$294)</f>
        <v>16</v>
      </c>
      <c r="K32" s="5">
        <f>SUMIF('Track 5K'!$F$2:$F$198,F32,'Track 5K'!$J$2:$J$198)</f>
        <v>0</v>
      </c>
      <c r="L32" s="4">
        <f t="shared" si="1"/>
        <v>16</v>
      </c>
    </row>
    <row r="33" spans="1:12" ht="12.75" x14ac:dyDescent="0.2">
      <c r="A33" s="20" t="s">
        <v>161</v>
      </c>
      <c r="B33" s="20" t="s">
        <v>462</v>
      </c>
      <c r="C33" s="20" t="s">
        <v>13</v>
      </c>
      <c r="D33" s="20">
        <v>37</v>
      </c>
      <c r="E33" s="2" t="s">
        <v>196</v>
      </c>
      <c r="F33" s="9" t="str">
        <f t="shared" si="0"/>
        <v>RyanScelzaMUPPER VALLEY RUNNING CLUB</v>
      </c>
      <c r="G33" s="5">
        <f>SUMIF('Nashua 10K'!$F$2:$F$273,F33,'Nashua 10K'!$J$2:$J$273)</f>
        <v>0</v>
      </c>
      <c r="H33" s="5">
        <f>SUMIF('Skip''s 4M'!$F$2:$F$310,F33,'Skip''s 4M'!$J$2:$J$310)</f>
        <v>0</v>
      </c>
      <c r="I33" s="5">
        <f>SUMIF(Sandown!$F$2:$F$297,F33,Sandown!$J$2:$J$297)</f>
        <v>0</v>
      </c>
      <c r="J33" s="5">
        <f>SUMIF('New England Half'!$F$2:$F$294,F33,'New England Half'!$J$2:$J$294)</f>
        <v>6.0625</v>
      </c>
      <c r="K33" s="5">
        <f>SUMIF('Track 5K'!$F$2:$F$198,F33,'Track 5K'!$J$2:$J$198)</f>
        <v>6.0625</v>
      </c>
      <c r="L33" s="4">
        <f t="shared" si="1"/>
        <v>12.125</v>
      </c>
    </row>
    <row r="34" spans="1:12" ht="12.75" x14ac:dyDescent="0.2">
      <c r="A34" s="20" t="s">
        <v>451</v>
      </c>
      <c r="B34" s="20" t="s">
        <v>452</v>
      </c>
      <c r="C34" s="20" t="s">
        <v>13</v>
      </c>
      <c r="D34" s="20">
        <v>33</v>
      </c>
      <c r="E34" s="2" t="s">
        <v>196</v>
      </c>
      <c r="F34" s="9" t="str">
        <f t="shared" si="0"/>
        <v>ChrisRitlandMUPPER VALLEY RUNNING CLUB</v>
      </c>
      <c r="G34" s="5">
        <f>SUMIF('Nashua 10K'!$F$2:$F$273,F34,'Nashua 10K'!$J$2:$J$273)</f>
        <v>0</v>
      </c>
      <c r="H34" s="5">
        <f>SUMIF('Skip''s 4M'!$F$2:$F$310,F34,'Skip''s 4M'!$J$2:$J$310)</f>
        <v>0</v>
      </c>
      <c r="I34" s="5">
        <f>SUMIF(Sandown!$F$2:$F$297,F34,Sandown!$J$2:$J$297)</f>
        <v>0</v>
      </c>
      <c r="J34" s="5">
        <f>SUMIF('New England Half'!$F$2:$F$294,F34,'New England Half'!$J$2:$J$294)</f>
        <v>0</v>
      </c>
      <c r="K34" s="5">
        <f>SUMIF('Track 5K'!$F$2:$F$198,F34,'Track 5K'!$J$2:$J$198)</f>
        <v>8.5</v>
      </c>
      <c r="L34" s="4">
        <f t="shared" si="1"/>
        <v>8.5</v>
      </c>
    </row>
    <row r="35" spans="1:12" ht="12.75" x14ac:dyDescent="0.2">
      <c r="A35" s="20" t="s">
        <v>162</v>
      </c>
      <c r="B35" s="20" t="s">
        <v>631</v>
      </c>
      <c r="C35" s="20" t="s">
        <v>13</v>
      </c>
      <c r="D35" s="20">
        <v>37</v>
      </c>
      <c r="E35" s="2" t="s">
        <v>196</v>
      </c>
      <c r="F35" s="9" t="str">
        <f t="shared" si="0"/>
        <v>CharlesTrichtingeMUPPER VALLEY RUNNING CLUB</v>
      </c>
      <c r="G35" s="5">
        <f>SUMIF('Nashua 10K'!$F$2:$F$273,F35,'Nashua 10K'!$J$2:$J$273)</f>
        <v>0</v>
      </c>
      <c r="H35" s="5">
        <f>SUMIF('Skip''s 4M'!$F$2:$F$310,F35,'Skip''s 4M'!$J$2:$J$310)</f>
        <v>0</v>
      </c>
      <c r="I35" s="5">
        <f>SUMIF(Sandown!$F$2:$F$297,F35,Sandown!$J$2:$J$297)</f>
        <v>0</v>
      </c>
      <c r="J35" s="5">
        <f>SUMIF('New England Half'!$F$2:$F$294,F35,'New England Half'!$J$2:$J$294)</f>
        <v>8.5</v>
      </c>
      <c r="K35" s="5">
        <f>SUMIF('Track 5K'!$F$2:$F$198,F35,'Track 5K'!$J$2:$J$198)</f>
        <v>0</v>
      </c>
      <c r="L35" s="4">
        <f t="shared" si="1"/>
        <v>8.5</v>
      </c>
    </row>
    <row r="36" spans="1:12" ht="12.75" x14ac:dyDescent="0.2">
      <c r="A36" s="20" t="s">
        <v>392</v>
      </c>
      <c r="B36" s="20" t="s">
        <v>636</v>
      </c>
      <c r="C36" s="20" t="s">
        <v>13</v>
      </c>
      <c r="D36" s="20">
        <v>37</v>
      </c>
      <c r="E36" s="25" t="s">
        <v>647</v>
      </c>
      <c r="F36" s="9" t="str">
        <f t="shared" si="0"/>
        <v>JeremyDyckmanMACIDOTIC RACING</v>
      </c>
      <c r="G36" s="5">
        <f>SUMIF('Nashua 10K'!$F$2:$F$273,F36,'Nashua 10K'!$J$2:$J$273)</f>
        <v>0</v>
      </c>
      <c r="H36" s="5">
        <f>SUMIF('Skip''s 4M'!$F$2:$F$310,F36,'Skip''s 4M'!$J$2:$J$310)</f>
        <v>0</v>
      </c>
      <c r="I36" s="5">
        <f>SUMIF(Sandown!$F$2:$F$297,F36,Sandown!$J$2:$J$297)</f>
        <v>0</v>
      </c>
      <c r="J36" s="5">
        <f>SUMIF('New England Half'!$F$2:$F$294,F36,'New England Half'!$J$2:$J$294)</f>
        <v>7</v>
      </c>
      <c r="K36" s="5">
        <f>SUMIF('Track 5K'!$F$2:$F$198,F36,'Track 5K'!$J$2:$J$198)</f>
        <v>0</v>
      </c>
      <c r="L36" s="4">
        <f t="shared" si="1"/>
        <v>7</v>
      </c>
    </row>
    <row r="37" spans="1:12" ht="12.75" x14ac:dyDescent="0.2">
      <c r="A37" s="20" t="s">
        <v>431</v>
      </c>
      <c r="B37" s="20" t="s">
        <v>197</v>
      </c>
      <c r="C37" s="20" t="s">
        <v>13</v>
      </c>
      <c r="D37" s="20">
        <v>35</v>
      </c>
      <c r="E37" s="2" t="s">
        <v>193</v>
      </c>
      <c r="F37" s="9" t="str">
        <f t="shared" si="0"/>
        <v>JustinO'NeillMMILLENNIUM RUNNING</v>
      </c>
      <c r="G37" s="5">
        <f>SUMIF('Nashua 10K'!$F$2:$F$273,F37,'Nashua 10K'!$J$2:$J$273)</f>
        <v>0</v>
      </c>
      <c r="H37" s="5">
        <f>SUMIF('Skip''s 4M'!$F$2:$F$310,F37,'Skip''s 4M'!$J$2:$J$310)</f>
        <v>0</v>
      </c>
      <c r="I37" s="5">
        <f>SUMIF(Sandown!$F$2:$F$297,F37,Sandown!$J$2:$J$297)</f>
        <v>0</v>
      </c>
      <c r="J37" s="5">
        <f>SUMIF('New England Half'!$F$2:$F$294,F37,'New England Half'!$J$2:$J$294)</f>
        <v>5.875</v>
      </c>
      <c r="K37" s="5">
        <f>SUMIF('Track 5K'!$F$2:$F$198,F37,'Track 5K'!$J$2:$J$198)</f>
        <v>0</v>
      </c>
      <c r="L37" s="4">
        <f t="shared" si="1"/>
        <v>5.875</v>
      </c>
    </row>
    <row r="38" spans="1:12" ht="12.75" x14ac:dyDescent="0.2">
      <c r="A38" s="20" t="s">
        <v>460</v>
      </c>
      <c r="B38" s="20" t="s">
        <v>461</v>
      </c>
      <c r="C38" s="20" t="s">
        <v>13</v>
      </c>
      <c r="D38" s="20">
        <v>36</v>
      </c>
      <c r="E38" s="2" t="s">
        <v>196</v>
      </c>
      <c r="F38" s="9" t="str">
        <f t="shared" si="0"/>
        <v>SumitSharmaMUPPER VALLEY RUNNING CLUB</v>
      </c>
      <c r="G38" s="5">
        <f>SUMIF('Nashua 10K'!$F$2:$F$273,F38,'Nashua 10K'!$J$2:$J$273)</f>
        <v>0</v>
      </c>
      <c r="H38" s="5">
        <f>SUMIF('Skip''s 4M'!$F$2:$F$310,F38,'Skip''s 4M'!$J$2:$J$310)</f>
        <v>0</v>
      </c>
      <c r="I38" s="5">
        <f>SUMIF(Sandown!$F$2:$F$297,F38,Sandown!$J$2:$J$297)</f>
        <v>0</v>
      </c>
      <c r="J38" s="5">
        <f>SUMIF('New England Half'!$F$2:$F$294,F38,'New England Half'!$J$2:$J$294)</f>
        <v>0</v>
      </c>
      <c r="K38" s="5">
        <f>SUMIF('Track 5K'!$F$2:$F$198,F38,'Track 5K'!$J$2:$J$198)</f>
        <v>5.875</v>
      </c>
      <c r="L38" s="4">
        <f t="shared" si="1"/>
        <v>5.875</v>
      </c>
    </row>
  </sheetData>
  <autoFilter ref="A1:L692" xr:uid="{00000000-0009-0000-0000-00000B000000}"/>
  <sortState xmlns:xlrd2="http://schemas.microsoft.com/office/spreadsheetml/2017/richdata2" ref="A2:L38">
    <sortCondition descending="1" ref="L2:L3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L55"/>
  <sheetViews>
    <sheetView workbookViewId="0">
      <pane ySplit="1" topLeftCell="A2" activePane="bottomLeft" state="frozen"/>
      <selection sqref="A1:L1048576"/>
      <selection pane="bottomLeft"/>
    </sheetView>
  </sheetViews>
  <sheetFormatPr defaultColWidth="12.5703125" defaultRowHeight="15.75" customHeight="1" x14ac:dyDescent="0.2"/>
  <cols>
    <col min="1" max="4" width="12.5703125" style="3"/>
    <col min="5" max="5" width="30.140625" style="3" customWidth="1"/>
    <col min="6" max="6" width="0.140625" style="3" customWidth="1"/>
    <col min="7" max="7" width="15.5703125" style="3" bestFit="1" customWidth="1"/>
    <col min="8" max="8" width="17.7109375" style="3" bestFit="1" customWidth="1"/>
    <col min="9" max="9" width="13.28515625" style="3" bestFit="1" customWidth="1"/>
    <col min="10" max="10" width="20.5703125" style="3" bestFit="1" customWidth="1"/>
    <col min="11" max="11" width="13.140625" style="3" bestFit="1" customWidth="1"/>
    <col min="12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6" t="s">
        <v>2</v>
      </c>
    </row>
    <row r="2" spans="1:12" ht="12.75" x14ac:dyDescent="0.2">
      <c r="A2" s="20" t="s">
        <v>161</v>
      </c>
      <c r="B2" s="20" t="s">
        <v>82</v>
      </c>
      <c r="C2" s="20" t="s">
        <v>13</v>
      </c>
      <c r="D2" s="20">
        <v>44</v>
      </c>
      <c r="E2" s="20" t="s">
        <v>191</v>
      </c>
      <c r="F2" s="10" t="str">
        <f t="shared" ref="F2:F33" si="0">A2&amp;B2&amp;C2&amp;E2</f>
        <v>RyanAschbrennerMGATE CITY STRIDERS</v>
      </c>
      <c r="G2" s="5">
        <f>SUMIF('Nashua 10K'!$F$2:$F$273,F2,'Nashua 10K'!$J$2:$J$273)</f>
        <v>82</v>
      </c>
      <c r="H2" s="5">
        <f>SUMIF('Skip''s 4M'!$F$2:$F$310,F2,'Skip''s 4M'!$J$2:$J$310)</f>
        <v>97</v>
      </c>
      <c r="I2" s="5">
        <f>SUMIF(Sandown!$F$2:$F$297,F2,Sandown!$J$2:$J$297)</f>
        <v>94</v>
      </c>
      <c r="J2" s="5">
        <f>SUMIF('New England Half'!$F$2:$F$294,F2,'New England Half'!$J$2:$J$294)</f>
        <v>68</v>
      </c>
      <c r="K2" s="5">
        <f>SUMIF('Track 5K'!$F$2:$F$198,F2,'Track 5K'!$J$2:$J$198)</f>
        <v>73</v>
      </c>
      <c r="L2" s="4">
        <f t="shared" ref="L2:L33" si="1">SUM(G2:K2)</f>
        <v>414</v>
      </c>
    </row>
    <row r="3" spans="1:12" ht="12.75" x14ac:dyDescent="0.2">
      <c r="A3" s="20" t="s">
        <v>37</v>
      </c>
      <c r="B3" s="20" t="s">
        <v>149</v>
      </c>
      <c r="C3" s="20" t="s">
        <v>13</v>
      </c>
      <c r="D3" s="20">
        <v>42</v>
      </c>
      <c r="E3" s="20" t="s">
        <v>193</v>
      </c>
      <c r="F3" s="10" t="str">
        <f t="shared" si="0"/>
        <v>MichaelMartinezMMILLENNIUM RUNNING</v>
      </c>
      <c r="G3" s="5">
        <f>SUMIF('Nashua 10K'!$F$2:$F$273,F3,'Nashua 10K'!$J$2:$J$273)</f>
        <v>32</v>
      </c>
      <c r="H3" s="5">
        <f>SUMIF('Skip''s 4M'!$F$2:$F$310,F3,'Skip''s 4M'!$J$2:$J$310)</f>
        <v>60</v>
      </c>
      <c r="I3" s="5">
        <f>SUMIF(Sandown!$F$2:$F$297,F3,Sandown!$J$2:$J$297)</f>
        <v>62</v>
      </c>
      <c r="J3" s="5">
        <f>SUMIF('New England Half'!$F$2:$F$294,F3,'New England Half'!$J$2:$J$294)</f>
        <v>35</v>
      </c>
      <c r="K3" s="5">
        <f>SUMIF('Track 5K'!$F$2:$F$198,F3,'Track 5K'!$J$2:$J$198)</f>
        <v>60</v>
      </c>
      <c r="L3" s="4">
        <f t="shared" si="1"/>
        <v>249</v>
      </c>
    </row>
    <row r="4" spans="1:12" ht="15.75" customHeight="1" x14ac:dyDescent="0.2">
      <c r="A4" s="20" t="s">
        <v>285</v>
      </c>
      <c r="B4" s="20" t="s">
        <v>286</v>
      </c>
      <c r="C4" s="20" t="s">
        <v>13</v>
      </c>
      <c r="D4" s="20">
        <v>40</v>
      </c>
      <c r="E4" s="20" t="s">
        <v>191</v>
      </c>
      <c r="F4" s="9" t="str">
        <f t="shared" si="0"/>
        <v>CoreyGirardMGATE CITY STRIDERS</v>
      </c>
      <c r="G4" s="5">
        <f>SUMIF('Nashua 10K'!$F$2:$F$273,F4,'Nashua 10K'!$J$2:$J$273)</f>
        <v>0</v>
      </c>
      <c r="H4" s="5">
        <f>SUMIF('Skip''s 4M'!$F$2:$F$310,F4,'Skip''s 4M'!$J$2:$J$310)</f>
        <v>85</v>
      </c>
      <c r="I4" s="5">
        <f>SUMIF(Sandown!$F$2:$F$297,F4,Sandown!$J$2:$J$297)</f>
        <v>82</v>
      </c>
      <c r="J4" s="5">
        <f>SUMIF('New England Half'!$F$2:$F$294,F4,'New England Half'!$J$2:$J$294)</f>
        <v>52</v>
      </c>
      <c r="K4" s="5">
        <f>SUMIF('Track 5K'!$F$2:$F$198,F4,'Track 5K'!$J$2:$J$198)</f>
        <v>0</v>
      </c>
      <c r="L4" s="4">
        <f t="shared" si="1"/>
        <v>219</v>
      </c>
    </row>
    <row r="5" spans="1:12" ht="15.75" customHeight="1" x14ac:dyDescent="0.2">
      <c r="A5" s="20" t="s">
        <v>293</v>
      </c>
      <c r="B5" s="20" t="s">
        <v>294</v>
      </c>
      <c r="C5" s="20" t="s">
        <v>13</v>
      </c>
      <c r="D5" s="20">
        <v>47</v>
      </c>
      <c r="E5" s="20" t="s">
        <v>193</v>
      </c>
      <c r="F5" s="9" t="str">
        <f t="shared" si="0"/>
        <v>BrettRickenbachMMILLENNIUM RUNNING</v>
      </c>
      <c r="G5" s="5">
        <f>SUMIF('Nashua 10K'!$F$2:$F$273,F5,'Nashua 10K'!$J$2:$J$273)</f>
        <v>0</v>
      </c>
      <c r="H5" s="5">
        <f>SUMIF('Skip''s 4M'!$F$2:$F$310,F5,'Skip''s 4M'!$J$2:$J$310)</f>
        <v>64</v>
      </c>
      <c r="I5" s="5">
        <f>SUMIF(Sandown!$F$2:$F$297,F5,Sandown!$J$2:$J$297)</f>
        <v>66</v>
      </c>
      <c r="J5" s="5">
        <f>SUMIF('New England Half'!$F$2:$F$294,F5,'New England Half'!$J$2:$J$294)</f>
        <v>33</v>
      </c>
      <c r="K5" s="5">
        <f>SUMIF('Track 5K'!$F$2:$F$198,F5,'Track 5K'!$J$2:$J$198)</f>
        <v>45.5</v>
      </c>
      <c r="L5" s="4">
        <f t="shared" si="1"/>
        <v>208.5</v>
      </c>
    </row>
    <row r="6" spans="1:12" ht="15.75" customHeight="1" x14ac:dyDescent="0.2">
      <c r="A6" s="20" t="s">
        <v>29</v>
      </c>
      <c r="B6" s="20" t="s">
        <v>30</v>
      </c>
      <c r="C6" s="20" t="s">
        <v>13</v>
      </c>
      <c r="D6" s="20">
        <v>49</v>
      </c>
      <c r="E6" s="20" t="s">
        <v>192</v>
      </c>
      <c r="F6" s="10" t="str">
        <f t="shared" si="0"/>
        <v>ScottReiffMGREATER DERRY TRACK CLUB</v>
      </c>
      <c r="G6" s="5">
        <f>SUMIF('Nashua 10K'!$F$2:$F$273,F6,'Nashua 10K'!$J$2:$J$273)</f>
        <v>30</v>
      </c>
      <c r="H6" s="5">
        <f>SUMIF('Skip''s 4M'!$F$2:$F$310,F6,'Skip''s 4M'!$J$2:$J$310)</f>
        <v>39.5</v>
      </c>
      <c r="I6" s="5">
        <f>SUMIF(Sandown!$F$2:$F$297,F6,Sandown!$J$2:$J$297)</f>
        <v>30</v>
      </c>
      <c r="J6" s="5">
        <f>SUMIF('New England Half'!$F$2:$F$294,F6,'New England Half'!$J$2:$J$294)</f>
        <v>23.5</v>
      </c>
      <c r="K6" s="5">
        <f>SUMIF('Track 5K'!$F$2:$F$198,F6,'Track 5K'!$J$2:$J$198)</f>
        <v>23.5</v>
      </c>
      <c r="L6" s="4">
        <f t="shared" si="1"/>
        <v>146.5</v>
      </c>
    </row>
    <row r="7" spans="1:12" ht="15.75" customHeight="1" x14ac:dyDescent="0.2">
      <c r="A7" s="20" t="s">
        <v>31</v>
      </c>
      <c r="B7" s="20" t="s">
        <v>32</v>
      </c>
      <c r="C7" s="20" t="s">
        <v>13</v>
      </c>
      <c r="D7" s="20">
        <v>49</v>
      </c>
      <c r="E7" s="20" t="s">
        <v>192</v>
      </c>
      <c r="F7" s="10" t="str">
        <f t="shared" si="0"/>
        <v>JamesAikenMGREATER DERRY TRACK CLUB</v>
      </c>
      <c r="G7" s="5">
        <f>SUMIF('Nashua 10K'!$F$2:$F$273,F7,'Nashua 10K'!$J$2:$J$273)</f>
        <v>26</v>
      </c>
      <c r="H7" s="5">
        <f>SUMIF('Skip''s 4M'!$F$2:$F$310,F7,'Skip''s 4M'!$J$2:$J$310)</f>
        <v>31</v>
      </c>
      <c r="I7" s="5">
        <f>SUMIF(Sandown!$F$2:$F$297,F7,Sandown!$J$2:$J$297)</f>
        <v>28</v>
      </c>
      <c r="J7" s="5">
        <f>SUMIF('New England Half'!$F$2:$F$294,F7,'New England Half'!$J$2:$J$294)</f>
        <v>17.5</v>
      </c>
      <c r="K7" s="5">
        <f>SUMIF('Track 5K'!$F$2:$F$198,F7,'Track 5K'!$J$2:$J$198)</f>
        <v>17.5</v>
      </c>
      <c r="L7" s="4">
        <f t="shared" si="1"/>
        <v>120</v>
      </c>
    </row>
    <row r="8" spans="1:12" ht="15.75" customHeight="1" x14ac:dyDescent="0.2">
      <c r="A8" s="3" t="s">
        <v>379</v>
      </c>
      <c r="B8" s="3" t="s">
        <v>380</v>
      </c>
      <c r="C8" s="3" t="s">
        <v>13</v>
      </c>
      <c r="D8" s="3">
        <v>48</v>
      </c>
      <c r="E8" s="3" t="s">
        <v>192</v>
      </c>
      <c r="F8" s="10" t="str">
        <f t="shared" si="0"/>
        <v>KurtMullenMGREATER DERRY TRACK CLUB</v>
      </c>
      <c r="G8" s="5">
        <f>SUMIF('Nashua 10K'!$F$2:$F$273,F8,'Nashua 10K'!$J$2:$J$273)</f>
        <v>0</v>
      </c>
      <c r="H8" s="5">
        <f>SUMIF('Skip''s 4M'!$F$2:$F$310,F8,'Skip''s 4M'!$J$2:$J$310)</f>
        <v>0</v>
      </c>
      <c r="I8" s="5">
        <f>SUMIF(Sandown!$F$2:$F$297,F8,Sandown!$J$2:$J$297)</f>
        <v>64</v>
      </c>
      <c r="J8" s="5">
        <f>SUMIF('New England Half'!$F$2:$F$294,F8,'New England Half'!$J$2:$J$294)</f>
        <v>34</v>
      </c>
      <c r="K8" s="5">
        <f>SUMIF('Track 5K'!$F$2:$F$198,F8,'Track 5K'!$J$2:$J$198)</f>
        <v>0</v>
      </c>
      <c r="L8" s="4">
        <f t="shared" si="1"/>
        <v>98</v>
      </c>
    </row>
    <row r="9" spans="1:12" ht="15.75" customHeight="1" x14ac:dyDescent="0.2">
      <c r="A9" s="20" t="s">
        <v>31</v>
      </c>
      <c r="B9" s="20" t="s">
        <v>590</v>
      </c>
      <c r="C9" s="20" t="s">
        <v>13</v>
      </c>
      <c r="D9" s="20">
        <v>41</v>
      </c>
      <c r="E9" s="2" t="s">
        <v>648</v>
      </c>
      <c r="F9" s="9" t="str">
        <f t="shared" si="0"/>
        <v>JamesOlsenMGREATER MANCHESTER RUNNING CLUB</v>
      </c>
      <c r="G9" s="5">
        <f>SUMIF('Nashua 10K'!$F$2:$F$273,F9,'Nashua 10K'!$J$2:$J$273)</f>
        <v>0</v>
      </c>
      <c r="H9" s="5">
        <f>SUMIF('Skip''s 4M'!$F$2:$F$310,F9,'Skip''s 4M'!$J$2:$J$310)</f>
        <v>0</v>
      </c>
      <c r="I9" s="5">
        <f>SUMIF(Sandown!$F$2:$F$297,F9,Sandown!$J$2:$J$297)</f>
        <v>0</v>
      </c>
      <c r="J9" s="5">
        <f>SUMIF('New England Half'!$F$2:$F$294,F9,'New England Half'!$J$2:$J$294)</f>
        <v>97</v>
      </c>
      <c r="K9" s="5">
        <f>SUMIF('Track 5K'!$F$2:$F$198,F9,'Track 5K'!$J$2:$J$198)</f>
        <v>0</v>
      </c>
      <c r="L9" s="4">
        <f t="shared" si="1"/>
        <v>97</v>
      </c>
    </row>
    <row r="10" spans="1:12" ht="15.75" customHeight="1" x14ac:dyDescent="0.2">
      <c r="A10" s="20" t="s">
        <v>304</v>
      </c>
      <c r="B10" s="20" t="s">
        <v>305</v>
      </c>
      <c r="C10" s="20" t="s">
        <v>13</v>
      </c>
      <c r="D10" s="20">
        <v>47</v>
      </c>
      <c r="E10" s="20" t="s">
        <v>192</v>
      </c>
      <c r="F10" s="10" t="str">
        <f t="shared" si="0"/>
        <v>ClintHavensMGREATER DERRY TRACK CLUB</v>
      </c>
      <c r="G10" s="5">
        <f>SUMIF('Nashua 10K'!$F$2:$F$273,F10,'Nashua 10K'!$J$2:$J$273)</f>
        <v>0</v>
      </c>
      <c r="H10" s="5">
        <f>SUMIF('Skip''s 4M'!$F$2:$F$310,F10,'Skip''s 4M'!$J$2:$J$310)</f>
        <v>34</v>
      </c>
      <c r="I10" s="5">
        <f>SUMIF(Sandown!$F$2:$F$297,F10,Sandown!$J$2:$J$297)</f>
        <v>33</v>
      </c>
      <c r="J10" s="5">
        <f>SUMIF('New England Half'!$F$2:$F$294,F10,'New England Half'!$J$2:$J$294)</f>
        <v>13</v>
      </c>
      <c r="K10" s="5">
        <f>SUMIF('Track 5K'!$F$2:$F$198,F10,'Track 5K'!$J$2:$J$198)</f>
        <v>12.125</v>
      </c>
      <c r="L10" s="4">
        <f t="shared" si="1"/>
        <v>92.125</v>
      </c>
    </row>
    <row r="11" spans="1:12" ht="15.75" customHeight="1" x14ac:dyDescent="0.2">
      <c r="A11" s="2" t="s">
        <v>12</v>
      </c>
      <c r="B11" s="2" t="s">
        <v>169</v>
      </c>
      <c r="C11" s="2" t="s">
        <v>13</v>
      </c>
      <c r="D11" s="2">
        <v>40</v>
      </c>
      <c r="E11" s="2" t="s">
        <v>193</v>
      </c>
      <c r="F11" s="10" t="str">
        <f t="shared" si="0"/>
        <v>BrianSeveranceMMILLENNIUM RUNNING</v>
      </c>
      <c r="G11" s="5">
        <f>SUMIF('Nashua 10K'!$F$2:$F$273,F11,'Nashua 10K'!$J$2:$J$273)</f>
        <v>58</v>
      </c>
      <c r="H11" s="5">
        <f>SUMIF('Skip''s 4M'!$F$2:$F$310,F11,'Skip''s 4M'!$J$2:$J$310)</f>
        <v>0</v>
      </c>
      <c r="I11" s="5">
        <f>SUMIF(Sandown!$F$2:$F$297,F11,Sandown!$J$2:$J$297)</f>
        <v>0</v>
      </c>
      <c r="J11" s="5">
        <f>SUMIF('New England Half'!$F$2:$F$294,F11,'New England Half'!$J$2:$J$294)</f>
        <v>29</v>
      </c>
      <c r="K11" s="5">
        <f>SUMIF('Track 5K'!$F$2:$F$198,F11,'Track 5K'!$J$2:$J$198)</f>
        <v>0</v>
      </c>
      <c r="L11" s="4">
        <f t="shared" si="1"/>
        <v>87</v>
      </c>
    </row>
    <row r="12" spans="1:12" ht="15.75" customHeight="1" x14ac:dyDescent="0.2">
      <c r="A12" s="2" t="s">
        <v>134</v>
      </c>
      <c r="B12" s="2" t="s">
        <v>43</v>
      </c>
      <c r="C12" s="2" t="s">
        <v>13</v>
      </c>
      <c r="D12" s="2">
        <v>46</v>
      </c>
      <c r="E12" s="2" t="s">
        <v>193</v>
      </c>
      <c r="F12" s="10" t="str">
        <f t="shared" si="0"/>
        <v>JohnMortimerMMILLENNIUM RUNNING</v>
      </c>
      <c r="G12" s="5">
        <f>SUMIF('Nashua 10K'!$F$2:$F$273,F12,'Nashua 10K'!$J$2:$J$273)</f>
        <v>79</v>
      </c>
      <c r="H12" s="5">
        <f>SUMIF('Skip''s 4M'!$F$2:$F$310,F12,'Skip''s 4M'!$J$2:$J$310)</f>
        <v>0</v>
      </c>
      <c r="I12" s="5">
        <f>SUMIF(Sandown!$F$2:$F$297,F12,Sandown!$J$2:$J$297)</f>
        <v>0</v>
      </c>
      <c r="J12" s="5">
        <f>SUMIF('New England Half'!$F$2:$F$294,F12,'New England Half'!$J$2:$J$294)</f>
        <v>0</v>
      </c>
      <c r="K12" s="5">
        <f>SUMIF('Track 5K'!$F$2:$F$198,F12,'Track 5K'!$J$2:$J$198)</f>
        <v>0</v>
      </c>
      <c r="L12" s="4">
        <f t="shared" si="1"/>
        <v>79</v>
      </c>
    </row>
    <row r="13" spans="1:12" ht="15.75" customHeight="1" x14ac:dyDescent="0.2">
      <c r="A13" s="20" t="s">
        <v>147</v>
      </c>
      <c r="B13" s="20" t="s">
        <v>158</v>
      </c>
      <c r="C13" s="20" t="s">
        <v>13</v>
      </c>
      <c r="D13" s="20">
        <v>43</v>
      </c>
      <c r="E13" s="20" t="s">
        <v>191</v>
      </c>
      <c r="F13" s="9" t="str">
        <f t="shared" si="0"/>
        <v>StephenRouleauMGATE CITY STRIDERS</v>
      </c>
      <c r="G13" s="5">
        <f>SUMIF('Nashua 10K'!$F$2:$F$273,F13,'Nashua 10K'!$J$2:$J$273)</f>
        <v>20.5</v>
      </c>
      <c r="H13" s="5">
        <f>SUMIF('Skip''s 4M'!$F$2:$F$310,F13,'Skip''s 4M'!$J$2:$J$310)</f>
        <v>24.25</v>
      </c>
      <c r="I13" s="5">
        <f>SUMIF(Sandown!$F$2:$F$297,F13,Sandown!$J$2:$J$297)</f>
        <v>22.75</v>
      </c>
      <c r="J13" s="5">
        <f>SUMIF('New England Half'!$F$2:$F$294,F13,'New England Half'!$J$2:$J$294)</f>
        <v>0</v>
      </c>
      <c r="K13" s="5">
        <f>SUMIF('Track 5K'!$F$2:$F$198,F13,'Track 5K'!$J$2:$J$198)</f>
        <v>7.25</v>
      </c>
      <c r="L13" s="4">
        <f t="shared" si="1"/>
        <v>74.75</v>
      </c>
    </row>
    <row r="14" spans="1:12" ht="15.75" customHeight="1" x14ac:dyDescent="0.2">
      <c r="A14" s="20" t="s">
        <v>435</v>
      </c>
      <c r="B14" s="20" t="s">
        <v>436</v>
      </c>
      <c r="C14" s="20" t="s">
        <v>13</v>
      </c>
      <c r="D14" s="20">
        <v>48</v>
      </c>
      <c r="E14" s="2" t="s">
        <v>192</v>
      </c>
      <c r="F14" s="9" t="str">
        <f t="shared" si="0"/>
        <v>FredCarterMGREATER DERRY TRACK CLUB</v>
      </c>
      <c r="G14" s="5">
        <f>SUMIF('Nashua 10K'!$F$2:$F$273,F14,'Nashua 10K'!$J$2:$J$273)</f>
        <v>0</v>
      </c>
      <c r="H14" s="5">
        <f>SUMIF('Skip''s 4M'!$F$2:$F$310,F14,'Skip''s 4M'!$J$2:$J$310)</f>
        <v>0</v>
      </c>
      <c r="I14" s="5">
        <f>SUMIF(Sandown!$F$2:$F$297,F14,Sandown!$J$2:$J$297)</f>
        <v>0</v>
      </c>
      <c r="J14" s="5">
        <f>SUMIF('New England Half'!$F$2:$F$294,F14,'New England Half'!$J$2:$J$294)</f>
        <v>36.5</v>
      </c>
      <c r="K14" s="5">
        <f>SUMIF('Track 5K'!$F$2:$F$198,F14,'Track 5K'!$J$2:$J$198)</f>
        <v>33</v>
      </c>
      <c r="L14" s="4">
        <f t="shared" si="1"/>
        <v>69.5</v>
      </c>
    </row>
    <row r="15" spans="1:12" ht="15.75" customHeight="1" x14ac:dyDescent="0.2">
      <c r="A15" s="20" t="s">
        <v>480</v>
      </c>
      <c r="B15" s="20" t="s">
        <v>481</v>
      </c>
      <c r="C15" s="20" t="s">
        <v>13</v>
      </c>
      <c r="D15" s="20">
        <v>45</v>
      </c>
      <c r="E15" s="2" t="s">
        <v>193</v>
      </c>
      <c r="F15" s="9" t="str">
        <f t="shared" si="0"/>
        <v>EdwardFerris, IIIMMILLENNIUM RUNNING</v>
      </c>
      <c r="G15" s="5">
        <f>SUMIF('Nashua 10K'!$F$2:$F$273,F15,'Nashua 10K'!$J$2:$J$273)</f>
        <v>0</v>
      </c>
      <c r="H15" s="5">
        <f>SUMIF('Skip''s 4M'!$F$2:$F$310,F15,'Skip''s 4M'!$J$2:$J$310)</f>
        <v>0</v>
      </c>
      <c r="I15" s="5">
        <f>SUMIF(Sandown!$F$2:$F$297,F15,Sandown!$J$2:$J$297)</f>
        <v>0</v>
      </c>
      <c r="J15" s="5">
        <f>SUMIF('New England Half'!$F$2:$F$294,F15,'New England Half'!$J$2:$J$294)</f>
        <v>24.25</v>
      </c>
      <c r="K15" s="5">
        <f>SUMIF('Track 5K'!$F$2:$F$198,F15,'Track 5K'!$J$2:$J$198)</f>
        <v>42.5</v>
      </c>
      <c r="L15" s="4">
        <f t="shared" si="1"/>
        <v>66.75</v>
      </c>
    </row>
    <row r="16" spans="1:12" ht="15.75" customHeight="1" x14ac:dyDescent="0.2">
      <c r="A16" s="2" t="s">
        <v>12</v>
      </c>
      <c r="B16" s="2" t="s">
        <v>170</v>
      </c>
      <c r="C16" s="2" t="s">
        <v>13</v>
      </c>
      <c r="D16" s="2">
        <v>45</v>
      </c>
      <c r="E16" s="2" t="s">
        <v>193</v>
      </c>
      <c r="F16" s="10" t="str">
        <f t="shared" si="0"/>
        <v>BrianGillMMILLENNIUM RUNNING</v>
      </c>
      <c r="G16" s="5">
        <f>SUMIF('Nashua 10K'!$F$2:$F$273,F16,'Nashua 10K'!$J$2:$J$273)</f>
        <v>42.5</v>
      </c>
      <c r="H16" s="5">
        <f>SUMIF('Skip''s 4M'!$F$2:$F$310,F16,'Skip''s 4M'!$J$2:$J$310)</f>
        <v>0</v>
      </c>
      <c r="I16" s="5">
        <f>SUMIF(Sandown!$F$2:$F$297,F16,Sandown!$J$2:$J$297)</f>
        <v>0</v>
      </c>
      <c r="J16" s="5">
        <f>SUMIF('New England Half'!$F$2:$F$294,F16,'New England Half'!$J$2:$J$294)</f>
        <v>19.75</v>
      </c>
      <c r="K16" s="5">
        <f>SUMIF('Track 5K'!$F$2:$F$198,F16,'Track 5K'!$J$2:$J$198)</f>
        <v>0</v>
      </c>
      <c r="L16" s="4">
        <f t="shared" si="1"/>
        <v>62.25</v>
      </c>
    </row>
    <row r="17" spans="1:12" ht="15.75" customHeight="1" x14ac:dyDescent="0.2">
      <c r="A17" s="3" t="s">
        <v>381</v>
      </c>
      <c r="B17" s="3" t="s">
        <v>382</v>
      </c>
      <c r="C17" s="3" t="s">
        <v>13</v>
      </c>
      <c r="D17" s="3">
        <v>47</v>
      </c>
      <c r="E17" s="3" t="s">
        <v>192</v>
      </c>
      <c r="F17" s="10" t="str">
        <f t="shared" si="0"/>
        <v>JimmieCochranMGREATER DERRY TRACK CLUB</v>
      </c>
      <c r="G17" s="5">
        <f>SUMIF('Nashua 10K'!$F$2:$F$273,F17,'Nashua 10K'!$J$2:$J$273)</f>
        <v>0</v>
      </c>
      <c r="H17" s="5">
        <f>SUMIF('Skip''s 4M'!$F$2:$F$310,F17,'Skip''s 4M'!$J$2:$J$310)</f>
        <v>0</v>
      </c>
      <c r="I17" s="5">
        <f>SUMIF(Sandown!$F$2:$F$297,F17,Sandown!$J$2:$J$297)</f>
        <v>58</v>
      </c>
      <c r="J17" s="5">
        <f>SUMIF('New England Half'!$F$2:$F$294,F17,'New England Half'!$J$2:$J$294)</f>
        <v>0</v>
      </c>
      <c r="K17" s="5">
        <f>SUMIF('Track 5K'!$F$2:$F$198,F17,'Track 5K'!$J$2:$J$198)</f>
        <v>0</v>
      </c>
      <c r="L17" s="4">
        <f t="shared" si="1"/>
        <v>58</v>
      </c>
    </row>
    <row r="18" spans="1:12" ht="15.75" customHeight="1" x14ac:dyDescent="0.2">
      <c r="A18" s="2" t="s">
        <v>164</v>
      </c>
      <c r="B18" s="2" t="s">
        <v>165</v>
      </c>
      <c r="C18" s="2" t="s">
        <v>13</v>
      </c>
      <c r="D18" s="2">
        <v>49</v>
      </c>
      <c r="E18" s="2" t="s">
        <v>191</v>
      </c>
      <c r="F18" s="10" t="str">
        <f t="shared" si="0"/>
        <v>MatthewShapiroMGATE CITY STRIDERS</v>
      </c>
      <c r="G18" s="5">
        <f>SUMIF('Nashua 10K'!$F$2:$F$273,F18,'Nashua 10K'!$J$2:$J$273)</f>
        <v>19.75</v>
      </c>
      <c r="H18" s="5">
        <f>SUMIF('Skip''s 4M'!$F$2:$F$310,F18,'Skip''s 4M'!$J$2:$J$310)</f>
        <v>0</v>
      </c>
      <c r="I18" s="5">
        <f>SUMIF(Sandown!$F$2:$F$297,F18,Sandown!$J$2:$J$297)</f>
        <v>20.5</v>
      </c>
      <c r="J18" s="5">
        <f>SUMIF('New England Half'!$F$2:$F$294,F18,'New England Half'!$J$2:$J$294)</f>
        <v>7.75</v>
      </c>
      <c r="K18" s="5">
        <f>SUMIF('Track 5K'!$F$2:$F$198,F18,'Track 5K'!$J$2:$J$198)</f>
        <v>9.125</v>
      </c>
      <c r="L18" s="4">
        <f t="shared" si="1"/>
        <v>57.125</v>
      </c>
    </row>
    <row r="19" spans="1:12" ht="15.75" customHeight="1" x14ac:dyDescent="0.2">
      <c r="A19" s="20" t="s">
        <v>418</v>
      </c>
      <c r="B19" s="20" t="s">
        <v>419</v>
      </c>
      <c r="C19" s="20" t="s">
        <v>13</v>
      </c>
      <c r="D19" s="20">
        <v>42</v>
      </c>
      <c r="E19" s="2" t="s">
        <v>192</v>
      </c>
      <c r="F19" s="9" t="str">
        <f t="shared" si="0"/>
        <v>EddieClementsMGREATER DERRY TRACK CLUB</v>
      </c>
      <c r="G19" s="5">
        <f>SUMIF('Nashua 10K'!$F$2:$F$273,F19,'Nashua 10K'!$J$2:$J$273)</f>
        <v>0</v>
      </c>
      <c r="H19" s="5">
        <f>SUMIF('Skip''s 4M'!$F$2:$F$310,F19,'Skip''s 4M'!$J$2:$J$310)</f>
        <v>0</v>
      </c>
      <c r="I19" s="5">
        <f>SUMIF(Sandown!$F$2:$F$297,F19,Sandown!$J$2:$J$297)</f>
        <v>0</v>
      </c>
      <c r="J19" s="5">
        <f>SUMIF('New England Half'!$F$2:$F$294,F19,'New England Half'!$J$2:$J$294)</f>
        <v>0</v>
      </c>
      <c r="K19" s="5">
        <f>SUMIF('Track 5K'!$F$2:$F$198,F19,'Track 5K'!$J$2:$J$198)</f>
        <v>54</v>
      </c>
      <c r="L19" s="4">
        <f t="shared" si="1"/>
        <v>54</v>
      </c>
    </row>
    <row r="20" spans="1:12" ht="15.75" customHeight="1" x14ac:dyDescent="0.2">
      <c r="A20" s="20" t="s">
        <v>131</v>
      </c>
      <c r="B20" s="20" t="s">
        <v>430</v>
      </c>
      <c r="C20" s="20" t="s">
        <v>13</v>
      </c>
      <c r="D20" s="20">
        <v>48</v>
      </c>
      <c r="E20" s="2" t="s">
        <v>196</v>
      </c>
      <c r="F20" s="9" t="str">
        <f t="shared" si="0"/>
        <v>SeanMeissnerMUPPER VALLEY RUNNING CLUB</v>
      </c>
      <c r="G20" s="5">
        <f>SUMIF('Nashua 10K'!$F$2:$F$273,F20,'Nashua 10K'!$J$2:$J$273)</f>
        <v>0</v>
      </c>
      <c r="H20" s="5">
        <f>SUMIF('Skip''s 4M'!$F$2:$F$310,F20,'Skip''s 4M'!$J$2:$J$310)</f>
        <v>0</v>
      </c>
      <c r="I20" s="5">
        <f>SUMIF(Sandown!$F$2:$F$297,F20,Sandown!$J$2:$J$297)</f>
        <v>0</v>
      </c>
      <c r="J20" s="5">
        <f>SUMIF('New England Half'!$F$2:$F$294,F20,'New England Half'!$J$2:$J$294)</f>
        <v>0</v>
      </c>
      <c r="K20" s="5">
        <f>SUMIF('Track 5K'!$F$2:$F$198,F20,'Track 5K'!$J$2:$J$198)</f>
        <v>52</v>
      </c>
      <c r="L20" s="4">
        <f t="shared" si="1"/>
        <v>52</v>
      </c>
    </row>
    <row r="21" spans="1:12" ht="15.75" customHeight="1" x14ac:dyDescent="0.2">
      <c r="A21" s="20" t="s">
        <v>16</v>
      </c>
      <c r="B21" s="20" t="s">
        <v>652</v>
      </c>
      <c r="C21" s="20" t="s">
        <v>13</v>
      </c>
      <c r="D21" s="20">
        <v>49</v>
      </c>
      <c r="E21" s="2" t="s">
        <v>193</v>
      </c>
      <c r="F21" s="9" t="str">
        <f t="shared" si="0"/>
        <v>MarkLaPradeMMILLENNIUM RUNNING</v>
      </c>
      <c r="G21" s="5">
        <f>SUMIF('Nashua 10K'!$F$2:$F$273,F21,'Nashua 10K'!$J$2:$J$273)</f>
        <v>0</v>
      </c>
      <c r="H21" s="5">
        <f>SUMIF('Skip''s 4M'!$F$2:$F$310,F21,'Skip''s 4M'!$J$2:$J$310)</f>
        <v>0</v>
      </c>
      <c r="I21" s="5">
        <f>SUMIF(Sandown!$F$2:$F$297,F21,Sandown!$J$2:$J$297)</f>
        <v>0</v>
      </c>
      <c r="J21" s="5">
        <f>SUMIF('New England Half'!$F$2:$F$294,F21,'New England Half'!$J$2:$J$294)</f>
        <v>0</v>
      </c>
      <c r="K21" s="5">
        <f>SUMIF('Track 5K'!$F$2:$F$198,F21,'Track 5K'!$J$2:$J$198)</f>
        <v>48.5</v>
      </c>
      <c r="L21" s="4">
        <f t="shared" si="1"/>
        <v>48.5</v>
      </c>
    </row>
    <row r="22" spans="1:12" ht="15.75" customHeight="1" x14ac:dyDescent="0.2">
      <c r="A22" s="20" t="s">
        <v>37</v>
      </c>
      <c r="B22" s="20" t="s">
        <v>426</v>
      </c>
      <c r="C22" s="20" t="s">
        <v>13</v>
      </c>
      <c r="D22" s="20">
        <v>45</v>
      </c>
      <c r="E22" s="2" t="s">
        <v>191</v>
      </c>
      <c r="F22" s="9" t="str">
        <f t="shared" si="0"/>
        <v>MichaelEricsonMGATE CITY STRIDERS</v>
      </c>
      <c r="G22" s="5">
        <f>SUMIF('Nashua 10K'!$F$2:$F$273,F22,'Nashua 10K'!$J$2:$J$273)</f>
        <v>0</v>
      </c>
      <c r="H22" s="5">
        <f>SUMIF('Skip''s 4M'!$F$2:$F$310,F22,'Skip''s 4M'!$J$2:$J$310)</f>
        <v>0</v>
      </c>
      <c r="I22" s="5">
        <f>SUMIF(Sandown!$F$2:$F$297,F22,Sandown!$J$2:$J$297)</f>
        <v>0</v>
      </c>
      <c r="J22" s="5">
        <f>SUMIF('New England Half'!$F$2:$F$294,F22,'New England Half'!$J$2:$J$294)</f>
        <v>0</v>
      </c>
      <c r="K22" s="5">
        <f>SUMIF('Track 5K'!$F$2:$F$198,F22,'Track 5K'!$J$2:$J$198)</f>
        <v>47</v>
      </c>
      <c r="L22" s="4">
        <f t="shared" si="1"/>
        <v>47</v>
      </c>
    </row>
    <row r="23" spans="1:12" ht="15.75" customHeight="1" x14ac:dyDescent="0.2">
      <c r="A23" s="20" t="s">
        <v>300</v>
      </c>
      <c r="B23" s="20" t="s">
        <v>301</v>
      </c>
      <c r="C23" s="20" t="s">
        <v>13</v>
      </c>
      <c r="D23" s="20">
        <v>42</v>
      </c>
      <c r="E23" s="20" t="s">
        <v>196</v>
      </c>
      <c r="F23" s="9" t="str">
        <f t="shared" si="0"/>
        <v>JothamBurnettMUPPER VALLEY RUNNING CLUB</v>
      </c>
      <c r="G23" s="5">
        <f>SUMIF('Nashua 10K'!$F$2:$F$273,F23,'Nashua 10K'!$J$2:$J$273)</f>
        <v>0</v>
      </c>
      <c r="H23" s="5">
        <f>SUMIF('Skip''s 4M'!$F$2:$F$310,F23,'Skip''s 4M'!$J$2:$J$310)</f>
        <v>44</v>
      </c>
      <c r="I23" s="5">
        <f>SUMIF(Sandown!$F$2:$F$297,F23,Sandown!$J$2:$J$297)</f>
        <v>0</v>
      </c>
      <c r="J23" s="5">
        <f>SUMIF('New England Half'!$F$2:$F$294,F23,'New England Half'!$J$2:$J$294)</f>
        <v>0</v>
      </c>
      <c r="K23" s="5">
        <f>SUMIF('Track 5K'!$F$2:$F$198,F23,'Track 5K'!$J$2:$J$198)</f>
        <v>0</v>
      </c>
      <c r="L23" s="4">
        <f t="shared" si="1"/>
        <v>44</v>
      </c>
    </row>
    <row r="24" spans="1:12" ht="15.75" customHeight="1" x14ac:dyDescent="0.2">
      <c r="A24" s="20" t="s">
        <v>125</v>
      </c>
      <c r="B24" s="20" t="s">
        <v>493</v>
      </c>
      <c r="C24" s="20" t="s">
        <v>13</v>
      </c>
      <c r="D24" s="20">
        <v>49</v>
      </c>
      <c r="E24" s="2" t="s">
        <v>196</v>
      </c>
      <c r="F24" s="9" t="str">
        <f t="shared" si="0"/>
        <v>PaulCoatsMUPPER VALLEY RUNNING CLUB</v>
      </c>
      <c r="G24" s="5">
        <f>SUMIF('Nashua 10K'!$F$2:$F$273,F24,'Nashua 10K'!$J$2:$J$273)</f>
        <v>0</v>
      </c>
      <c r="H24" s="5">
        <f>SUMIF('Skip''s 4M'!$F$2:$F$310,F24,'Skip''s 4M'!$J$2:$J$310)</f>
        <v>0</v>
      </c>
      <c r="I24" s="5">
        <f>SUMIF(Sandown!$F$2:$F$297,F24,Sandown!$J$2:$J$297)</f>
        <v>0</v>
      </c>
      <c r="J24" s="5">
        <f>SUMIF('New England Half'!$F$2:$F$294,F24,'New England Half'!$J$2:$J$294)</f>
        <v>44</v>
      </c>
      <c r="K24" s="5">
        <f>SUMIF('Track 5K'!$F$2:$F$198,F24,'Track 5K'!$J$2:$J$198)</f>
        <v>0</v>
      </c>
      <c r="L24" s="4">
        <f t="shared" si="1"/>
        <v>44</v>
      </c>
    </row>
    <row r="25" spans="1:12" ht="15.75" customHeight="1" x14ac:dyDescent="0.2">
      <c r="A25" s="20" t="s">
        <v>600</v>
      </c>
      <c r="B25" s="20" t="s">
        <v>601</v>
      </c>
      <c r="C25" s="20" t="s">
        <v>13</v>
      </c>
      <c r="D25" s="20">
        <v>43</v>
      </c>
      <c r="E25" s="2" t="s">
        <v>192</v>
      </c>
      <c r="F25" s="9" t="str">
        <f t="shared" si="0"/>
        <v>BradFernandesMGREATER DERRY TRACK CLUB</v>
      </c>
      <c r="G25" s="5">
        <f>SUMIF('Nashua 10K'!$F$2:$F$273,F25,'Nashua 10K'!$J$2:$J$273)</f>
        <v>0</v>
      </c>
      <c r="H25" s="5">
        <f>SUMIF('Skip''s 4M'!$F$2:$F$310,F25,'Skip''s 4M'!$J$2:$J$310)</f>
        <v>0</v>
      </c>
      <c r="I25" s="5">
        <f>SUMIF(Sandown!$F$2:$F$297,F25,Sandown!$J$2:$J$297)</f>
        <v>0</v>
      </c>
      <c r="J25" s="5">
        <f>SUMIF('New England Half'!$F$2:$F$294,F25,'New England Half'!$J$2:$J$294)</f>
        <v>41</v>
      </c>
      <c r="K25" s="5">
        <f>SUMIF('Track 5K'!$F$2:$F$198,F25,'Track 5K'!$J$2:$J$198)</f>
        <v>0</v>
      </c>
      <c r="L25" s="4">
        <f t="shared" si="1"/>
        <v>41</v>
      </c>
    </row>
    <row r="26" spans="1:12" ht="15.75" customHeight="1" x14ac:dyDescent="0.2">
      <c r="A26" s="3" t="s">
        <v>397</v>
      </c>
      <c r="B26" s="3" t="s">
        <v>398</v>
      </c>
      <c r="C26" s="3" t="s">
        <v>13</v>
      </c>
      <c r="D26" s="3">
        <v>49</v>
      </c>
      <c r="E26" s="3" t="s">
        <v>196</v>
      </c>
      <c r="F26" s="10" t="str">
        <f t="shared" si="0"/>
        <v>RickJuniorMUPPER VALLEY RUNNING CLUB</v>
      </c>
      <c r="G26" s="5">
        <f>SUMIF('Nashua 10K'!$F$2:$F$273,F26,'Nashua 10K'!$J$2:$J$273)</f>
        <v>0</v>
      </c>
      <c r="H26" s="5">
        <f>SUMIF('Skip''s 4M'!$F$2:$F$310,F26,'Skip''s 4M'!$J$2:$J$310)</f>
        <v>0</v>
      </c>
      <c r="I26" s="5">
        <f>SUMIF(Sandown!$F$2:$F$297,F26,Sandown!$J$2:$J$297)</f>
        <v>24.25</v>
      </c>
      <c r="J26" s="5">
        <f>SUMIF('New England Half'!$F$2:$F$294,F26,'New England Half'!$J$2:$J$294)</f>
        <v>0</v>
      </c>
      <c r="K26" s="5">
        <f>SUMIF('Track 5K'!$F$2:$F$198,F26,'Track 5K'!$J$2:$J$198)</f>
        <v>14</v>
      </c>
      <c r="L26" s="4">
        <f t="shared" si="1"/>
        <v>38.25</v>
      </c>
    </row>
    <row r="27" spans="1:12" ht="15.75" customHeight="1" x14ac:dyDescent="0.2">
      <c r="A27" s="20" t="s">
        <v>397</v>
      </c>
      <c r="B27" s="20" t="s">
        <v>421</v>
      </c>
      <c r="C27" s="20" t="s">
        <v>13</v>
      </c>
      <c r="D27" s="20">
        <v>43</v>
      </c>
      <c r="E27" s="2" t="s">
        <v>192</v>
      </c>
      <c r="F27" s="9" t="str">
        <f t="shared" si="0"/>
        <v>RickBernardMGREATER DERRY TRACK CLUB</v>
      </c>
      <c r="G27" s="5">
        <f>SUMIF('Nashua 10K'!$F$2:$F$273,F27,'Nashua 10K'!$J$2:$J$273)</f>
        <v>0</v>
      </c>
      <c r="H27" s="5">
        <f>SUMIF('Skip''s 4M'!$F$2:$F$310,F27,'Skip''s 4M'!$J$2:$J$310)</f>
        <v>0</v>
      </c>
      <c r="I27" s="5">
        <f>SUMIF(Sandown!$F$2:$F$297,F27,Sandown!$J$2:$J$297)</f>
        <v>0</v>
      </c>
      <c r="J27" s="5">
        <f>SUMIF('New England Half'!$F$2:$F$294,F27,'New England Half'!$J$2:$J$294)</f>
        <v>0</v>
      </c>
      <c r="K27" s="5">
        <f>SUMIF('Track 5K'!$F$2:$F$198,F27,'Track 5K'!$J$2:$J$198)</f>
        <v>38</v>
      </c>
      <c r="L27" s="4">
        <f t="shared" si="1"/>
        <v>38</v>
      </c>
    </row>
    <row r="28" spans="1:12" ht="15.75" customHeight="1" x14ac:dyDescent="0.2">
      <c r="A28" s="26" t="s">
        <v>356</v>
      </c>
      <c r="B28" s="26" t="s">
        <v>23</v>
      </c>
      <c r="C28" s="25" t="s">
        <v>13</v>
      </c>
      <c r="D28" s="20">
        <v>46</v>
      </c>
      <c r="E28" s="26" t="s">
        <v>196</v>
      </c>
      <c r="F28" s="10" t="str">
        <f t="shared" si="0"/>
        <v>JimmyWuMUPPER VALLEY RUNNING CLUB</v>
      </c>
      <c r="G28" s="5">
        <f>SUMIF('Nashua 10K'!$F$2:$F$273,F28,'Nashua 10K'!$J$2:$J$273)</f>
        <v>0</v>
      </c>
      <c r="H28" s="5">
        <f>SUMIF('Skip''s 4M'!$F$2:$F$310,F28,'Skip''s 4M'!$J$2:$J$310)</f>
        <v>38</v>
      </c>
      <c r="I28" s="5">
        <f>SUMIF(Sandown!$F$2:$F$297,F28,Sandown!$J$2:$J$297)</f>
        <v>0</v>
      </c>
      <c r="J28" s="5">
        <f>SUMIF('New England Half'!$F$2:$F$294,F28,'New England Half'!$J$2:$J$294)</f>
        <v>0</v>
      </c>
      <c r="K28" s="5">
        <f>SUMIF('Track 5K'!$F$2:$F$198,F28,'Track 5K'!$J$2:$J$198)</f>
        <v>0</v>
      </c>
      <c r="L28" s="4">
        <f t="shared" si="1"/>
        <v>38</v>
      </c>
    </row>
    <row r="29" spans="1:12" ht="15.75" customHeight="1" x14ac:dyDescent="0.2">
      <c r="A29" s="20" t="s">
        <v>148</v>
      </c>
      <c r="B29" s="20" t="s">
        <v>31</v>
      </c>
      <c r="C29" s="20" t="s">
        <v>13</v>
      </c>
      <c r="D29" s="20">
        <v>44</v>
      </c>
      <c r="E29" s="20" t="s">
        <v>196</v>
      </c>
      <c r="F29" s="9" t="str">
        <f t="shared" si="0"/>
        <v>EricJamesMUPPER VALLEY RUNNING CLUB</v>
      </c>
      <c r="G29" s="5">
        <f>SUMIF('Nashua 10K'!$F$2:$F$273,F29,'Nashua 10K'!$J$2:$J$273)</f>
        <v>0</v>
      </c>
      <c r="H29" s="5">
        <f>SUMIF('Skip''s 4M'!$F$2:$F$310,F29,'Skip''s 4M'!$J$2:$J$310)</f>
        <v>36.5</v>
      </c>
      <c r="I29" s="5">
        <f>SUMIF(Sandown!$F$2:$F$297,F29,Sandown!$J$2:$J$297)</f>
        <v>0</v>
      </c>
      <c r="J29" s="5">
        <f>SUMIF('New England Half'!$F$2:$F$294,F29,'New England Half'!$J$2:$J$294)</f>
        <v>0</v>
      </c>
      <c r="K29" s="5">
        <f>SUMIF('Track 5K'!$F$2:$F$198,F29,'Track 5K'!$J$2:$J$198)</f>
        <v>0</v>
      </c>
      <c r="L29" s="4">
        <f t="shared" si="1"/>
        <v>36.5</v>
      </c>
    </row>
    <row r="30" spans="1:12" ht="15.75" customHeight="1" x14ac:dyDescent="0.2">
      <c r="A30" s="20" t="s">
        <v>437</v>
      </c>
      <c r="B30" s="20" t="s">
        <v>80</v>
      </c>
      <c r="C30" s="20" t="s">
        <v>13</v>
      </c>
      <c r="D30" s="20">
        <v>46</v>
      </c>
      <c r="E30" s="2" t="s">
        <v>196</v>
      </c>
      <c r="F30" s="9" t="str">
        <f t="shared" si="0"/>
        <v>CraigManningMUPPER VALLEY RUNNING CLUB</v>
      </c>
      <c r="G30" s="5">
        <f>SUMIF('Nashua 10K'!$F$2:$F$273,F30,'Nashua 10K'!$J$2:$J$273)</f>
        <v>0</v>
      </c>
      <c r="H30" s="5">
        <f>SUMIF('Skip''s 4M'!$F$2:$F$310,F30,'Skip''s 4M'!$J$2:$J$310)</f>
        <v>0</v>
      </c>
      <c r="I30" s="5">
        <f>SUMIF(Sandown!$F$2:$F$297,F30,Sandown!$J$2:$J$297)</f>
        <v>0</v>
      </c>
      <c r="J30" s="5">
        <f>SUMIF('New England Half'!$F$2:$F$294,F30,'New England Half'!$J$2:$J$294)</f>
        <v>0</v>
      </c>
      <c r="K30" s="5">
        <f>SUMIF('Track 5K'!$F$2:$F$198,F30,'Track 5K'!$J$2:$J$198)</f>
        <v>28</v>
      </c>
      <c r="L30" s="4">
        <f t="shared" si="1"/>
        <v>28</v>
      </c>
    </row>
    <row r="31" spans="1:12" ht="15.75" customHeight="1" x14ac:dyDescent="0.2">
      <c r="A31" s="2" t="s">
        <v>148</v>
      </c>
      <c r="B31" s="2" t="s">
        <v>118</v>
      </c>
      <c r="C31" s="2" t="s">
        <v>13</v>
      </c>
      <c r="D31" s="2">
        <v>42</v>
      </c>
      <c r="E31" s="2" t="s">
        <v>193</v>
      </c>
      <c r="F31" s="10" t="str">
        <f t="shared" si="0"/>
        <v>EricBoucherMMILLENNIUM RUNNING</v>
      </c>
      <c r="G31" s="5">
        <f>SUMIF('Nashua 10K'!$F$2:$F$273,F31,'Nashua 10K'!$J$2:$J$273)</f>
        <v>19</v>
      </c>
      <c r="H31" s="5">
        <f>SUMIF('Skip''s 4M'!$F$2:$F$310,F31,'Skip''s 4M'!$J$2:$J$310)</f>
        <v>0</v>
      </c>
      <c r="I31" s="5">
        <f>SUMIF(Sandown!$F$2:$F$297,F31,Sandown!$J$2:$J$297)</f>
        <v>0</v>
      </c>
      <c r="J31" s="5">
        <f>SUMIF('New England Half'!$F$2:$F$294,F31,'New England Half'!$J$2:$J$294)</f>
        <v>7.25</v>
      </c>
      <c r="K31" s="5">
        <f>SUMIF('Track 5K'!$F$2:$F$198,F31,'Track 5K'!$J$2:$J$198)</f>
        <v>0</v>
      </c>
      <c r="L31" s="4">
        <f t="shared" si="1"/>
        <v>26.25</v>
      </c>
    </row>
    <row r="32" spans="1:12" ht="15.75" customHeight="1" x14ac:dyDescent="0.2">
      <c r="A32" s="3" t="s">
        <v>412</v>
      </c>
      <c r="B32" s="3" t="s">
        <v>263</v>
      </c>
      <c r="C32" s="3" t="s">
        <v>13</v>
      </c>
      <c r="D32" s="3">
        <v>44</v>
      </c>
      <c r="E32" s="3" t="s">
        <v>191</v>
      </c>
      <c r="F32" s="10" t="str">
        <f t="shared" si="0"/>
        <v>MattBryantMGATE CITY STRIDERS</v>
      </c>
      <c r="G32" s="5">
        <f>SUMIF('Nashua 10K'!$F$2:$F$273,F32,'Nashua 10K'!$J$2:$J$273)</f>
        <v>0</v>
      </c>
      <c r="H32" s="5">
        <f>SUMIF('Skip''s 4M'!$F$2:$F$310,F32,'Skip''s 4M'!$J$2:$J$310)</f>
        <v>0</v>
      </c>
      <c r="I32" s="5">
        <f>SUMIF(Sandown!$F$2:$F$297,F32,Sandown!$J$2:$J$297)</f>
        <v>19.75</v>
      </c>
      <c r="J32" s="5">
        <f>SUMIF('New England Half'!$F$2:$F$294,F32,'New England Half'!$J$2:$J$294)</f>
        <v>0</v>
      </c>
      <c r="K32" s="5">
        <f>SUMIF('Track 5K'!$F$2:$F$198,F32,'Track 5K'!$J$2:$J$198)</f>
        <v>5.3125</v>
      </c>
      <c r="L32" s="4">
        <f t="shared" si="1"/>
        <v>25.0625</v>
      </c>
    </row>
    <row r="33" spans="1:12" ht="15.75" customHeight="1" x14ac:dyDescent="0.2">
      <c r="A33" s="20" t="s">
        <v>125</v>
      </c>
      <c r="B33" s="20" t="s">
        <v>486</v>
      </c>
      <c r="C33" s="20" t="s">
        <v>13</v>
      </c>
      <c r="D33" s="20">
        <v>49</v>
      </c>
      <c r="E33" s="2" t="s">
        <v>192</v>
      </c>
      <c r="F33" s="9" t="str">
        <f t="shared" si="0"/>
        <v>PaulMahonMGREATER DERRY TRACK CLUB</v>
      </c>
      <c r="G33" s="5">
        <f>SUMIF('Nashua 10K'!$F$2:$F$273,F33,'Nashua 10K'!$J$2:$J$273)</f>
        <v>0</v>
      </c>
      <c r="H33" s="5">
        <f>SUMIF('Skip''s 4M'!$F$2:$F$310,F33,'Skip''s 4M'!$J$2:$J$310)</f>
        <v>0</v>
      </c>
      <c r="I33" s="5">
        <f>SUMIF(Sandown!$F$2:$F$297,F33,Sandown!$J$2:$J$297)</f>
        <v>0</v>
      </c>
      <c r="J33" s="5">
        <f>SUMIF('New England Half'!$F$2:$F$294,F33,'New England Half'!$J$2:$J$294)</f>
        <v>0</v>
      </c>
      <c r="K33" s="5">
        <f>SUMIF('Track 5K'!$F$2:$F$198,F33,'Track 5K'!$J$2:$J$198)</f>
        <v>24.25</v>
      </c>
      <c r="L33" s="4">
        <f t="shared" si="1"/>
        <v>24.25</v>
      </c>
    </row>
    <row r="34" spans="1:12" ht="15.75" customHeight="1" x14ac:dyDescent="0.2">
      <c r="A34" s="3" t="s">
        <v>403</v>
      </c>
      <c r="B34" s="3" t="s">
        <v>404</v>
      </c>
      <c r="C34" s="3" t="s">
        <v>13</v>
      </c>
      <c r="D34" s="3">
        <v>46</v>
      </c>
      <c r="E34" s="3" t="s">
        <v>191</v>
      </c>
      <c r="F34" s="10" t="str">
        <f t="shared" ref="F34:F55" si="2">A34&amp;B34&amp;C34&amp;E34</f>
        <v>JonathanHambrechtMGATE CITY STRIDERS</v>
      </c>
      <c r="G34" s="5">
        <f>SUMIF('Nashua 10K'!$F$2:$F$273,F34,'Nashua 10K'!$J$2:$J$273)</f>
        <v>0</v>
      </c>
      <c r="H34" s="5">
        <f>SUMIF('Skip''s 4M'!$F$2:$F$310,F34,'Skip''s 4M'!$J$2:$J$310)</f>
        <v>0</v>
      </c>
      <c r="I34" s="5">
        <f>SUMIF(Sandown!$F$2:$F$297,F34,Sandown!$J$2:$J$297)</f>
        <v>23.5</v>
      </c>
      <c r="J34" s="5">
        <f>SUMIF('New England Half'!$F$2:$F$294,F34,'New England Half'!$J$2:$J$294)</f>
        <v>0</v>
      </c>
      <c r="K34" s="5">
        <f>SUMIF('Track 5K'!$F$2:$F$198,F34,'Track 5K'!$J$2:$J$198)</f>
        <v>0</v>
      </c>
      <c r="L34" s="4">
        <f t="shared" ref="L34:L55" si="3">SUM(G34:K34)</f>
        <v>23.5</v>
      </c>
    </row>
    <row r="35" spans="1:12" ht="15.75" customHeight="1" x14ac:dyDescent="0.2">
      <c r="A35" s="20" t="s">
        <v>164</v>
      </c>
      <c r="B35" s="20" t="s">
        <v>629</v>
      </c>
      <c r="C35" s="20" t="s">
        <v>13</v>
      </c>
      <c r="D35" s="20">
        <v>44</v>
      </c>
      <c r="E35" s="2" t="s">
        <v>191</v>
      </c>
      <c r="F35" s="9" t="str">
        <f t="shared" si="2"/>
        <v>MatthewHofmannMGATE CITY STRIDERS</v>
      </c>
      <c r="G35" s="5">
        <f>SUMIF('Nashua 10K'!$F$2:$F$273,F35,'Nashua 10K'!$J$2:$J$273)</f>
        <v>0</v>
      </c>
      <c r="H35" s="5">
        <f>SUMIF('Skip''s 4M'!$F$2:$F$310,F35,'Skip''s 4M'!$J$2:$J$310)</f>
        <v>0</v>
      </c>
      <c r="I35" s="5">
        <f>SUMIF(Sandown!$F$2:$F$297,F35,Sandown!$J$2:$J$297)</f>
        <v>0</v>
      </c>
      <c r="J35" s="5">
        <f>SUMIF('New England Half'!$F$2:$F$294,F35,'New England Half'!$J$2:$J$294)</f>
        <v>9.875</v>
      </c>
      <c r="K35" s="5">
        <f>SUMIF('Track 5K'!$F$2:$F$198,F35,'Track 5K'!$J$2:$J$198)</f>
        <v>13.5</v>
      </c>
      <c r="L35" s="4">
        <f t="shared" si="3"/>
        <v>23.375</v>
      </c>
    </row>
    <row r="36" spans="1:12" ht="15.75" customHeight="1" x14ac:dyDescent="0.2">
      <c r="A36" s="2" t="s">
        <v>166</v>
      </c>
      <c r="B36" s="2" t="s">
        <v>214</v>
      </c>
      <c r="C36" s="2" t="s">
        <v>13</v>
      </c>
      <c r="D36" s="2">
        <v>44</v>
      </c>
      <c r="E36" s="2" t="s">
        <v>191</v>
      </c>
      <c r="F36" s="10" t="str">
        <f t="shared" si="2"/>
        <v>TimothyBreaultMGATE CITY STRIDERS</v>
      </c>
      <c r="G36" s="5">
        <f>SUMIF('Nashua 10K'!$F$2:$F$273,F36,'Nashua 10K'!$J$2:$J$273)</f>
        <v>22.75</v>
      </c>
      <c r="H36" s="5">
        <f>SUMIF('Skip''s 4M'!$F$2:$F$310,F36,'Skip''s 4M'!$J$2:$J$310)</f>
        <v>0</v>
      </c>
      <c r="I36" s="5">
        <f>SUMIF(Sandown!$F$2:$F$297,F36,Sandown!$J$2:$J$297)</f>
        <v>0</v>
      </c>
      <c r="J36" s="5">
        <f>SUMIF('New England Half'!$F$2:$F$294,F36,'New England Half'!$J$2:$J$294)</f>
        <v>0</v>
      </c>
      <c r="K36" s="5">
        <f>SUMIF('Track 5K'!$F$2:$F$198,F36,'Track 5K'!$J$2:$J$198)</f>
        <v>0</v>
      </c>
      <c r="L36" s="4">
        <f t="shared" si="3"/>
        <v>22.75</v>
      </c>
    </row>
    <row r="37" spans="1:12" ht="15.75" customHeight="1" x14ac:dyDescent="0.2">
      <c r="A37" s="2" t="s">
        <v>139</v>
      </c>
      <c r="B37" s="2" t="s">
        <v>176</v>
      </c>
      <c r="C37" s="2" t="s">
        <v>13</v>
      </c>
      <c r="D37" s="2">
        <v>47</v>
      </c>
      <c r="E37" s="2" t="s">
        <v>192</v>
      </c>
      <c r="F37" s="10" t="str">
        <f t="shared" si="2"/>
        <v>JeffLevineMGREATER DERRY TRACK CLUB</v>
      </c>
      <c r="G37" s="5">
        <f>SUMIF('Nashua 10K'!$F$2:$F$273,F37,'Nashua 10K'!$J$2:$J$273)</f>
        <v>15.5</v>
      </c>
      <c r="H37" s="5">
        <f>SUMIF('Skip''s 4M'!$F$2:$F$310,F37,'Skip''s 4M'!$J$2:$J$310)</f>
        <v>0</v>
      </c>
      <c r="I37" s="5">
        <f>SUMIF(Sandown!$F$2:$F$297,F37,Sandown!$J$2:$J$297)</f>
        <v>0</v>
      </c>
      <c r="J37" s="5">
        <f>SUMIF('New England Half'!$F$2:$F$294,F37,'New England Half'!$J$2:$J$294)</f>
        <v>0</v>
      </c>
      <c r="K37" s="5">
        <f>SUMIF('Track 5K'!$F$2:$F$198,F37,'Track 5K'!$J$2:$J$198)</f>
        <v>5.125</v>
      </c>
      <c r="L37" s="4">
        <f t="shared" si="3"/>
        <v>20.625</v>
      </c>
    </row>
    <row r="38" spans="1:12" ht="15.75" customHeight="1" x14ac:dyDescent="0.2">
      <c r="A38" s="20" t="s">
        <v>125</v>
      </c>
      <c r="B38" s="20" t="s">
        <v>607</v>
      </c>
      <c r="C38" s="20" t="s">
        <v>13</v>
      </c>
      <c r="D38" s="20">
        <v>44</v>
      </c>
      <c r="E38" s="2" t="s">
        <v>196</v>
      </c>
      <c r="F38" s="9" t="str">
        <f t="shared" si="2"/>
        <v>PaulNovosadMUPPER VALLEY RUNNING CLUB</v>
      </c>
      <c r="G38" s="5">
        <f>SUMIF('Nashua 10K'!$F$2:$F$273,F38,'Nashua 10K'!$J$2:$J$273)</f>
        <v>0</v>
      </c>
      <c r="H38" s="5">
        <f>SUMIF('Skip''s 4M'!$F$2:$F$310,F38,'Skip''s 4M'!$J$2:$J$310)</f>
        <v>0</v>
      </c>
      <c r="I38" s="5">
        <f>SUMIF(Sandown!$F$2:$F$297,F38,Sandown!$J$2:$J$297)</f>
        <v>0</v>
      </c>
      <c r="J38" s="5">
        <f>SUMIF('New England Half'!$F$2:$F$294,F38,'New England Half'!$J$2:$J$294)</f>
        <v>20.5</v>
      </c>
      <c r="K38" s="5">
        <f>SUMIF('Track 5K'!$F$2:$F$198,F38,'Track 5K'!$J$2:$J$198)</f>
        <v>0</v>
      </c>
      <c r="L38" s="4">
        <f t="shared" si="3"/>
        <v>20.5</v>
      </c>
    </row>
    <row r="39" spans="1:12" ht="15.75" customHeight="1" x14ac:dyDescent="0.2">
      <c r="A39" s="20" t="s">
        <v>441</v>
      </c>
      <c r="B39" s="25" t="s">
        <v>442</v>
      </c>
      <c r="C39" s="20" t="s">
        <v>13</v>
      </c>
      <c r="D39" s="20">
        <v>44</v>
      </c>
      <c r="E39" s="2" t="s">
        <v>196</v>
      </c>
      <c r="F39" s="9" t="str">
        <f t="shared" si="2"/>
        <v>ErikFergusonMUPPER VALLEY RUNNING CLUB</v>
      </c>
      <c r="G39" s="5">
        <f>SUMIF('Nashua 10K'!$F$2:$F$273,F39,'Nashua 10K'!$J$2:$J$273)</f>
        <v>0</v>
      </c>
      <c r="H39" s="5">
        <f>SUMIF('Skip''s 4M'!$F$2:$F$310,F39,'Skip''s 4M'!$J$2:$J$310)</f>
        <v>0</v>
      </c>
      <c r="I39" s="5">
        <f>SUMIF(Sandown!$F$2:$F$297,F39,Sandown!$J$2:$J$297)</f>
        <v>0</v>
      </c>
      <c r="J39" s="5">
        <f>SUMIF('New England Half'!$F$2:$F$294,F39,'New England Half'!$J$2:$J$294)</f>
        <v>0</v>
      </c>
      <c r="K39" s="5">
        <f>SUMIF('Track 5K'!$F$2:$F$198,F39,'Track 5K'!$J$2:$J$198)</f>
        <v>19</v>
      </c>
      <c r="L39" s="4">
        <f t="shared" si="3"/>
        <v>19</v>
      </c>
    </row>
    <row r="40" spans="1:12" ht="15.75" customHeight="1" x14ac:dyDescent="0.2">
      <c r="A40" s="20" t="s">
        <v>451</v>
      </c>
      <c r="B40" s="20" t="s">
        <v>169</v>
      </c>
      <c r="C40" s="20" t="s">
        <v>13</v>
      </c>
      <c r="D40" s="20">
        <v>47</v>
      </c>
      <c r="E40" s="2" t="s">
        <v>192</v>
      </c>
      <c r="F40" s="9" t="str">
        <f t="shared" si="2"/>
        <v>ChrisSeveranceMGREATER DERRY TRACK CLUB</v>
      </c>
      <c r="G40" s="5">
        <f>SUMIF('Nashua 10K'!$F$2:$F$273,F40,'Nashua 10K'!$J$2:$J$273)</f>
        <v>0</v>
      </c>
      <c r="H40" s="5">
        <f>SUMIF('Skip''s 4M'!$F$2:$F$310,F40,'Skip''s 4M'!$J$2:$J$310)</f>
        <v>0</v>
      </c>
      <c r="I40" s="5">
        <f>SUMIF(Sandown!$F$2:$F$297,F40,Sandown!$J$2:$J$297)</f>
        <v>0</v>
      </c>
      <c r="J40" s="5">
        <f>SUMIF('New England Half'!$F$2:$F$294,F40,'New England Half'!$J$2:$J$294)</f>
        <v>0</v>
      </c>
      <c r="K40" s="5">
        <f>SUMIF('Track 5K'!$F$2:$F$198,F40,'Track 5K'!$J$2:$J$198)</f>
        <v>15</v>
      </c>
      <c r="L40" s="4">
        <f t="shared" si="3"/>
        <v>15</v>
      </c>
    </row>
    <row r="41" spans="1:12" ht="15.75" customHeight="1" x14ac:dyDescent="0.2">
      <c r="A41" s="20" t="s">
        <v>639</v>
      </c>
      <c r="B41" s="20" t="s">
        <v>640</v>
      </c>
      <c r="C41" s="20" t="s">
        <v>13</v>
      </c>
      <c r="D41" s="20">
        <v>41</v>
      </c>
      <c r="E41" s="2" t="s">
        <v>191</v>
      </c>
      <c r="F41" s="9" t="str">
        <f t="shared" si="2"/>
        <v>IsaacHornMGATE CITY STRIDERS</v>
      </c>
      <c r="G41" s="5">
        <f>SUMIF('Nashua 10K'!$F$2:$F$273,F41,'Nashua 10K'!$J$2:$J$273)</f>
        <v>0</v>
      </c>
      <c r="H41" s="5">
        <f>SUMIF('Skip''s 4M'!$F$2:$F$310,F41,'Skip''s 4M'!$J$2:$J$310)</f>
        <v>0</v>
      </c>
      <c r="I41" s="5">
        <f>SUMIF(Sandown!$F$2:$F$297,F41,Sandown!$J$2:$J$297)</f>
        <v>0</v>
      </c>
      <c r="J41" s="5">
        <f>SUMIF('New England Half'!$F$2:$F$294,F41,'New England Half'!$J$2:$J$294)</f>
        <v>6.25</v>
      </c>
      <c r="K41" s="5">
        <f>SUMIF('Track 5K'!$F$2:$F$198,F41,'Track 5K'!$J$2:$J$198)</f>
        <v>6.5</v>
      </c>
      <c r="L41" s="4">
        <f t="shared" si="3"/>
        <v>12.75</v>
      </c>
    </row>
    <row r="42" spans="1:12" ht="15.75" customHeight="1" x14ac:dyDescent="0.2">
      <c r="A42" s="2" t="s">
        <v>157</v>
      </c>
      <c r="B42" s="2" t="s">
        <v>264</v>
      </c>
      <c r="C42" s="2" t="s">
        <v>13</v>
      </c>
      <c r="D42" s="2">
        <v>40</v>
      </c>
      <c r="E42" s="2" t="s">
        <v>193</v>
      </c>
      <c r="F42" s="10" t="str">
        <f t="shared" si="2"/>
        <v>DavidVan VelzenMMILLENNIUM RUNNING</v>
      </c>
      <c r="G42" s="5">
        <f>SUMIF('Nashua 10K'!$F$2:$F$273,F42,'Nashua 10K'!$J$2:$J$273)</f>
        <v>12.5</v>
      </c>
      <c r="H42" s="5">
        <f>SUMIF('Skip''s 4M'!$F$2:$F$310,F42,'Skip''s 4M'!$J$2:$J$310)</f>
        <v>0</v>
      </c>
      <c r="I42" s="5">
        <f>SUMIF(Sandown!$F$2:$F$297,F42,Sandown!$J$2:$J$297)</f>
        <v>0</v>
      </c>
      <c r="J42" s="5">
        <f>SUMIF('New England Half'!$F$2:$F$294,F42,'New England Half'!$J$2:$J$294)</f>
        <v>0</v>
      </c>
      <c r="K42" s="5">
        <f>SUMIF('Track 5K'!$F$2:$F$198,F42,'Track 5K'!$J$2:$J$198)</f>
        <v>0</v>
      </c>
      <c r="L42" s="4">
        <f t="shared" si="3"/>
        <v>12.5</v>
      </c>
    </row>
    <row r="43" spans="1:12" ht="15.75" customHeight="1" x14ac:dyDescent="0.2">
      <c r="A43" s="20" t="s">
        <v>622</v>
      </c>
      <c r="B43" s="20" t="s">
        <v>623</v>
      </c>
      <c r="C43" s="20" t="s">
        <v>13</v>
      </c>
      <c r="D43" s="20">
        <v>45</v>
      </c>
      <c r="E43" s="2" t="s">
        <v>193</v>
      </c>
      <c r="F43" s="9" t="str">
        <f t="shared" si="2"/>
        <v>RayLevesqueMMILLENNIUM RUNNING</v>
      </c>
      <c r="G43" s="5">
        <f>SUMIF('Nashua 10K'!$F$2:$F$273,F43,'Nashua 10K'!$J$2:$J$273)</f>
        <v>0</v>
      </c>
      <c r="H43" s="5">
        <f>SUMIF('Skip''s 4M'!$F$2:$F$310,F43,'Skip''s 4M'!$J$2:$J$310)</f>
        <v>0</v>
      </c>
      <c r="I43" s="5">
        <f>SUMIF(Sandown!$F$2:$F$297,F43,Sandown!$J$2:$J$297)</f>
        <v>0</v>
      </c>
      <c r="J43" s="5">
        <f>SUMIF('New England Half'!$F$2:$F$294,F43,'New England Half'!$J$2:$J$294)</f>
        <v>11.375</v>
      </c>
      <c r="K43" s="5">
        <f>SUMIF('Track 5K'!$F$2:$F$198,F43,'Track 5K'!$J$2:$J$198)</f>
        <v>0</v>
      </c>
      <c r="L43" s="4">
        <f t="shared" si="3"/>
        <v>11.375</v>
      </c>
    </row>
    <row r="44" spans="1:12" ht="15.75" customHeight="1" x14ac:dyDescent="0.2">
      <c r="A44" s="20" t="s">
        <v>624</v>
      </c>
      <c r="B44" s="20" t="s">
        <v>625</v>
      </c>
      <c r="C44" s="20" t="s">
        <v>13</v>
      </c>
      <c r="D44" s="20">
        <v>40</v>
      </c>
      <c r="E44" s="2" t="s">
        <v>280</v>
      </c>
      <c r="F44" s="9" t="str">
        <f t="shared" si="2"/>
        <v>MitchellWeinbergMGRANITE STATE RACING TEAM</v>
      </c>
      <c r="G44" s="5">
        <f>SUMIF('Nashua 10K'!$F$2:$F$273,F44,'Nashua 10K'!$J$2:$J$273)</f>
        <v>0</v>
      </c>
      <c r="H44" s="5">
        <f>SUMIF('Skip''s 4M'!$F$2:$F$310,F44,'Skip''s 4M'!$J$2:$J$310)</f>
        <v>0</v>
      </c>
      <c r="I44" s="5">
        <f>SUMIF(Sandown!$F$2:$F$297,F44,Sandown!$J$2:$J$297)</f>
        <v>0</v>
      </c>
      <c r="J44" s="5">
        <f>SUMIF('New England Half'!$F$2:$F$294,F44,'New England Half'!$J$2:$J$294)</f>
        <v>11</v>
      </c>
      <c r="K44" s="5">
        <f>SUMIF('Track 5K'!$F$2:$F$198,F44,'Track 5K'!$J$2:$J$198)</f>
        <v>0</v>
      </c>
      <c r="L44" s="4">
        <f t="shared" si="3"/>
        <v>11</v>
      </c>
    </row>
    <row r="45" spans="1:12" ht="15.75" customHeight="1" x14ac:dyDescent="0.2">
      <c r="A45" s="20" t="s">
        <v>659</v>
      </c>
      <c r="B45" s="20" t="s">
        <v>658</v>
      </c>
      <c r="C45" s="20" t="s">
        <v>13</v>
      </c>
      <c r="D45" s="20">
        <v>49</v>
      </c>
      <c r="E45" s="2" t="s">
        <v>193</v>
      </c>
      <c r="F45" s="9" t="str">
        <f t="shared" si="2"/>
        <v>BradleyMaherMMILLENNIUM RUNNING</v>
      </c>
      <c r="G45" s="5">
        <f>SUMIF('Nashua 10K'!$F$2:$F$273,F45,'Nashua 10K'!$J$2:$J$273)</f>
        <v>0</v>
      </c>
      <c r="H45" s="5">
        <f>SUMIF('Skip''s 4M'!$F$2:$F$310,F45,'Skip''s 4M'!$J$2:$J$310)</f>
        <v>0</v>
      </c>
      <c r="I45" s="5">
        <f>SUMIF(Sandown!$F$2:$F$297,F45,Sandown!$J$2:$J$297)</f>
        <v>0</v>
      </c>
      <c r="J45" s="5">
        <f>SUMIF('New England Half'!$F$2:$F$294,F45,'New England Half'!$J$2:$J$294)</f>
        <v>0</v>
      </c>
      <c r="K45" s="5">
        <f>SUMIF('Track 5K'!$F$2:$F$198,F45,'Track 5K'!$J$2:$J$198)</f>
        <v>11</v>
      </c>
      <c r="L45" s="4">
        <f t="shared" si="3"/>
        <v>11</v>
      </c>
    </row>
    <row r="46" spans="1:12" ht="15.75" customHeight="1" x14ac:dyDescent="0.2">
      <c r="A46" s="20" t="s">
        <v>449</v>
      </c>
      <c r="B46" s="20" t="s">
        <v>450</v>
      </c>
      <c r="C46" s="20" t="s">
        <v>13</v>
      </c>
      <c r="D46" s="20">
        <v>40</v>
      </c>
      <c r="E46" s="2" t="s">
        <v>193</v>
      </c>
      <c r="F46" s="9" t="str">
        <f t="shared" si="2"/>
        <v>DanaDexterMMILLENNIUM RUNNING</v>
      </c>
      <c r="G46" s="5">
        <f>SUMIF('Nashua 10K'!$F$2:$F$273,F46,'Nashua 10K'!$J$2:$J$273)</f>
        <v>0</v>
      </c>
      <c r="H46" s="5">
        <f>SUMIF('Skip''s 4M'!$F$2:$F$310,F46,'Skip''s 4M'!$J$2:$J$310)</f>
        <v>0</v>
      </c>
      <c r="I46" s="5">
        <f>SUMIF(Sandown!$F$2:$F$297,F46,Sandown!$J$2:$J$297)</f>
        <v>0</v>
      </c>
      <c r="J46" s="5">
        <f>SUMIF('New England Half'!$F$2:$F$294,F46,'New England Half'!$J$2:$J$294)</f>
        <v>0</v>
      </c>
      <c r="K46" s="5">
        <f>SUMIF('Track 5K'!$F$2:$F$198,F46,'Track 5K'!$J$2:$J$198)</f>
        <v>10.625</v>
      </c>
      <c r="L46" s="4">
        <f t="shared" si="3"/>
        <v>10.625</v>
      </c>
    </row>
    <row r="47" spans="1:12" ht="15.75" customHeight="1" x14ac:dyDescent="0.2">
      <c r="A47" s="20" t="s">
        <v>412</v>
      </c>
      <c r="B47" s="20" t="s">
        <v>654</v>
      </c>
      <c r="C47" s="20" t="s">
        <v>13</v>
      </c>
      <c r="D47" s="20">
        <v>41</v>
      </c>
      <c r="E47" s="2" t="s">
        <v>192</v>
      </c>
      <c r="F47" s="9" t="str">
        <f t="shared" si="2"/>
        <v>MattGilletteMGREATER DERRY TRACK CLUB</v>
      </c>
      <c r="G47" s="5">
        <f>SUMIF('Nashua 10K'!$F$2:$F$273,F47,'Nashua 10K'!$J$2:$J$273)</f>
        <v>0</v>
      </c>
      <c r="H47" s="5">
        <f>SUMIF('Skip''s 4M'!$F$2:$F$310,F47,'Skip''s 4M'!$J$2:$J$310)</f>
        <v>0</v>
      </c>
      <c r="I47" s="5">
        <f>SUMIF(Sandown!$F$2:$F$297,F47,Sandown!$J$2:$J$297)</f>
        <v>0</v>
      </c>
      <c r="J47" s="5">
        <f>SUMIF('New England Half'!$F$2:$F$294,F47,'New England Half'!$J$2:$J$294)</f>
        <v>0</v>
      </c>
      <c r="K47" s="5">
        <f>SUMIF('Track 5K'!$F$2:$F$198,F47,'Track 5K'!$J$2:$J$198)</f>
        <v>10.25</v>
      </c>
      <c r="L47" s="4">
        <f t="shared" si="3"/>
        <v>10.25</v>
      </c>
    </row>
    <row r="48" spans="1:12" ht="15.75" customHeight="1" x14ac:dyDescent="0.2">
      <c r="A48" s="20" t="s">
        <v>148</v>
      </c>
      <c r="B48" s="20" t="s">
        <v>489</v>
      </c>
      <c r="C48" s="20" t="s">
        <v>13</v>
      </c>
      <c r="D48" s="20">
        <v>46</v>
      </c>
      <c r="E48" s="2" t="s">
        <v>193</v>
      </c>
      <c r="F48" s="9" t="str">
        <f t="shared" si="2"/>
        <v>EricChorneyMMILLENNIUM RUNNING</v>
      </c>
      <c r="G48" s="5">
        <f>SUMIF('Nashua 10K'!$F$2:$F$273,F48,'Nashua 10K'!$J$2:$J$273)</f>
        <v>0</v>
      </c>
      <c r="H48" s="5">
        <f>SUMIF('Skip''s 4M'!$F$2:$F$310,F48,'Skip''s 4M'!$J$2:$J$310)</f>
        <v>0</v>
      </c>
      <c r="I48" s="5">
        <f>SUMIF(Sandown!$F$2:$F$297,F48,Sandown!$J$2:$J$297)</f>
        <v>0</v>
      </c>
      <c r="J48" s="5">
        <f>SUMIF('New England Half'!$F$2:$F$294,F48,'New England Half'!$J$2:$J$294)</f>
        <v>9.5</v>
      </c>
      <c r="K48" s="5">
        <f>SUMIF('Track 5K'!$F$2:$F$198,F48,'Track 5K'!$J$2:$J$198)</f>
        <v>0</v>
      </c>
      <c r="L48" s="4">
        <f t="shared" si="3"/>
        <v>9.5</v>
      </c>
    </row>
    <row r="49" spans="1:12" ht="15.75" customHeight="1" x14ac:dyDescent="0.2">
      <c r="A49" s="20" t="s">
        <v>632</v>
      </c>
      <c r="B49" s="20" t="s">
        <v>633</v>
      </c>
      <c r="C49" s="20" t="s">
        <v>13</v>
      </c>
      <c r="D49" s="20">
        <v>40</v>
      </c>
      <c r="E49" s="2" t="s">
        <v>648</v>
      </c>
      <c r="F49" s="9" t="str">
        <f t="shared" si="2"/>
        <v>DavideMcCurdyMGREATER MANCHESTER RUNNING CLUB</v>
      </c>
      <c r="G49" s="5">
        <f>SUMIF('Nashua 10K'!$F$2:$F$273,F49,'Nashua 10K'!$J$2:$J$273)</f>
        <v>0</v>
      </c>
      <c r="H49" s="5">
        <f>SUMIF('Skip''s 4M'!$F$2:$F$310,F49,'Skip''s 4M'!$J$2:$J$310)</f>
        <v>0</v>
      </c>
      <c r="I49" s="5">
        <f>SUMIF(Sandown!$F$2:$F$297,F49,Sandown!$J$2:$J$297)</f>
        <v>0</v>
      </c>
      <c r="J49" s="5">
        <f>SUMIF('New England Half'!$F$2:$F$294,F49,'New England Half'!$J$2:$J$294)</f>
        <v>8</v>
      </c>
      <c r="K49" s="5">
        <f>SUMIF('Track 5K'!$F$2:$F$198,F49,'Track 5K'!$J$2:$J$198)</f>
        <v>0</v>
      </c>
      <c r="L49" s="4">
        <f t="shared" si="3"/>
        <v>8</v>
      </c>
    </row>
    <row r="50" spans="1:12" ht="15.75" customHeight="1" x14ac:dyDescent="0.2">
      <c r="A50" s="20" t="s">
        <v>157</v>
      </c>
      <c r="B50" s="20" t="s">
        <v>661</v>
      </c>
      <c r="C50" s="20" t="s">
        <v>13</v>
      </c>
      <c r="D50" s="20">
        <v>40</v>
      </c>
      <c r="E50" s="2" t="s">
        <v>193</v>
      </c>
      <c r="F50" s="9" t="str">
        <f t="shared" si="2"/>
        <v>DavidYuMMILLENNIUM RUNNING</v>
      </c>
      <c r="G50" s="5">
        <f>SUMIF('Nashua 10K'!$F$2:$F$273,F50,'Nashua 10K'!$J$2:$J$273)</f>
        <v>0</v>
      </c>
      <c r="H50" s="5">
        <f>SUMIF('Skip''s 4M'!$F$2:$F$310,F50,'Skip''s 4M'!$J$2:$J$310)</f>
        <v>0</v>
      </c>
      <c r="I50" s="5">
        <f>SUMIF(Sandown!$F$2:$F$297,F50,Sandown!$J$2:$J$297)</f>
        <v>0</v>
      </c>
      <c r="J50" s="5">
        <f>SUMIF('New England Half'!$F$2:$F$294,F50,'New England Half'!$J$2:$J$294)</f>
        <v>0</v>
      </c>
      <c r="K50" s="5">
        <f>SUMIF('Track 5K'!$F$2:$F$198,F50,'Track 5K'!$J$2:$J$198)</f>
        <v>7.5</v>
      </c>
      <c r="L50" s="4">
        <f t="shared" si="3"/>
        <v>7.5</v>
      </c>
    </row>
    <row r="51" spans="1:12" ht="15.75" customHeight="1" x14ac:dyDescent="0.2">
      <c r="A51" s="20" t="s">
        <v>641</v>
      </c>
      <c r="B51" s="20" t="s">
        <v>642</v>
      </c>
      <c r="C51" s="20" t="s">
        <v>13</v>
      </c>
      <c r="D51" s="20">
        <v>46</v>
      </c>
      <c r="E51" s="2" t="s">
        <v>193</v>
      </c>
      <c r="F51" s="9" t="str">
        <f t="shared" si="2"/>
        <v>BillDucasseMMILLENNIUM RUNNING</v>
      </c>
      <c r="G51" s="5">
        <f>SUMIF('Nashua 10K'!$F$2:$F$273,F51,'Nashua 10K'!$J$2:$J$273)</f>
        <v>0</v>
      </c>
      <c r="H51" s="5">
        <f>SUMIF('Skip''s 4M'!$F$2:$F$310,F51,'Skip''s 4M'!$J$2:$J$310)</f>
        <v>0</v>
      </c>
      <c r="I51" s="5">
        <f>SUMIF(Sandown!$F$2:$F$297,F51,Sandown!$J$2:$J$297)</f>
        <v>0</v>
      </c>
      <c r="J51" s="5">
        <f>SUMIF('New England Half'!$F$2:$F$294,F51,'New England Half'!$J$2:$J$294)</f>
        <v>5.5</v>
      </c>
      <c r="K51" s="5">
        <f>SUMIF('Track 5K'!$F$2:$F$198,F51,'Track 5K'!$J$2:$J$198)</f>
        <v>0</v>
      </c>
      <c r="L51" s="4">
        <f t="shared" si="3"/>
        <v>5.5</v>
      </c>
    </row>
    <row r="52" spans="1:12" ht="15.75" customHeight="1" x14ac:dyDescent="0.2">
      <c r="A52" s="20" t="s">
        <v>644</v>
      </c>
      <c r="B52" s="20" t="s">
        <v>645</v>
      </c>
      <c r="C52" s="20" t="s">
        <v>13</v>
      </c>
      <c r="D52" s="20">
        <v>42</v>
      </c>
      <c r="E52" s="2" t="s">
        <v>196</v>
      </c>
      <c r="F52" s="9" t="str">
        <f t="shared" si="2"/>
        <v>JeffreyHafnerMUPPER VALLEY RUNNING CLUB</v>
      </c>
      <c r="G52" s="5">
        <f>SUMIF('Nashua 10K'!$F$2:$F$273,F52,'Nashua 10K'!$J$2:$J$273)</f>
        <v>0</v>
      </c>
      <c r="H52" s="5">
        <f>SUMIF('Skip''s 4M'!$F$2:$F$310,F52,'Skip''s 4M'!$J$2:$J$310)</f>
        <v>0</v>
      </c>
      <c r="I52" s="5">
        <f>SUMIF(Sandown!$F$2:$F$297,F52,Sandown!$J$2:$J$297)</f>
        <v>0</v>
      </c>
      <c r="J52" s="5">
        <f>SUMIF('New England Half'!$F$2:$F$294,F52,'New England Half'!$J$2:$J$294)</f>
        <v>5.125</v>
      </c>
      <c r="K52" s="5">
        <f>SUMIF('Track 5K'!$F$2:$F$198,F52,'Track 5K'!$J$2:$J$198)</f>
        <v>0</v>
      </c>
      <c r="L52" s="4">
        <f t="shared" si="3"/>
        <v>5.125</v>
      </c>
    </row>
    <row r="53" spans="1:12" ht="15.75" customHeight="1" x14ac:dyDescent="0.2">
      <c r="A53" s="20" t="s">
        <v>241</v>
      </c>
      <c r="B53" s="20" t="s">
        <v>364</v>
      </c>
      <c r="C53" s="20" t="s">
        <v>13</v>
      </c>
      <c r="D53" s="20">
        <v>43</v>
      </c>
      <c r="E53" s="2" t="s">
        <v>191</v>
      </c>
      <c r="F53" s="9" t="str">
        <f t="shared" si="2"/>
        <v>ErinCaplesMGATE CITY STRIDERS</v>
      </c>
      <c r="G53" s="5">
        <f>SUMIF('Nashua 10K'!$F$2:$F$273,F53,'Nashua 10K'!$J$2:$J$273)</f>
        <v>0</v>
      </c>
      <c r="H53" s="5">
        <f>SUMIF('Skip''s 4M'!$F$2:$F$310,F53,'Skip''s 4M'!$J$2:$J$310)</f>
        <v>0</v>
      </c>
      <c r="I53" s="5">
        <f>SUMIF(Sandown!$F$2:$F$297,F53,Sandown!$J$2:$J$297)</f>
        <v>0</v>
      </c>
      <c r="J53" s="5">
        <f>SUMIF('New England Half'!$F$2:$F$294,F53,'New England Half'!$J$2:$J$294)</f>
        <v>0</v>
      </c>
      <c r="K53" s="5">
        <f>SUMIF('Track 5K'!$F$2:$F$198,F53,'Track 5K'!$J$2:$J$198)</f>
        <v>4.75</v>
      </c>
      <c r="L53" s="4">
        <f t="shared" si="3"/>
        <v>4.75</v>
      </c>
    </row>
    <row r="54" spans="1:12" ht="15.75" customHeight="1" x14ac:dyDescent="0.2">
      <c r="A54" s="20" t="s">
        <v>471</v>
      </c>
      <c r="B54" s="20" t="s">
        <v>472</v>
      </c>
      <c r="C54" s="20" t="s">
        <v>13</v>
      </c>
      <c r="D54" s="20">
        <v>48</v>
      </c>
      <c r="E54" s="2" t="s">
        <v>192</v>
      </c>
      <c r="F54" s="9" t="str">
        <f t="shared" si="2"/>
        <v>AlVillaMGREATER DERRY TRACK CLUB</v>
      </c>
      <c r="G54" s="5">
        <f>SUMIF('Nashua 10K'!$F$2:$F$273,F54,'Nashua 10K'!$J$2:$J$273)</f>
        <v>0</v>
      </c>
      <c r="H54" s="5">
        <f>SUMIF('Skip''s 4M'!$F$2:$F$310,F54,'Skip''s 4M'!$J$2:$J$310)</f>
        <v>0</v>
      </c>
      <c r="I54" s="5">
        <f>SUMIF(Sandown!$F$2:$F$297,F54,Sandown!$J$2:$J$297)</f>
        <v>0</v>
      </c>
      <c r="J54" s="5">
        <f>SUMIF('New England Half'!$F$2:$F$294,F54,'New England Half'!$J$2:$J$294)</f>
        <v>0</v>
      </c>
      <c r="K54" s="5">
        <f>SUMIF('Track 5K'!$F$2:$F$198,F54,'Track 5K'!$J$2:$J$198)</f>
        <v>4.375</v>
      </c>
      <c r="L54" s="4">
        <f t="shared" si="3"/>
        <v>4.375</v>
      </c>
    </row>
    <row r="55" spans="1:12" ht="15.75" customHeight="1" x14ac:dyDescent="0.2">
      <c r="A55" s="20" t="s">
        <v>476</v>
      </c>
      <c r="B55" s="20" t="s">
        <v>477</v>
      </c>
      <c r="C55" s="20" t="s">
        <v>13</v>
      </c>
      <c r="D55" s="20">
        <v>48</v>
      </c>
      <c r="E55" s="2" t="s">
        <v>192</v>
      </c>
      <c r="F55" s="9" t="str">
        <f t="shared" si="2"/>
        <v>ManySousaMGREATER DERRY TRACK CLUB</v>
      </c>
      <c r="G55" s="5">
        <f>SUMIF('Nashua 10K'!$F$2:$F$273,F55,'Nashua 10K'!$J$2:$J$273)</f>
        <v>0</v>
      </c>
      <c r="H55" s="5">
        <f>SUMIF('Skip''s 4M'!$F$2:$F$310,F55,'Skip''s 4M'!$J$2:$J$310)</f>
        <v>0</v>
      </c>
      <c r="I55" s="5">
        <f>SUMIF(Sandown!$F$2:$F$297,F55,Sandown!$J$2:$J$297)</f>
        <v>0</v>
      </c>
      <c r="J55" s="5">
        <f>SUMIF('New England Half'!$F$2:$F$294,F55,'New England Half'!$J$2:$J$294)</f>
        <v>0</v>
      </c>
      <c r="K55" s="5">
        <f>SUMIF('Track 5K'!$F$2:$F$198,F55,'Track 5K'!$J$2:$J$198)</f>
        <v>4.25</v>
      </c>
      <c r="L55" s="4">
        <f t="shared" si="3"/>
        <v>4.25</v>
      </c>
    </row>
  </sheetData>
  <autoFilter ref="A1:L707" xr:uid="{00000000-0009-0000-0000-00000C000000}"/>
  <sortState xmlns:xlrd2="http://schemas.microsoft.com/office/spreadsheetml/2017/richdata2" ref="A2:L55">
    <sortCondition descending="1" ref="L2:L55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L52"/>
  <sheetViews>
    <sheetView workbookViewId="0">
      <pane ySplit="1" topLeftCell="A2" activePane="bottomLeft" state="frozen"/>
      <selection sqref="A1:L1048576"/>
      <selection pane="bottomLeft"/>
    </sheetView>
  </sheetViews>
  <sheetFormatPr defaultColWidth="12.5703125" defaultRowHeight="15.75" customHeight="1" x14ac:dyDescent="0.2"/>
  <cols>
    <col min="1" max="4" width="12.5703125" style="3"/>
    <col min="5" max="5" width="29.85546875" style="3" customWidth="1"/>
    <col min="6" max="6" width="0.5703125" style="3" hidden="1" customWidth="1"/>
    <col min="7" max="7" width="15.5703125" style="3" bestFit="1" customWidth="1"/>
    <col min="8" max="8" width="17.7109375" style="3" bestFit="1" customWidth="1"/>
    <col min="9" max="9" width="13.28515625" style="3" bestFit="1" customWidth="1"/>
    <col min="10" max="10" width="20.5703125" style="3" bestFit="1" customWidth="1"/>
    <col min="11" max="11" width="13.140625" style="3" bestFit="1" customWidth="1"/>
    <col min="12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6" t="s">
        <v>2</v>
      </c>
    </row>
    <row r="2" spans="1:12" ht="15.75" customHeight="1" x14ac:dyDescent="0.2">
      <c r="A2" s="20" t="s">
        <v>132</v>
      </c>
      <c r="B2" s="20" t="s">
        <v>133</v>
      </c>
      <c r="C2" s="20" t="s">
        <v>13</v>
      </c>
      <c r="D2" s="20">
        <v>58</v>
      </c>
      <c r="E2" s="20" t="s">
        <v>196</v>
      </c>
      <c r="F2" s="10" t="str">
        <f t="shared" ref="F2:F33" si="0">A2&amp;B2&amp;C2&amp;E2</f>
        <v>JimWestrichMUPPER VALLEY RUNNING CLUB</v>
      </c>
      <c r="G2" s="5">
        <f>SUMIF('Nashua 10K'!$F$2:$F$273,F2,'Nashua 10K'!$J$2:$J$273)</f>
        <v>85</v>
      </c>
      <c r="H2" s="5">
        <f>SUMIF('Skip''s 4M'!$F$2:$F$310,F2,'Skip''s 4M'!$J$2:$J$310)</f>
        <v>56</v>
      </c>
      <c r="I2" s="5">
        <f>SUMIF(Sandown!$F$2:$F$297,F2,Sandown!$J$2:$J$297)</f>
        <v>73</v>
      </c>
      <c r="J2" s="5">
        <f>SUMIF('New England Half'!$F$2:$F$294,F2,'New England Half'!$J$2:$J$294)</f>
        <v>64</v>
      </c>
      <c r="K2" s="5">
        <f>SUMIF('Track 5K'!$F$2:$F$198,F2,'Track 5K'!$J$2:$J$198)</f>
        <v>82</v>
      </c>
      <c r="L2" s="4">
        <f t="shared" ref="L2:L33" si="1">SUM(G2:K2)</f>
        <v>360</v>
      </c>
    </row>
    <row r="3" spans="1:12" ht="15.75" customHeight="1" x14ac:dyDescent="0.2">
      <c r="A3" s="20" t="s">
        <v>37</v>
      </c>
      <c r="B3" s="20" t="s">
        <v>197</v>
      </c>
      <c r="C3" s="20" t="s">
        <v>13</v>
      </c>
      <c r="D3" s="20">
        <v>53</v>
      </c>
      <c r="E3" s="20" t="s">
        <v>191</v>
      </c>
      <c r="F3" s="10" t="str">
        <f t="shared" si="0"/>
        <v>MichaelO'NeillMGATE CITY STRIDERS</v>
      </c>
      <c r="G3" s="5">
        <f>SUMIF('Nashua 10K'!$F$2:$F$273,F3,'Nashua 10K'!$J$2:$J$273)</f>
        <v>62</v>
      </c>
      <c r="H3" s="5">
        <f>SUMIF('Skip''s 4M'!$F$2:$F$310,F3,'Skip''s 4M'!$J$2:$J$310)</f>
        <v>82</v>
      </c>
      <c r="I3" s="5">
        <f>SUMIF(Sandown!$F$2:$F$297,F3,Sandown!$J$2:$J$297)</f>
        <v>0</v>
      </c>
      <c r="J3" s="5">
        <f>SUMIF('New England Half'!$F$2:$F$294,F3,'New England Half'!$J$2:$J$294)</f>
        <v>58</v>
      </c>
      <c r="K3" s="5">
        <f>SUMIF('Track 5K'!$F$2:$F$198,F3,'Track 5K'!$J$2:$J$198)</f>
        <v>68</v>
      </c>
      <c r="L3" s="4">
        <f t="shared" si="1"/>
        <v>270</v>
      </c>
    </row>
    <row r="4" spans="1:12" ht="15.75" customHeight="1" x14ac:dyDescent="0.2">
      <c r="A4" s="2" t="s">
        <v>125</v>
      </c>
      <c r="B4" s="2" t="s">
        <v>47</v>
      </c>
      <c r="C4" s="2" t="s">
        <v>13</v>
      </c>
      <c r="D4" s="2">
        <v>56</v>
      </c>
      <c r="E4" s="2" t="s">
        <v>191</v>
      </c>
      <c r="F4" s="10" t="str">
        <f t="shared" si="0"/>
        <v>PaulDonovanMGATE CITY STRIDERS</v>
      </c>
      <c r="G4" s="5">
        <f>SUMIF('Nashua 10K'!$F$2:$F$273,F4,'Nashua 10K'!$J$2:$J$273)</f>
        <v>94</v>
      </c>
      <c r="H4" s="5">
        <f>SUMIF('Skip''s 4M'!$F$2:$F$310,F4,'Skip''s 4M'!$J$2:$J$310)</f>
        <v>0</v>
      </c>
      <c r="I4" s="5">
        <f>SUMIF(Sandown!$F$2:$F$297,F4,Sandown!$J$2:$J$297)</f>
        <v>0</v>
      </c>
      <c r="J4" s="5">
        <f>SUMIF('New England Half'!$F$2:$F$294,F4,'New England Half'!$J$2:$J$294)</f>
        <v>91</v>
      </c>
      <c r="K4" s="5">
        <f>SUMIF('Track 5K'!$F$2:$F$198,F4,'Track 5K'!$J$2:$J$198)</f>
        <v>85</v>
      </c>
      <c r="L4" s="4">
        <f t="shared" si="1"/>
        <v>270</v>
      </c>
    </row>
    <row r="5" spans="1:12" ht="15.75" customHeight="1" x14ac:dyDescent="0.2">
      <c r="A5" s="3" t="s">
        <v>37</v>
      </c>
      <c r="B5" s="3" t="s">
        <v>378</v>
      </c>
      <c r="C5" s="3" t="s">
        <v>13</v>
      </c>
      <c r="D5" s="3">
        <v>57</v>
      </c>
      <c r="E5" s="3" t="s">
        <v>192</v>
      </c>
      <c r="F5" s="10" t="str">
        <f t="shared" si="0"/>
        <v>MichaelDufourMGREATER DERRY TRACK CLUB</v>
      </c>
      <c r="G5" s="5">
        <f>SUMIF('Nashua 10K'!$F$2:$F$273,F5,'Nashua 10K'!$J$2:$J$273)</f>
        <v>0</v>
      </c>
      <c r="H5" s="5">
        <f>SUMIF('Skip''s 4M'!$F$2:$F$310,F5,'Skip''s 4M'!$J$2:$J$310)</f>
        <v>0</v>
      </c>
      <c r="I5" s="5">
        <f>SUMIF(Sandown!$F$2:$F$297,F5,Sandown!$J$2:$J$297)</f>
        <v>91</v>
      </c>
      <c r="J5" s="5">
        <f>SUMIF('New England Half'!$F$2:$F$294,F5,'New England Half'!$J$2:$J$294)</f>
        <v>88</v>
      </c>
      <c r="K5" s="5">
        <f>SUMIF('Track 5K'!$F$2:$F$198,F5,'Track 5K'!$J$2:$J$198)</f>
        <v>88</v>
      </c>
      <c r="L5" s="4">
        <f t="shared" si="1"/>
        <v>267</v>
      </c>
    </row>
    <row r="6" spans="1:12" ht="15.75" customHeight="1" x14ac:dyDescent="0.2">
      <c r="A6" s="20" t="s">
        <v>135</v>
      </c>
      <c r="B6" s="20" t="s">
        <v>136</v>
      </c>
      <c r="C6" s="20" t="s">
        <v>13</v>
      </c>
      <c r="D6" s="20">
        <v>52</v>
      </c>
      <c r="E6" s="20" t="s">
        <v>191</v>
      </c>
      <c r="F6" s="10" t="str">
        <f t="shared" si="0"/>
        <v>AndrewBraggMGATE CITY STRIDERS</v>
      </c>
      <c r="G6" s="5">
        <f>SUMIF('Nashua 10K'!$F$2:$F$273,F6,'Nashua 10K'!$J$2:$J$273)</f>
        <v>66</v>
      </c>
      <c r="H6" s="5">
        <f>SUMIF('Skip''s 4M'!$F$2:$F$310,F6,'Skip''s 4M'!$J$2:$J$310)</f>
        <v>70</v>
      </c>
      <c r="I6" s="5">
        <f>SUMIF(Sandown!$F$2:$F$297,F6,Sandown!$J$2:$J$297)</f>
        <v>60</v>
      </c>
      <c r="J6" s="5">
        <f>SUMIF('New England Half'!$F$2:$F$294,F6,'New England Half'!$J$2:$J$294)</f>
        <v>50</v>
      </c>
      <c r="K6" s="5">
        <f>SUMIF('Track 5K'!$F$2:$F$198,F6,'Track 5K'!$J$2:$J$198)</f>
        <v>0</v>
      </c>
      <c r="L6" s="4">
        <f t="shared" si="1"/>
        <v>246</v>
      </c>
    </row>
    <row r="7" spans="1:12" ht="15.75" customHeight="1" x14ac:dyDescent="0.2">
      <c r="A7" s="20" t="s">
        <v>27</v>
      </c>
      <c r="B7" s="20" t="s">
        <v>28</v>
      </c>
      <c r="C7" s="20" t="s">
        <v>13</v>
      </c>
      <c r="D7" s="20">
        <v>52</v>
      </c>
      <c r="E7" s="20" t="s">
        <v>191</v>
      </c>
      <c r="F7" s="10" t="str">
        <f t="shared" si="0"/>
        <v>EmmetCliffordMGATE CITY STRIDERS</v>
      </c>
      <c r="G7" s="5">
        <f>SUMIF('Nashua 10K'!$F$2:$F$273,F7,'Nashua 10K'!$J$2:$J$273)</f>
        <v>48.5</v>
      </c>
      <c r="H7" s="5">
        <f>SUMIF('Skip''s 4M'!$F$2:$F$310,F7,'Skip''s 4M'!$J$2:$J$310)</f>
        <v>62</v>
      </c>
      <c r="I7" s="5">
        <f>SUMIF(Sandown!$F$2:$F$297,F7,Sandown!$J$2:$J$297)</f>
        <v>54</v>
      </c>
      <c r="J7" s="5">
        <f>SUMIF('New England Half'!$F$2:$F$294,F7,'New England Half'!$J$2:$J$294)</f>
        <v>28</v>
      </c>
      <c r="K7" s="5">
        <f>SUMIF('Track 5K'!$F$2:$F$198,F7,'Track 5K'!$J$2:$J$198)</f>
        <v>36.5</v>
      </c>
      <c r="L7" s="4">
        <f t="shared" si="1"/>
        <v>229</v>
      </c>
    </row>
    <row r="8" spans="1:12" ht="15.75" customHeight="1" x14ac:dyDescent="0.2">
      <c r="A8" s="2" t="s">
        <v>134</v>
      </c>
      <c r="B8" s="2" t="s">
        <v>122</v>
      </c>
      <c r="C8" s="2" t="s">
        <v>13</v>
      </c>
      <c r="D8" s="2">
        <v>55</v>
      </c>
      <c r="E8" s="2" t="s">
        <v>192</v>
      </c>
      <c r="F8" s="10" t="str">
        <f t="shared" si="0"/>
        <v>JohnMcGarryMGREATER DERRY TRACK CLUB</v>
      </c>
      <c r="G8" s="5">
        <f>SUMIF('Nashua 10K'!$F$2:$F$273,F8,'Nashua 10K'!$J$2:$J$273)</f>
        <v>70</v>
      </c>
      <c r="H8" s="5">
        <f>SUMIF('Skip''s 4M'!$F$2:$F$310,F8,'Skip''s 4M'!$J$2:$J$310)</f>
        <v>0</v>
      </c>
      <c r="I8" s="5">
        <f>SUMIF(Sandown!$F$2:$F$297,F8,Sandown!$J$2:$J$297)</f>
        <v>52</v>
      </c>
      <c r="J8" s="5">
        <f>SUMIF('New England Half'!$F$2:$F$294,F8,'New England Half'!$J$2:$J$294)</f>
        <v>42.5</v>
      </c>
      <c r="K8" s="5">
        <f>SUMIF('Track 5K'!$F$2:$F$198,F8,'Track 5K'!$J$2:$J$198)</f>
        <v>64</v>
      </c>
      <c r="L8" s="4">
        <f t="shared" si="1"/>
        <v>228.5</v>
      </c>
    </row>
    <row r="9" spans="1:12" ht="15.75" customHeight="1" x14ac:dyDescent="0.2">
      <c r="A9" s="20" t="s">
        <v>281</v>
      </c>
      <c r="B9" s="20" t="s">
        <v>589</v>
      </c>
      <c r="C9" s="20" t="s">
        <v>13</v>
      </c>
      <c r="D9" s="20">
        <v>59</v>
      </c>
      <c r="E9" s="2" t="s">
        <v>192</v>
      </c>
      <c r="F9" s="9" t="str">
        <f t="shared" si="0"/>
        <v>CharlieBemisMGREATER DERRY TRACK CLUB</v>
      </c>
      <c r="G9" s="5">
        <f>SUMIF('Nashua 10K'!$F$2:$F$273,F9,'Nashua 10K'!$J$2:$J$273)</f>
        <v>0</v>
      </c>
      <c r="H9" s="5">
        <f>SUMIF('Skip''s 4M'!$F$2:$F$310,F9,'Skip''s 4M'!$J$2:$J$310)</f>
        <v>0</v>
      </c>
      <c r="I9" s="5">
        <f>SUMIF(Sandown!$F$2:$F$297,F9,Sandown!$J$2:$J$297)</f>
        <v>0</v>
      </c>
      <c r="J9" s="5">
        <f>SUMIF('New England Half'!$F$2:$F$294,F9,'New England Half'!$J$2:$J$294)</f>
        <v>100</v>
      </c>
      <c r="K9" s="5">
        <f>SUMIF('Track 5K'!$F$2:$F$198,F9,'Track 5K'!$J$2:$J$198)</f>
        <v>97</v>
      </c>
      <c r="L9" s="4">
        <f t="shared" si="1"/>
        <v>197</v>
      </c>
    </row>
    <row r="10" spans="1:12" ht="15.75" customHeight="1" x14ac:dyDescent="0.2">
      <c r="A10" s="20" t="s">
        <v>157</v>
      </c>
      <c r="B10" s="20" t="s">
        <v>593</v>
      </c>
      <c r="C10" s="20" t="s">
        <v>13</v>
      </c>
      <c r="D10" s="20">
        <v>51</v>
      </c>
      <c r="E10" s="2" t="s">
        <v>193</v>
      </c>
      <c r="F10" s="9" t="str">
        <f t="shared" si="0"/>
        <v>DavidSaarinenMMILLENNIUM RUNNING</v>
      </c>
      <c r="G10" s="5">
        <f>SUMIF('Nashua 10K'!$F$2:$F$273,F10,'Nashua 10K'!$J$2:$J$273)</f>
        <v>0</v>
      </c>
      <c r="H10" s="5">
        <f>SUMIF('Skip''s 4M'!$F$2:$F$310,F10,'Skip''s 4M'!$J$2:$J$310)</f>
        <v>0</v>
      </c>
      <c r="I10" s="5">
        <f>SUMIF(Sandown!$F$2:$F$297,F10,Sandown!$J$2:$J$297)</f>
        <v>0</v>
      </c>
      <c r="J10" s="5">
        <f>SUMIF('New England Half'!$F$2:$F$294,F10,'New England Half'!$J$2:$J$294)</f>
        <v>85</v>
      </c>
      <c r="K10" s="5">
        <f>SUMIF('Track 5K'!$F$2:$F$198,F10,'Track 5K'!$J$2:$J$198)</f>
        <v>94</v>
      </c>
      <c r="L10" s="4">
        <f t="shared" si="1"/>
        <v>179</v>
      </c>
    </row>
    <row r="11" spans="1:12" ht="15.75" customHeight="1" x14ac:dyDescent="0.2">
      <c r="A11" s="20" t="s">
        <v>137</v>
      </c>
      <c r="B11" s="20" t="s">
        <v>72</v>
      </c>
      <c r="C11" s="20" t="s">
        <v>13</v>
      </c>
      <c r="D11" s="20">
        <v>51</v>
      </c>
      <c r="E11" s="20" t="s">
        <v>196</v>
      </c>
      <c r="F11" s="10" t="str">
        <f t="shared" si="0"/>
        <v>GeoffDunbarMUPPER VALLEY RUNNING CLUB</v>
      </c>
      <c r="G11" s="5">
        <f>SUMIF('Nashua 10K'!$F$2:$F$273,F11,'Nashua 10K'!$J$2:$J$273)</f>
        <v>56</v>
      </c>
      <c r="H11" s="5">
        <f>SUMIF('Skip''s 4M'!$F$2:$F$310,F11,'Skip''s 4M'!$J$2:$J$310)</f>
        <v>58</v>
      </c>
      <c r="I11" s="5">
        <f>SUMIF(Sandown!$F$2:$F$297,F11,Sandown!$J$2:$J$297)</f>
        <v>42.5</v>
      </c>
      <c r="J11" s="5">
        <f>SUMIF('New England Half'!$F$2:$F$294,F11,'New England Half'!$J$2:$J$294)</f>
        <v>0</v>
      </c>
      <c r="K11" s="5">
        <f>SUMIF('Track 5K'!$F$2:$F$198,F11,'Track 5K'!$J$2:$J$198)</f>
        <v>8.75</v>
      </c>
      <c r="L11" s="4">
        <f t="shared" si="1"/>
        <v>165.25</v>
      </c>
    </row>
    <row r="12" spans="1:12" ht="15.75" customHeight="1" x14ac:dyDescent="0.2">
      <c r="A12" s="20" t="s">
        <v>131</v>
      </c>
      <c r="B12" s="20" t="s">
        <v>267</v>
      </c>
      <c r="C12" s="20" t="s">
        <v>13</v>
      </c>
      <c r="D12" s="20">
        <v>54</v>
      </c>
      <c r="E12" s="20" t="s">
        <v>193</v>
      </c>
      <c r="F12" s="9" t="str">
        <f t="shared" si="0"/>
        <v>SeanPattenMMILLENNIUM RUNNING</v>
      </c>
      <c r="G12" s="5">
        <f>SUMIF('Nashua 10K'!$F$2:$F$273,F12,'Nashua 10K'!$J$2:$J$273)</f>
        <v>13</v>
      </c>
      <c r="H12" s="5">
        <f>SUMIF('Skip''s 4M'!$F$2:$F$310,F12,'Skip''s 4M'!$J$2:$J$310)</f>
        <v>35</v>
      </c>
      <c r="I12" s="5">
        <f>SUMIF(Sandown!$F$2:$F$297,F12,Sandown!$J$2:$J$297)</f>
        <v>38</v>
      </c>
      <c r="J12" s="5">
        <f>SUMIF('New England Half'!$F$2:$F$294,F12,'New England Half'!$J$2:$J$294)</f>
        <v>16.5</v>
      </c>
      <c r="K12" s="5">
        <f>SUMIF('Track 5K'!$F$2:$F$198,F12,'Track 5K'!$J$2:$J$198)</f>
        <v>12.5</v>
      </c>
      <c r="L12" s="4">
        <f t="shared" si="1"/>
        <v>115</v>
      </c>
    </row>
    <row r="13" spans="1:12" ht="15.75" customHeight="1" x14ac:dyDescent="0.2">
      <c r="A13" s="2" t="s">
        <v>123</v>
      </c>
      <c r="B13" s="2" t="s">
        <v>124</v>
      </c>
      <c r="C13" s="2" t="s">
        <v>13</v>
      </c>
      <c r="D13" s="2">
        <v>54</v>
      </c>
      <c r="E13" s="2" t="s">
        <v>191</v>
      </c>
      <c r="F13" s="10" t="str">
        <f t="shared" si="0"/>
        <v>ChristopherSimardMGATE CITY STRIDERS</v>
      </c>
      <c r="G13" s="5">
        <f>SUMIF('Nashua 10K'!$F$2:$F$273,F13,'Nashua 10K'!$J$2:$J$273)</f>
        <v>97</v>
      </c>
      <c r="H13" s="5">
        <f>SUMIF('Skip''s 4M'!$F$2:$F$310,F13,'Skip''s 4M'!$J$2:$J$310)</f>
        <v>0</v>
      </c>
      <c r="I13" s="5">
        <f>SUMIF(Sandown!$F$2:$F$297,F13,Sandown!$J$2:$J$297)</f>
        <v>0</v>
      </c>
      <c r="J13" s="5">
        <f>SUMIF('New England Half'!$F$2:$F$294,F13,'New England Half'!$J$2:$J$294)</f>
        <v>0</v>
      </c>
      <c r="K13" s="5">
        <f>SUMIF('Track 5K'!$F$2:$F$198,F13,'Track 5K'!$J$2:$J$198)</f>
        <v>0</v>
      </c>
      <c r="L13" s="4">
        <f t="shared" si="1"/>
        <v>97</v>
      </c>
    </row>
    <row r="14" spans="1:12" ht="15.75" customHeight="1" x14ac:dyDescent="0.2">
      <c r="A14" s="3" t="s">
        <v>12</v>
      </c>
      <c r="B14" s="3" t="s">
        <v>375</v>
      </c>
      <c r="C14" s="3" t="s">
        <v>13</v>
      </c>
      <c r="D14" s="3">
        <v>57</v>
      </c>
      <c r="E14" s="3" t="s">
        <v>191</v>
      </c>
      <c r="F14" s="10" t="str">
        <f t="shared" si="0"/>
        <v>BrianRuhmMGATE CITY STRIDERS</v>
      </c>
      <c r="G14" s="5">
        <f>SUMIF('Nashua 10K'!$F$2:$F$273,F14,'Nashua 10K'!$J$2:$J$273)</f>
        <v>0</v>
      </c>
      <c r="H14" s="5">
        <f>SUMIF('Skip''s 4M'!$F$2:$F$310,F14,'Skip''s 4M'!$J$2:$J$310)</f>
        <v>0</v>
      </c>
      <c r="I14" s="5">
        <f>SUMIF(Sandown!$F$2:$F$297,F14,Sandown!$J$2:$J$297)</f>
        <v>97</v>
      </c>
      <c r="J14" s="5">
        <f>SUMIF('New England Half'!$F$2:$F$294,F14,'New England Half'!$J$2:$J$294)</f>
        <v>0</v>
      </c>
      <c r="K14" s="5">
        <f>SUMIF('Track 5K'!$F$2:$F$198,F14,'Track 5K'!$J$2:$J$198)</f>
        <v>0</v>
      </c>
      <c r="L14" s="4">
        <f t="shared" si="1"/>
        <v>97</v>
      </c>
    </row>
    <row r="15" spans="1:12" ht="15.75" customHeight="1" x14ac:dyDescent="0.2">
      <c r="A15" s="20" t="s">
        <v>37</v>
      </c>
      <c r="B15" s="20" t="s">
        <v>283</v>
      </c>
      <c r="C15" s="20" t="s">
        <v>13</v>
      </c>
      <c r="D15" s="20">
        <v>50</v>
      </c>
      <c r="E15" s="20" t="s">
        <v>192</v>
      </c>
      <c r="F15" s="9" t="str">
        <f t="shared" si="0"/>
        <v>MichaelFraysseMGREATER DERRY TRACK CLUB</v>
      </c>
      <c r="G15" s="5">
        <f>SUMIF('Nashua 10K'!$F$2:$F$273,F15,'Nashua 10K'!$J$2:$J$273)</f>
        <v>0</v>
      </c>
      <c r="H15" s="5">
        <f>SUMIF('Skip''s 4M'!$F$2:$F$310,F15,'Skip''s 4M'!$J$2:$J$310)</f>
        <v>91</v>
      </c>
      <c r="I15" s="5">
        <f>SUMIF(Sandown!$F$2:$F$297,F15,Sandown!$J$2:$J$297)</f>
        <v>0</v>
      </c>
      <c r="J15" s="5">
        <f>SUMIF('New England Half'!$F$2:$F$294,F15,'New England Half'!$J$2:$J$294)</f>
        <v>0</v>
      </c>
      <c r="K15" s="5">
        <f>SUMIF('Track 5K'!$F$2:$F$198,F15,'Track 5K'!$J$2:$J$198)</f>
        <v>0</v>
      </c>
      <c r="L15" s="4">
        <f t="shared" si="1"/>
        <v>91</v>
      </c>
    </row>
    <row r="16" spans="1:12" ht="15.75" customHeight="1" x14ac:dyDescent="0.2">
      <c r="A16" s="20" t="s">
        <v>144</v>
      </c>
      <c r="B16" s="20" t="s">
        <v>284</v>
      </c>
      <c r="C16" s="20" t="s">
        <v>13</v>
      </c>
      <c r="D16" s="20">
        <v>55</v>
      </c>
      <c r="E16" s="20" t="s">
        <v>196</v>
      </c>
      <c r="F16" s="9" t="str">
        <f t="shared" si="0"/>
        <v>ThomasGessnerMUPPER VALLEY RUNNING CLUB</v>
      </c>
      <c r="G16" s="5">
        <f>SUMIF('Nashua 10K'!$F$2:$F$273,F16,'Nashua 10K'!$J$2:$J$273)</f>
        <v>0</v>
      </c>
      <c r="H16" s="5">
        <f>SUMIF('Skip''s 4M'!$F$2:$F$310,F16,'Skip''s 4M'!$J$2:$J$310)</f>
        <v>88</v>
      </c>
      <c r="I16" s="5">
        <f>SUMIF(Sandown!$F$2:$F$297,F16,Sandown!$J$2:$J$297)</f>
        <v>0</v>
      </c>
      <c r="J16" s="5">
        <f>SUMIF('New England Half'!$F$2:$F$294,F16,'New England Half'!$J$2:$J$294)</f>
        <v>0</v>
      </c>
      <c r="K16" s="5">
        <f>SUMIF('Track 5K'!$F$2:$F$198,F16,'Track 5K'!$J$2:$J$198)</f>
        <v>0</v>
      </c>
      <c r="L16" s="4">
        <f t="shared" si="1"/>
        <v>88</v>
      </c>
    </row>
    <row r="17" spans="1:12" ht="15.75" customHeight="1" x14ac:dyDescent="0.2">
      <c r="A17" s="3" t="s">
        <v>392</v>
      </c>
      <c r="B17" s="3" t="s">
        <v>170</v>
      </c>
      <c r="C17" s="3" t="s">
        <v>13</v>
      </c>
      <c r="D17" s="3">
        <v>51</v>
      </c>
      <c r="E17" s="3" t="s">
        <v>193</v>
      </c>
      <c r="F17" s="10" t="str">
        <f t="shared" si="0"/>
        <v>JeremyGillMMILLENNIUM RUNNING</v>
      </c>
      <c r="G17" s="5">
        <f>SUMIF('Nashua 10K'!$F$2:$F$273,F17,'Nashua 10K'!$J$2:$J$273)</f>
        <v>0</v>
      </c>
      <c r="H17" s="5">
        <f>SUMIF('Skip''s 4M'!$F$2:$F$310,F17,'Skip''s 4M'!$J$2:$J$310)</f>
        <v>0</v>
      </c>
      <c r="I17" s="5">
        <f>SUMIF(Sandown!$F$2:$F$297,F17,Sandown!$J$2:$J$297)</f>
        <v>39.5</v>
      </c>
      <c r="J17" s="5">
        <f>SUMIF('New England Half'!$F$2:$F$294,F17,'New England Half'!$J$2:$J$294)</f>
        <v>15.5</v>
      </c>
      <c r="K17" s="5">
        <f>SUMIF('Track 5K'!$F$2:$F$198,F17,'Track 5K'!$J$2:$J$198)</f>
        <v>29</v>
      </c>
      <c r="L17" s="4">
        <f t="shared" si="1"/>
        <v>84</v>
      </c>
    </row>
    <row r="18" spans="1:12" ht="15.75" customHeight="1" x14ac:dyDescent="0.2">
      <c r="A18" s="2" t="s">
        <v>424</v>
      </c>
      <c r="B18" s="2" t="s">
        <v>425</v>
      </c>
      <c r="C18" s="2" t="s">
        <v>13</v>
      </c>
      <c r="D18" s="2">
        <v>53</v>
      </c>
      <c r="E18" s="2" t="s">
        <v>192</v>
      </c>
      <c r="F18" s="9" t="str">
        <f t="shared" si="0"/>
        <v>John DavidToscanoMGREATER DERRY TRACK CLUB</v>
      </c>
      <c r="G18" s="5">
        <f>SUMIF('Nashua 10K'!$F$2:$F$273,F18,'Nashua 10K'!$J$2:$J$273)</f>
        <v>0</v>
      </c>
      <c r="H18" s="5">
        <f>SUMIF('Skip''s 4M'!$F$2:$F$310,F18,'Skip''s 4M'!$J$2:$J$310)</f>
        <v>0</v>
      </c>
      <c r="I18" s="5">
        <f>SUMIF(Sandown!$F$2:$F$297,F18,Sandown!$J$2:$J$297)</f>
        <v>0</v>
      </c>
      <c r="J18" s="5">
        <f>SUMIF('New England Half'!$F$2:$F$294,F18,'New England Half'!$J$2:$J$294)</f>
        <v>0</v>
      </c>
      <c r="K18" s="5">
        <f>SUMIF('Track 5K'!$F$2:$F$198,F18,'Track 5K'!$J$2:$J$198)</f>
        <v>79</v>
      </c>
      <c r="L18" s="4">
        <f t="shared" si="1"/>
        <v>79</v>
      </c>
    </row>
    <row r="19" spans="1:12" ht="15.75" customHeight="1" x14ac:dyDescent="0.2">
      <c r="A19" s="2" t="s">
        <v>141</v>
      </c>
      <c r="B19" s="2" t="s">
        <v>142</v>
      </c>
      <c r="C19" s="2" t="s">
        <v>13</v>
      </c>
      <c r="D19" s="2">
        <v>59</v>
      </c>
      <c r="E19" s="2" t="s">
        <v>196</v>
      </c>
      <c r="F19" s="10" t="str">
        <f t="shared" si="0"/>
        <v>RobDanielsMUPPER VALLEY RUNNING CLUB</v>
      </c>
      <c r="G19" s="5">
        <f>SUMIF('Nashua 10K'!$F$2:$F$273,F19,'Nashua 10K'!$J$2:$J$273)</f>
        <v>64</v>
      </c>
      <c r="H19" s="5">
        <f>SUMIF('Skip''s 4M'!$F$2:$F$310,F19,'Skip''s 4M'!$J$2:$J$310)</f>
        <v>0</v>
      </c>
      <c r="I19" s="5">
        <f>SUMIF(Sandown!$F$2:$F$297,F19,Sandown!$J$2:$J$297)</f>
        <v>0</v>
      </c>
      <c r="J19" s="5">
        <f>SUMIF('New England Half'!$F$2:$F$294,F19,'New England Half'!$J$2:$J$294)</f>
        <v>0</v>
      </c>
      <c r="K19" s="5">
        <f>SUMIF('Track 5K'!$F$2:$F$198,F19,'Track 5K'!$J$2:$J$198)</f>
        <v>0</v>
      </c>
      <c r="L19" s="4">
        <f t="shared" si="1"/>
        <v>64</v>
      </c>
    </row>
    <row r="20" spans="1:12" ht="15.75" customHeight="1" x14ac:dyDescent="0.2">
      <c r="A20" s="20" t="s">
        <v>298</v>
      </c>
      <c r="B20" s="20" t="s">
        <v>299</v>
      </c>
      <c r="C20" s="20" t="s">
        <v>13</v>
      </c>
      <c r="D20" s="20">
        <v>51</v>
      </c>
      <c r="E20" s="20" t="s">
        <v>196</v>
      </c>
      <c r="F20" s="9" t="str">
        <f t="shared" si="0"/>
        <v>NielsPoulsenMUPPER VALLEY RUNNING CLUB</v>
      </c>
      <c r="G20" s="5">
        <f>SUMIF('Nashua 10K'!$F$2:$F$273,F20,'Nashua 10K'!$J$2:$J$273)</f>
        <v>0</v>
      </c>
      <c r="H20" s="5">
        <f>SUMIF('Skip''s 4M'!$F$2:$F$310,F20,'Skip''s 4M'!$J$2:$J$310)</f>
        <v>47</v>
      </c>
      <c r="I20" s="5">
        <f>SUMIF(Sandown!$F$2:$F$297,F20,Sandown!$J$2:$J$297)</f>
        <v>0</v>
      </c>
      <c r="J20" s="5">
        <f>SUMIF('New England Half'!$F$2:$F$294,F20,'New England Half'!$J$2:$J$294)</f>
        <v>0</v>
      </c>
      <c r="K20" s="5">
        <f>SUMIF('Track 5K'!$F$2:$F$198,F20,'Track 5K'!$J$2:$J$198)</f>
        <v>13</v>
      </c>
      <c r="L20" s="4">
        <f t="shared" si="1"/>
        <v>60</v>
      </c>
    </row>
    <row r="21" spans="1:12" ht="15.75" customHeight="1" x14ac:dyDescent="0.2">
      <c r="A21" s="20" t="s">
        <v>172</v>
      </c>
      <c r="B21" s="20" t="s">
        <v>173</v>
      </c>
      <c r="C21" s="20" t="s">
        <v>13</v>
      </c>
      <c r="D21" s="20">
        <v>50</v>
      </c>
      <c r="E21" s="20" t="s">
        <v>192</v>
      </c>
      <c r="F21" s="10" t="str">
        <f t="shared" si="0"/>
        <v>RichardChristianMGREATER DERRY TRACK CLUB</v>
      </c>
      <c r="G21" s="5">
        <f>SUMIF('Nashua 10K'!$F$2:$F$273,F21,'Nashua 10K'!$J$2:$J$273)</f>
        <v>22</v>
      </c>
      <c r="H21" s="5">
        <f>SUMIF('Skip''s 4M'!$F$2:$F$310,F21,'Skip''s 4M'!$J$2:$J$310)</f>
        <v>27</v>
      </c>
      <c r="I21" s="5">
        <f>SUMIF(Sandown!$F$2:$F$297,F21,Sandown!$J$2:$J$297)</f>
        <v>0</v>
      </c>
      <c r="J21" s="5">
        <f>SUMIF('New England Half'!$F$2:$F$294,F21,'New England Half'!$J$2:$J$294)</f>
        <v>0</v>
      </c>
      <c r="K21" s="5">
        <f>SUMIF('Track 5K'!$F$2:$F$198,F21,'Track 5K'!$J$2:$J$198)</f>
        <v>8.25</v>
      </c>
      <c r="L21" s="4">
        <f t="shared" si="1"/>
        <v>57.25</v>
      </c>
    </row>
    <row r="22" spans="1:12" ht="15.75" customHeight="1" x14ac:dyDescent="0.2">
      <c r="A22" s="2" t="s">
        <v>206</v>
      </c>
      <c r="B22" s="2" t="s">
        <v>207</v>
      </c>
      <c r="C22" s="2" t="s">
        <v>13</v>
      </c>
      <c r="D22" s="2">
        <v>56</v>
      </c>
      <c r="E22" s="2" t="s">
        <v>192</v>
      </c>
      <c r="F22" s="10" t="str">
        <f t="shared" si="0"/>
        <v>BrentRichardsonMGREATER DERRY TRACK CLUB</v>
      </c>
      <c r="G22" s="5">
        <f>SUMIF('Nashua 10K'!$F$2:$F$273,F22,'Nashua 10K'!$J$2:$J$273)</f>
        <v>52</v>
      </c>
      <c r="H22" s="5">
        <f>SUMIF('Skip''s 4M'!$F$2:$F$310,F22,'Skip''s 4M'!$J$2:$J$310)</f>
        <v>0</v>
      </c>
      <c r="I22" s="5">
        <f>SUMIF(Sandown!$F$2:$F$297,F22,Sandown!$J$2:$J$297)</f>
        <v>0</v>
      </c>
      <c r="J22" s="5">
        <f>SUMIF('New England Half'!$F$2:$F$294,F22,'New England Half'!$J$2:$J$294)</f>
        <v>0</v>
      </c>
      <c r="K22" s="5">
        <f>SUMIF('Track 5K'!$F$2:$F$198,F22,'Track 5K'!$J$2:$J$198)</f>
        <v>0</v>
      </c>
      <c r="L22" s="4">
        <f t="shared" si="1"/>
        <v>52</v>
      </c>
    </row>
    <row r="23" spans="1:12" ht="15.75" customHeight="1" x14ac:dyDescent="0.2">
      <c r="A23" s="20" t="s">
        <v>125</v>
      </c>
      <c r="B23" s="20" t="s">
        <v>163</v>
      </c>
      <c r="C23" s="20" t="s">
        <v>13</v>
      </c>
      <c r="D23" s="20">
        <v>58</v>
      </c>
      <c r="E23" s="20" t="s">
        <v>192</v>
      </c>
      <c r="F23" s="9" t="str">
        <f t="shared" si="0"/>
        <v>PaulSchofieldMGREATER DERRY TRACK CLUB</v>
      </c>
      <c r="G23" s="5">
        <f>SUMIF('Nashua 10K'!$F$2:$F$273,F23,'Nashua 10K'!$J$2:$J$273)</f>
        <v>12.125</v>
      </c>
      <c r="H23" s="5">
        <f>SUMIF('Skip''s 4M'!$F$2:$F$310,F23,'Skip''s 4M'!$J$2:$J$310)</f>
        <v>21.25</v>
      </c>
      <c r="I23" s="5">
        <f>SUMIF(Sandown!$F$2:$F$297,F23,Sandown!$J$2:$J$297)</f>
        <v>17</v>
      </c>
      <c r="J23" s="5">
        <f>SUMIF('New England Half'!$F$2:$F$294,F23,'New England Half'!$J$2:$J$294)</f>
        <v>0</v>
      </c>
      <c r="K23" s="5">
        <f>SUMIF('Track 5K'!$F$2:$F$198,F23,'Track 5K'!$J$2:$J$198)</f>
        <v>0</v>
      </c>
      <c r="L23" s="4">
        <f t="shared" si="1"/>
        <v>50.375</v>
      </c>
    </row>
    <row r="24" spans="1:12" ht="15.75" customHeight="1" x14ac:dyDescent="0.2">
      <c r="A24" s="3" t="s">
        <v>130</v>
      </c>
      <c r="B24" s="3" t="s">
        <v>383</v>
      </c>
      <c r="C24" s="3" t="s">
        <v>13</v>
      </c>
      <c r="D24" s="3">
        <v>50</v>
      </c>
      <c r="E24" s="3" t="s">
        <v>192</v>
      </c>
      <c r="F24" s="10" t="str">
        <f t="shared" si="0"/>
        <v>GregoryDesmaraisMGREATER DERRY TRACK CLUB</v>
      </c>
      <c r="G24" s="5">
        <f>SUMIF('Nashua 10K'!$F$2:$F$273,F24,'Nashua 10K'!$J$2:$J$273)</f>
        <v>0</v>
      </c>
      <c r="H24" s="5">
        <f>SUMIF('Skip''s 4M'!$F$2:$F$310,F24,'Skip''s 4M'!$J$2:$J$310)</f>
        <v>0</v>
      </c>
      <c r="I24" s="5">
        <f>SUMIF(Sandown!$F$2:$F$297,F24,Sandown!$J$2:$J$297)</f>
        <v>50</v>
      </c>
      <c r="J24" s="5">
        <f>SUMIF('New England Half'!$F$2:$F$294,F24,'New England Half'!$J$2:$J$294)</f>
        <v>0</v>
      </c>
      <c r="K24" s="5">
        <f>SUMIF('Track 5K'!$F$2:$F$198,F24,'Track 5K'!$J$2:$J$198)</f>
        <v>0</v>
      </c>
      <c r="L24" s="4">
        <f t="shared" si="1"/>
        <v>50</v>
      </c>
    </row>
    <row r="25" spans="1:12" ht="15.75" customHeight="1" x14ac:dyDescent="0.2">
      <c r="A25" s="3" t="s">
        <v>12</v>
      </c>
      <c r="B25" s="3" t="s">
        <v>388</v>
      </c>
      <c r="C25" s="3" t="s">
        <v>13</v>
      </c>
      <c r="D25" s="3">
        <v>56</v>
      </c>
      <c r="E25" s="3" t="s">
        <v>193</v>
      </c>
      <c r="F25" s="10" t="str">
        <f t="shared" si="0"/>
        <v>BrianArsenaultMMILLENNIUM RUNNING</v>
      </c>
      <c r="G25" s="5">
        <f>SUMIF('Nashua 10K'!$F$2:$F$273,F25,'Nashua 10K'!$J$2:$J$273)</f>
        <v>0</v>
      </c>
      <c r="H25" s="5">
        <f>SUMIF('Skip''s 4M'!$F$2:$F$310,F25,'Skip''s 4M'!$J$2:$J$310)</f>
        <v>0</v>
      </c>
      <c r="I25" s="5">
        <f>SUMIF(Sandown!$F$2:$F$297,F25,Sandown!$J$2:$J$297)</f>
        <v>48.5</v>
      </c>
      <c r="J25" s="5">
        <f>SUMIF('New England Half'!$F$2:$F$294,F25,'New England Half'!$J$2:$J$294)</f>
        <v>0</v>
      </c>
      <c r="K25" s="5">
        <f>SUMIF('Track 5K'!$F$2:$F$198,F25,'Track 5K'!$J$2:$J$198)</f>
        <v>0</v>
      </c>
      <c r="L25" s="4">
        <f t="shared" si="1"/>
        <v>48.5</v>
      </c>
    </row>
    <row r="26" spans="1:12" ht="15.75" customHeight="1" x14ac:dyDescent="0.2">
      <c r="A26" s="2" t="s">
        <v>204</v>
      </c>
      <c r="B26" s="2" t="s">
        <v>205</v>
      </c>
      <c r="C26" s="2" t="s">
        <v>13</v>
      </c>
      <c r="D26" s="2">
        <v>53</v>
      </c>
      <c r="E26" s="2" t="s">
        <v>193</v>
      </c>
      <c r="F26" s="10" t="str">
        <f t="shared" si="0"/>
        <v>DaveBeliveauMMILLENNIUM RUNNING</v>
      </c>
      <c r="G26" s="5">
        <f>SUMIF('Nashua 10K'!$F$2:$F$273,F26,'Nashua 10K'!$J$2:$J$273)</f>
        <v>47</v>
      </c>
      <c r="H26" s="5">
        <f>SUMIF('Skip''s 4M'!$F$2:$F$310,F26,'Skip''s 4M'!$J$2:$J$310)</f>
        <v>0</v>
      </c>
      <c r="I26" s="5">
        <f>SUMIF(Sandown!$F$2:$F$297,F26,Sandown!$J$2:$J$297)</f>
        <v>0</v>
      </c>
      <c r="J26" s="5">
        <f>SUMIF('New England Half'!$F$2:$F$294,F26,'New England Half'!$J$2:$J$294)</f>
        <v>0</v>
      </c>
      <c r="K26" s="5">
        <f>SUMIF('Track 5K'!$F$2:$F$198,F26,'Track 5K'!$J$2:$J$198)</f>
        <v>0</v>
      </c>
      <c r="L26" s="4">
        <f t="shared" si="1"/>
        <v>47</v>
      </c>
    </row>
    <row r="27" spans="1:12" ht="15.75" customHeight="1" x14ac:dyDescent="0.2">
      <c r="A27" s="3" t="s">
        <v>125</v>
      </c>
      <c r="B27" s="3" t="s">
        <v>389</v>
      </c>
      <c r="C27" s="3" t="s">
        <v>13</v>
      </c>
      <c r="D27" s="3">
        <v>51</v>
      </c>
      <c r="E27" s="3" t="s">
        <v>192</v>
      </c>
      <c r="F27" s="10" t="str">
        <f t="shared" si="0"/>
        <v>PaulLecainMGREATER DERRY TRACK CLUB</v>
      </c>
      <c r="G27" s="5">
        <f>SUMIF('Nashua 10K'!$F$2:$F$273,F27,'Nashua 10K'!$J$2:$J$273)</f>
        <v>0</v>
      </c>
      <c r="H27" s="5">
        <f>SUMIF('Skip''s 4M'!$F$2:$F$310,F27,'Skip''s 4M'!$J$2:$J$310)</f>
        <v>0</v>
      </c>
      <c r="I27" s="5">
        <f>SUMIF(Sandown!$F$2:$F$297,F27,Sandown!$J$2:$J$297)</f>
        <v>44</v>
      </c>
      <c r="J27" s="5">
        <f>SUMIF('New England Half'!$F$2:$F$294,F27,'New England Half'!$J$2:$J$294)</f>
        <v>0</v>
      </c>
      <c r="K27" s="5">
        <f>SUMIF('Track 5K'!$F$2:$F$198,F27,'Track 5K'!$J$2:$J$198)</f>
        <v>0</v>
      </c>
      <c r="L27" s="4">
        <f t="shared" si="1"/>
        <v>44</v>
      </c>
    </row>
    <row r="28" spans="1:12" ht="15.75" customHeight="1" x14ac:dyDescent="0.2">
      <c r="A28" s="3" t="s">
        <v>399</v>
      </c>
      <c r="B28" s="3" t="s">
        <v>400</v>
      </c>
      <c r="C28" s="3" t="s">
        <v>13</v>
      </c>
      <c r="D28" s="3">
        <v>53</v>
      </c>
      <c r="E28" s="3" t="s">
        <v>192</v>
      </c>
      <c r="F28" s="10" t="str">
        <f t="shared" si="0"/>
        <v>JoseVelhoMGREATER DERRY TRACK CLUB</v>
      </c>
      <c r="G28" s="5">
        <f>SUMIF('Nashua 10K'!$F$2:$F$273,F28,'Nashua 10K'!$J$2:$J$273)</f>
        <v>0</v>
      </c>
      <c r="H28" s="5">
        <f>SUMIF('Skip''s 4M'!$F$2:$F$310,F28,'Skip''s 4M'!$J$2:$J$310)</f>
        <v>0</v>
      </c>
      <c r="I28" s="5">
        <f>SUMIF(Sandown!$F$2:$F$297,F28,Sandown!$J$2:$J$297)</f>
        <v>26</v>
      </c>
      <c r="J28" s="5">
        <f>SUMIF('New England Half'!$F$2:$F$294,F28,'New England Half'!$J$2:$J$294)</f>
        <v>11.75</v>
      </c>
      <c r="K28" s="5">
        <f>SUMIF('Track 5K'!$F$2:$F$198,F28,'Track 5K'!$J$2:$J$198)</f>
        <v>0</v>
      </c>
      <c r="L28" s="4">
        <f t="shared" si="1"/>
        <v>37.75</v>
      </c>
    </row>
    <row r="29" spans="1:12" ht="15.75" customHeight="1" x14ac:dyDescent="0.2">
      <c r="A29" s="2" t="s">
        <v>37</v>
      </c>
      <c r="B29" s="2" t="s">
        <v>153</v>
      </c>
      <c r="C29" s="2" t="s">
        <v>13</v>
      </c>
      <c r="D29" s="2">
        <v>54</v>
      </c>
      <c r="E29" s="2" t="s">
        <v>196</v>
      </c>
      <c r="F29" s="10" t="str">
        <f t="shared" si="0"/>
        <v>MichaelHerronMUPPER VALLEY RUNNING CLUB</v>
      </c>
      <c r="G29" s="5">
        <f>SUMIF('Nashua 10K'!$F$2:$F$273,F29,'Nashua 10K'!$J$2:$J$273)</f>
        <v>35</v>
      </c>
      <c r="H29" s="5">
        <f>SUMIF('Skip''s 4M'!$F$2:$F$310,F29,'Skip''s 4M'!$J$2:$J$310)</f>
        <v>0</v>
      </c>
      <c r="I29" s="5">
        <f>SUMIF(Sandown!$F$2:$F$297,F29,Sandown!$J$2:$J$297)</f>
        <v>0</v>
      </c>
      <c r="J29" s="5">
        <f>SUMIF('New England Half'!$F$2:$F$294,F29,'New England Half'!$J$2:$J$294)</f>
        <v>0</v>
      </c>
      <c r="K29" s="5">
        <f>SUMIF('Track 5K'!$F$2:$F$198,F29,'Track 5K'!$J$2:$J$198)</f>
        <v>0</v>
      </c>
      <c r="L29" s="4">
        <f t="shared" si="1"/>
        <v>35</v>
      </c>
    </row>
    <row r="30" spans="1:12" ht="15.75" customHeight="1" x14ac:dyDescent="0.2">
      <c r="A30" s="20" t="s">
        <v>157</v>
      </c>
      <c r="B30" s="20" t="s">
        <v>438</v>
      </c>
      <c r="C30" s="20" t="s">
        <v>13</v>
      </c>
      <c r="D30" s="20">
        <v>51</v>
      </c>
      <c r="E30" s="2" t="s">
        <v>193</v>
      </c>
      <c r="F30" s="9" t="str">
        <f t="shared" si="0"/>
        <v>DavidRoseMMILLENNIUM RUNNING</v>
      </c>
      <c r="G30" s="5">
        <f>SUMIF('Nashua 10K'!$F$2:$F$273,F30,'Nashua 10K'!$J$2:$J$273)</f>
        <v>0</v>
      </c>
      <c r="H30" s="5">
        <f>SUMIF('Skip''s 4M'!$F$2:$F$310,F30,'Skip''s 4M'!$J$2:$J$310)</f>
        <v>0</v>
      </c>
      <c r="I30" s="5">
        <f>SUMIF(Sandown!$F$2:$F$297,F30,Sandown!$J$2:$J$297)</f>
        <v>0</v>
      </c>
      <c r="J30" s="5">
        <f>SUMIF('New England Half'!$F$2:$F$294,F30,'New England Half'!$J$2:$J$294)</f>
        <v>0</v>
      </c>
      <c r="K30" s="5">
        <f>SUMIF('Track 5K'!$F$2:$F$198,F30,'Track 5K'!$J$2:$J$198)</f>
        <v>34</v>
      </c>
      <c r="L30" s="4">
        <f t="shared" si="1"/>
        <v>34</v>
      </c>
    </row>
    <row r="31" spans="1:12" ht="15.75" customHeight="1" x14ac:dyDescent="0.2">
      <c r="A31" s="2" t="s">
        <v>217</v>
      </c>
      <c r="B31" s="2" t="s">
        <v>218</v>
      </c>
      <c r="C31" s="2" t="s">
        <v>13</v>
      </c>
      <c r="D31" s="2">
        <v>55</v>
      </c>
      <c r="E31" s="2" t="s">
        <v>193</v>
      </c>
      <c r="F31" s="10" t="str">
        <f t="shared" si="0"/>
        <v>AntonyWalkerMMILLENNIUM RUNNING</v>
      </c>
      <c r="G31" s="5">
        <f>SUMIF('Nashua 10K'!$F$2:$F$273,F31,'Nashua 10K'!$J$2:$J$273)</f>
        <v>34</v>
      </c>
      <c r="H31" s="5">
        <f>SUMIF('Skip''s 4M'!$F$2:$F$310,F31,'Skip''s 4M'!$J$2:$J$310)</f>
        <v>0</v>
      </c>
      <c r="I31" s="5">
        <f>SUMIF(Sandown!$F$2:$F$297,F31,Sandown!$J$2:$J$297)</f>
        <v>0</v>
      </c>
      <c r="J31" s="5">
        <f>SUMIF('New England Half'!$F$2:$F$294,F31,'New England Half'!$J$2:$J$294)</f>
        <v>0</v>
      </c>
      <c r="K31" s="5">
        <f>SUMIF('Track 5K'!$F$2:$F$198,F31,'Track 5K'!$J$2:$J$198)</f>
        <v>0</v>
      </c>
      <c r="L31" s="4">
        <f t="shared" si="1"/>
        <v>34</v>
      </c>
    </row>
    <row r="32" spans="1:12" ht="15.75" customHeight="1" x14ac:dyDescent="0.2">
      <c r="A32" s="20" t="s">
        <v>439</v>
      </c>
      <c r="B32" s="20" t="s">
        <v>440</v>
      </c>
      <c r="C32" s="20" t="s">
        <v>13</v>
      </c>
      <c r="D32" s="20">
        <v>52</v>
      </c>
      <c r="E32" s="2" t="s">
        <v>191</v>
      </c>
      <c r="F32" s="9" t="str">
        <f t="shared" si="0"/>
        <v>ShawnBertrandMGATE CITY STRIDERS</v>
      </c>
      <c r="G32" s="5">
        <f>SUMIF('Nashua 10K'!$F$2:$F$273,F32,'Nashua 10K'!$J$2:$J$273)</f>
        <v>0</v>
      </c>
      <c r="H32" s="5">
        <f>SUMIF('Skip''s 4M'!$F$2:$F$310,F32,'Skip''s 4M'!$J$2:$J$310)</f>
        <v>0</v>
      </c>
      <c r="I32" s="5">
        <f>SUMIF(Sandown!$F$2:$F$297,F32,Sandown!$J$2:$J$297)</f>
        <v>0</v>
      </c>
      <c r="J32" s="5">
        <f>SUMIF('New England Half'!$F$2:$F$294,F32,'New England Half'!$J$2:$J$294)</f>
        <v>0</v>
      </c>
      <c r="K32" s="5">
        <f>SUMIF('Track 5K'!$F$2:$F$198,F32,'Track 5K'!$J$2:$J$198)</f>
        <v>32</v>
      </c>
      <c r="L32" s="4">
        <f t="shared" si="1"/>
        <v>32</v>
      </c>
    </row>
    <row r="33" spans="1:12" ht="15.75" customHeight="1" x14ac:dyDescent="0.2">
      <c r="A33" s="3" t="s">
        <v>123</v>
      </c>
      <c r="B33" s="3" t="s">
        <v>175</v>
      </c>
      <c r="C33" s="3" t="s">
        <v>13</v>
      </c>
      <c r="D33" s="3">
        <v>53</v>
      </c>
      <c r="E33" s="3" t="s">
        <v>191</v>
      </c>
      <c r="F33" s="10" t="str">
        <f t="shared" si="0"/>
        <v>ChristopherMabonMGATE CITY STRIDERS</v>
      </c>
      <c r="G33" s="5">
        <f>SUMIF('Nashua 10K'!$F$2:$F$273,F33,'Nashua 10K'!$J$2:$J$273)</f>
        <v>14.5</v>
      </c>
      <c r="H33" s="5">
        <f>SUMIF('Skip''s 4M'!$F$2:$F$310,F33,'Skip''s 4M'!$J$2:$J$310)</f>
        <v>0</v>
      </c>
      <c r="I33" s="5">
        <f>SUMIF(Sandown!$F$2:$F$297,F33,Sandown!$J$2:$J$297)</f>
        <v>17.5</v>
      </c>
      <c r="J33" s="5">
        <f>SUMIF('New England Half'!$F$2:$F$294,F33,'New England Half'!$J$2:$J$294)</f>
        <v>0</v>
      </c>
      <c r="K33" s="5">
        <f>SUMIF('Track 5K'!$F$2:$F$198,F33,'Track 5K'!$J$2:$J$198)</f>
        <v>0</v>
      </c>
      <c r="L33" s="4">
        <f t="shared" si="1"/>
        <v>32</v>
      </c>
    </row>
    <row r="34" spans="1:12" ht="15.75" customHeight="1" x14ac:dyDescent="0.2">
      <c r="A34" s="20" t="s">
        <v>602</v>
      </c>
      <c r="B34" s="20" t="s">
        <v>603</v>
      </c>
      <c r="C34" s="20" t="s">
        <v>13</v>
      </c>
      <c r="D34" s="20">
        <v>54</v>
      </c>
      <c r="E34" s="2" t="s">
        <v>193</v>
      </c>
      <c r="F34" s="9" t="str">
        <f t="shared" ref="F34:F52" si="2">A34&amp;B34&amp;C34&amp;E34</f>
        <v>TylerPerrinMMILLENNIUM RUNNING</v>
      </c>
      <c r="G34" s="5">
        <f>SUMIF('Nashua 10K'!$F$2:$F$273,F34,'Nashua 10K'!$J$2:$J$273)</f>
        <v>0</v>
      </c>
      <c r="H34" s="5">
        <f>SUMIF('Skip''s 4M'!$F$2:$F$310,F34,'Skip''s 4M'!$J$2:$J$310)</f>
        <v>0</v>
      </c>
      <c r="I34" s="5">
        <f>SUMIF(Sandown!$F$2:$F$297,F34,Sandown!$J$2:$J$297)</f>
        <v>0</v>
      </c>
      <c r="J34" s="5">
        <f>SUMIF('New England Half'!$F$2:$F$294,F34,'New England Half'!$J$2:$J$294)</f>
        <v>32</v>
      </c>
      <c r="K34" s="5">
        <f>SUMIF('Track 5K'!$F$2:$F$198,F34,'Track 5K'!$J$2:$J$198)</f>
        <v>0</v>
      </c>
      <c r="L34" s="4">
        <f t="shared" ref="L34:L52" si="3">SUM(G34:K34)</f>
        <v>32</v>
      </c>
    </row>
    <row r="35" spans="1:12" ht="15.75" customHeight="1" x14ac:dyDescent="0.2">
      <c r="A35" s="20" t="s">
        <v>604</v>
      </c>
      <c r="B35" s="20" t="s">
        <v>605</v>
      </c>
      <c r="C35" s="20" t="s">
        <v>13</v>
      </c>
      <c r="D35" s="20">
        <v>57</v>
      </c>
      <c r="E35" s="2" t="s">
        <v>648</v>
      </c>
      <c r="F35" s="9" t="str">
        <f t="shared" si="2"/>
        <v>EdIthierMGREATER MANCHESTER RUNNING CLUB</v>
      </c>
      <c r="G35" s="5">
        <f>SUMIF('Nashua 10K'!$F$2:$F$273,F35,'Nashua 10K'!$J$2:$J$273)</f>
        <v>0</v>
      </c>
      <c r="H35" s="5">
        <f>SUMIF('Skip''s 4M'!$F$2:$F$310,F35,'Skip''s 4M'!$J$2:$J$310)</f>
        <v>0</v>
      </c>
      <c r="I35" s="5">
        <f>SUMIF(Sandown!$F$2:$F$297,F35,Sandown!$J$2:$J$297)</f>
        <v>0</v>
      </c>
      <c r="J35" s="5">
        <f>SUMIF('New England Half'!$F$2:$F$294,F35,'New England Half'!$J$2:$J$294)</f>
        <v>26</v>
      </c>
      <c r="K35" s="5">
        <f>SUMIF('Track 5K'!$F$2:$F$198,F35,'Track 5K'!$J$2:$J$198)</f>
        <v>0</v>
      </c>
      <c r="L35" s="4">
        <f t="shared" si="3"/>
        <v>26</v>
      </c>
    </row>
    <row r="36" spans="1:12" ht="15.75" customHeight="1" x14ac:dyDescent="0.2">
      <c r="A36" s="20" t="s">
        <v>445</v>
      </c>
      <c r="B36" s="20" t="s">
        <v>446</v>
      </c>
      <c r="C36" s="20" t="s">
        <v>13</v>
      </c>
      <c r="D36" s="20">
        <v>52</v>
      </c>
      <c r="E36" s="2" t="s">
        <v>191</v>
      </c>
      <c r="F36" s="9" t="str">
        <f t="shared" si="2"/>
        <v>EdwinEmataMGATE CITY STRIDERS</v>
      </c>
      <c r="G36" s="5">
        <f>SUMIF('Nashua 10K'!$F$2:$F$273,F36,'Nashua 10K'!$J$2:$J$273)</f>
        <v>0</v>
      </c>
      <c r="H36" s="5">
        <f>SUMIF('Skip''s 4M'!$F$2:$F$310,F36,'Skip''s 4M'!$J$2:$J$310)</f>
        <v>0</v>
      </c>
      <c r="I36" s="5">
        <f>SUMIF(Sandown!$F$2:$F$297,F36,Sandown!$J$2:$J$297)</f>
        <v>0</v>
      </c>
      <c r="J36" s="5">
        <f>SUMIF('New England Half'!$F$2:$F$294,F36,'New England Half'!$J$2:$J$294)</f>
        <v>0</v>
      </c>
      <c r="K36" s="5">
        <f>SUMIF('Track 5K'!$F$2:$F$198,F36,'Track 5K'!$J$2:$J$198)</f>
        <v>25</v>
      </c>
      <c r="L36" s="4">
        <f t="shared" si="3"/>
        <v>25</v>
      </c>
    </row>
    <row r="37" spans="1:12" ht="15.75" customHeight="1" x14ac:dyDescent="0.2">
      <c r="A37" s="20" t="s">
        <v>148</v>
      </c>
      <c r="B37" s="20" t="s">
        <v>630</v>
      </c>
      <c r="C37" s="20" t="s">
        <v>13</v>
      </c>
      <c r="D37" s="20">
        <v>52</v>
      </c>
      <c r="E37" s="2" t="s">
        <v>193</v>
      </c>
      <c r="F37" s="9" t="str">
        <f t="shared" si="2"/>
        <v>EricEastmanMMILLENNIUM RUNNING</v>
      </c>
      <c r="G37" s="5">
        <f>SUMIF('Nashua 10K'!$F$2:$F$273,F37,'Nashua 10K'!$J$2:$J$273)</f>
        <v>0</v>
      </c>
      <c r="H37" s="5">
        <f>SUMIF('Skip''s 4M'!$F$2:$F$310,F37,'Skip''s 4M'!$J$2:$J$310)</f>
        <v>0</v>
      </c>
      <c r="I37" s="5">
        <f>SUMIF(Sandown!$F$2:$F$297,F37,Sandown!$J$2:$J$297)</f>
        <v>0</v>
      </c>
      <c r="J37" s="5">
        <f>SUMIF('New England Half'!$F$2:$F$294,F37,'New England Half'!$J$2:$J$294)</f>
        <v>9.125</v>
      </c>
      <c r="K37" s="5">
        <f>SUMIF('Track 5K'!$F$2:$F$198,F37,'Track 5K'!$J$2:$J$198)</f>
        <v>15.5</v>
      </c>
      <c r="L37" s="4">
        <f t="shared" si="3"/>
        <v>24.625</v>
      </c>
    </row>
    <row r="38" spans="1:12" ht="15.75" customHeight="1" x14ac:dyDescent="0.2">
      <c r="A38" s="2" t="s">
        <v>140</v>
      </c>
      <c r="B38" s="2" t="s">
        <v>234</v>
      </c>
      <c r="C38" s="2" t="s">
        <v>13</v>
      </c>
      <c r="D38" s="2">
        <v>58</v>
      </c>
      <c r="E38" s="2" t="s">
        <v>191</v>
      </c>
      <c r="F38" s="10" t="str">
        <f t="shared" si="2"/>
        <v>TomBellomoMGATE CITY STRIDERS</v>
      </c>
      <c r="G38" s="5">
        <f>SUMIF('Nashua 10K'!$F$2:$F$273,F38,'Nashua 10K'!$J$2:$J$273)</f>
        <v>21.25</v>
      </c>
      <c r="H38" s="5">
        <f>SUMIF('Skip''s 4M'!$F$2:$F$310,F38,'Skip''s 4M'!$J$2:$J$310)</f>
        <v>0</v>
      </c>
      <c r="I38" s="5">
        <f>SUMIF(Sandown!$F$2:$F$297,F38,Sandown!$J$2:$J$297)</f>
        <v>0</v>
      </c>
      <c r="J38" s="5">
        <f>SUMIF('New England Half'!$F$2:$F$294,F38,'New England Half'!$J$2:$J$294)</f>
        <v>0</v>
      </c>
      <c r="K38" s="5">
        <f>SUMIF('Track 5K'!$F$2:$F$198,F38,'Track 5K'!$J$2:$J$198)</f>
        <v>0</v>
      </c>
      <c r="L38" s="4">
        <f t="shared" si="3"/>
        <v>21.25</v>
      </c>
    </row>
    <row r="39" spans="1:12" ht="15.75" customHeight="1" x14ac:dyDescent="0.2">
      <c r="A39" s="20" t="s">
        <v>316</v>
      </c>
      <c r="B39" s="20" t="s">
        <v>317</v>
      </c>
      <c r="C39" s="20" t="s">
        <v>13</v>
      </c>
      <c r="D39" s="20">
        <v>54</v>
      </c>
      <c r="E39" s="20" t="s">
        <v>196</v>
      </c>
      <c r="F39" s="9" t="str">
        <f t="shared" si="2"/>
        <v>JosephCheeversMUPPER VALLEY RUNNING CLUB</v>
      </c>
      <c r="G39" s="5">
        <f>SUMIF('Nashua 10K'!$F$2:$F$273,F39,'Nashua 10K'!$J$2:$J$273)</f>
        <v>0</v>
      </c>
      <c r="H39" s="5">
        <f>SUMIF('Skip''s 4M'!$F$2:$F$310,F39,'Skip''s 4M'!$J$2:$J$310)</f>
        <v>19.75</v>
      </c>
      <c r="I39" s="5">
        <f>SUMIF(Sandown!$F$2:$F$297,F39,Sandown!$J$2:$J$297)</f>
        <v>0</v>
      </c>
      <c r="J39" s="5">
        <f>SUMIF('New England Half'!$F$2:$F$294,F39,'New England Half'!$J$2:$J$294)</f>
        <v>0</v>
      </c>
      <c r="K39" s="5">
        <f>SUMIF('Track 5K'!$F$2:$F$198,F39,'Track 5K'!$J$2:$J$198)</f>
        <v>0</v>
      </c>
      <c r="L39" s="4">
        <f t="shared" si="3"/>
        <v>19.75</v>
      </c>
    </row>
    <row r="40" spans="1:12" ht="15.75" customHeight="1" x14ac:dyDescent="0.2">
      <c r="A40" s="20" t="s">
        <v>608</v>
      </c>
      <c r="B40" s="20" t="s">
        <v>609</v>
      </c>
      <c r="C40" s="20" t="s">
        <v>13</v>
      </c>
      <c r="D40" s="20">
        <v>59</v>
      </c>
      <c r="E40" s="2" t="s">
        <v>193</v>
      </c>
      <c r="F40" s="9" t="str">
        <f t="shared" si="2"/>
        <v>BryanNowellMMILLENNIUM RUNNING</v>
      </c>
      <c r="G40" s="5">
        <f>SUMIF('Nashua 10K'!$F$2:$F$273,F40,'Nashua 10K'!$J$2:$J$273)</f>
        <v>0</v>
      </c>
      <c r="H40" s="5">
        <f>SUMIF('Skip''s 4M'!$F$2:$F$310,F40,'Skip''s 4M'!$J$2:$J$310)</f>
        <v>0</v>
      </c>
      <c r="I40" s="5">
        <f>SUMIF(Sandown!$F$2:$F$297,F40,Sandown!$J$2:$J$297)</f>
        <v>0</v>
      </c>
      <c r="J40" s="5">
        <f>SUMIF('New England Half'!$F$2:$F$294,F40,'New England Half'!$J$2:$J$294)</f>
        <v>19</v>
      </c>
      <c r="K40" s="5">
        <f>SUMIF('Track 5K'!$F$2:$F$198,F40,'Track 5K'!$J$2:$J$198)</f>
        <v>0</v>
      </c>
      <c r="L40" s="4">
        <f t="shared" si="3"/>
        <v>19</v>
      </c>
    </row>
    <row r="41" spans="1:12" ht="15.75" customHeight="1" x14ac:dyDescent="0.2">
      <c r="A41" s="20" t="s">
        <v>126</v>
      </c>
      <c r="B41" s="20" t="s">
        <v>655</v>
      </c>
      <c r="C41" s="20" t="s">
        <v>13</v>
      </c>
      <c r="D41" s="20">
        <v>53</v>
      </c>
      <c r="E41" s="2" t="s">
        <v>193</v>
      </c>
      <c r="F41" s="9" t="str">
        <f t="shared" si="2"/>
        <v>PeterLincolnMMILLENNIUM RUNNING</v>
      </c>
      <c r="G41" s="5">
        <f>SUMIF('Nashua 10K'!$F$2:$F$273,F41,'Nashua 10K'!$J$2:$J$273)</f>
        <v>0</v>
      </c>
      <c r="H41" s="5">
        <f>SUMIF('Skip''s 4M'!$F$2:$F$310,F41,'Skip''s 4M'!$J$2:$J$310)</f>
        <v>0</v>
      </c>
      <c r="I41" s="5">
        <f>SUMIF(Sandown!$F$2:$F$297,F41,Sandown!$J$2:$J$297)</f>
        <v>0</v>
      </c>
      <c r="J41" s="5">
        <f>SUMIF('New England Half'!$F$2:$F$294,F41,'New England Half'!$J$2:$J$294)</f>
        <v>0</v>
      </c>
      <c r="K41" s="5">
        <f>SUMIF('Track 5K'!$F$2:$F$198,F41,'Track 5K'!$J$2:$J$198)</f>
        <v>18.25</v>
      </c>
      <c r="L41" s="4">
        <f t="shared" si="3"/>
        <v>18.25</v>
      </c>
    </row>
    <row r="42" spans="1:12" ht="15.75" customHeight="1" x14ac:dyDescent="0.2">
      <c r="A42" s="20" t="s">
        <v>626</v>
      </c>
      <c r="B42" s="20" t="s">
        <v>627</v>
      </c>
      <c r="C42" s="20" t="s">
        <v>13</v>
      </c>
      <c r="D42" s="20">
        <v>54</v>
      </c>
      <c r="E42" s="2" t="s">
        <v>193</v>
      </c>
      <c r="F42" s="9" t="str">
        <f t="shared" si="2"/>
        <v>DanKingMMILLENNIUM RUNNING</v>
      </c>
      <c r="G42" s="5">
        <f>SUMIF('Nashua 10K'!$F$2:$F$273,F42,'Nashua 10K'!$J$2:$J$273)</f>
        <v>0</v>
      </c>
      <c r="H42" s="5">
        <f>SUMIF('Skip''s 4M'!$F$2:$F$310,F42,'Skip''s 4M'!$J$2:$J$310)</f>
        <v>0</v>
      </c>
      <c r="I42" s="5">
        <f>SUMIF(Sandown!$F$2:$F$297,F42,Sandown!$J$2:$J$297)</f>
        <v>0</v>
      </c>
      <c r="J42" s="5">
        <f>SUMIF('New England Half'!$F$2:$F$294,F42,'New England Half'!$J$2:$J$294)</f>
        <v>10.625</v>
      </c>
      <c r="K42" s="5">
        <f>SUMIF('Track 5K'!$F$2:$F$198,F42,'Track 5K'!$J$2:$J$198)</f>
        <v>7</v>
      </c>
      <c r="L42" s="4">
        <f t="shared" si="3"/>
        <v>17.625</v>
      </c>
    </row>
    <row r="43" spans="1:12" ht="15.75" customHeight="1" x14ac:dyDescent="0.2">
      <c r="A43" s="20" t="s">
        <v>157</v>
      </c>
      <c r="B43" s="20" t="s">
        <v>455</v>
      </c>
      <c r="C43" s="20" t="s">
        <v>13</v>
      </c>
      <c r="D43" s="20">
        <v>55</v>
      </c>
      <c r="E43" s="2" t="s">
        <v>196</v>
      </c>
      <c r="F43" s="9" t="str">
        <f t="shared" si="2"/>
        <v>DavidAmanMUPPER VALLEY RUNNING CLUB</v>
      </c>
      <c r="G43" s="5">
        <f>SUMIF('Nashua 10K'!$F$2:$F$273,F43,'Nashua 10K'!$J$2:$J$273)</f>
        <v>0</v>
      </c>
      <c r="H43" s="5">
        <f>SUMIF('Skip''s 4M'!$F$2:$F$310,F43,'Skip''s 4M'!$J$2:$J$310)</f>
        <v>0</v>
      </c>
      <c r="I43" s="5">
        <f>SUMIF(Sandown!$F$2:$F$297,F43,Sandown!$J$2:$J$297)</f>
        <v>0</v>
      </c>
      <c r="J43" s="5">
        <f>SUMIF('New England Half'!$F$2:$F$294,F43,'New England Half'!$J$2:$J$294)</f>
        <v>0</v>
      </c>
      <c r="K43" s="5">
        <f>SUMIF('Track 5K'!$F$2:$F$198,F43,'Track 5K'!$J$2:$J$198)</f>
        <v>16</v>
      </c>
      <c r="L43" s="4">
        <f t="shared" si="3"/>
        <v>16</v>
      </c>
    </row>
    <row r="44" spans="1:12" ht="15.75" customHeight="1" x14ac:dyDescent="0.2">
      <c r="A44" s="2" t="s">
        <v>147</v>
      </c>
      <c r="B44" s="2" t="s">
        <v>174</v>
      </c>
      <c r="C44" s="2" t="s">
        <v>13</v>
      </c>
      <c r="D44" s="2">
        <v>54</v>
      </c>
      <c r="E44" s="2" t="s">
        <v>193</v>
      </c>
      <c r="F44" s="10" t="str">
        <f t="shared" si="2"/>
        <v>StephenAlexanderMMILLENNIUM RUNNING</v>
      </c>
      <c r="G44" s="5">
        <f>SUMIF('Nashua 10K'!$F$2:$F$273,F44,'Nashua 10K'!$J$2:$J$273)</f>
        <v>15</v>
      </c>
      <c r="H44" s="5">
        <f>SUMIF('Skip''s 4M'!$F$2:$F$310,F44,'Skip''s 4M'!$J$2:$J$310)</f>
        <v>0</v>
      </c>
      <c r="I44" s="5">
        <f>SUMIF(Sandown!$F$2:$F$297,F44,Sandown!$J$2:$J$297)</f>
        <v>0</v>
      </c>
      <c r="J44" s="5">
        <f>SUMIF('New England Half'!$F$2:$F$294,F44,'New England Half'!$J$2:$J$294)</f>
        <v>0</v>
      </c>
      <c r="K44" s="5">
        <f>SUMIF('Track 5K'!$F$2:$F$198,F44,'Track 5K'!$J$2:$J$198)</f>
        <v>0</v>
      </c>
      <c r="L44" s="4">
        <f t="shared" si="3"/>
        <v>15</v>
      </c>
    </row>
    <row r="45" spans="1:12" ht="15.75" customHeight="1" x14ac:dyDescent="0.2">
      <c r="A45" s="20" t="s">
        <v>515</v>
      </c>
      <c r="B45" s="20" t="s">
        <v>617</v>
      </c>
      <c r="C45" s="20" t="s">
        <v>13</v>
      </c>
      <c r="D45" s="20">
        <v>50</v>
      </c>
      <c r="E45" s="2" t="s">
        <v>193</v>
      </c>
      <c r="F45" s="9" t="str">
        <f t="shared" si="2"/>
        <v>HeathHuffmanMMILLENNIUM RUNNING</v>
      </c>
      <c r="G45" s="5">
        <f>SUMIF('Nashua 10K'!$F$2:$F$273,F45,'Nashua 10K'!$J$2:$J$273)</f>
        <v>0</v>
      </c>
      <c r="H45" s="5">
        <f>SUMIF('Skip''s 4M'!$F$2:$F$310,F45,'Skip''s 4M'!$J$2:$J$310)</f>
        <v>0</v>
      </c>
      <c r="I45" s="5">
        <f>SUMIF(Sandown!$F$2:$F$297,F45,Sandown!$J$2:$J$297)</f>
        <v>0</v>
      </c>
      <c r="J45" s="5">
        <f>SUMIF('New England Half'!$F$2:$F$294,F45,'New England Half'!$J$2:$J$294)</f>
        <v>14.5</v>
      </c>
      <c r="K45" s="5">
        <f>SUMIF('Track 5K'!$F$2:$F$198,F45,'Track 5K'!$J$2:$J$198)</f>
        <v>0</v>
      </c>
      <c r="L45" s="4">
        <f t="shared" si="3"/>
        <v>14.5</v>
      </c>
    </row>
    <row r="46" spans="1:12" ht="15.75" customHeight="1" x14ac:dyDescent="0.2">
      <c r="A46" s="20" t="s">
        <v>620</v>
      </c>
      <c r="B46" s="20" t="s">
        <v>621</v>
      </c>
      <c r="C46" s="20" t="s">
        <v>13</v>
      </c>
      <c r="D46" s="20">
        <v>53</v>
      </c>
      <c r="E46" s="2" t="s">
        <v>193</v>
      </c>
      <c r="F46" s="9" t="str">
        <f t="shared" si="2"/>
        <v>RonVaillancourtMMILLENNIUM RUNNING</v>
      </c>
      <c r="G46" s="5">
        <f>SUMIF('Nashua 10K'!$F$2:$F$273,F46,'Nashua 10K'!$J$2:$J$273)</f>
        <v>0</v>
      </c>
      <c r="H46" s="5">
        <f>SUMIF('Skip''s 4M'!$F$2:$F$310,F46,'Skip''s 4M'!$J$2:$J$310)</f>
        <v>0</v>
      </c>
      <c r="I46" s="5">
        <f>SUMIF(Sandown!$F$2:$F$297,F46,Sandown!$J$2:$J$297)</f>
        <v>0</v>
      </c>
      <c r="J46" s="5">
        <f>SUMIF('New England Half'!$F$2:$F$294,F46,'New England Half'!$J$2:$J$294)</f>
        <v>12.125</v>
      </c>
      <c r="K46" s="5">
        <f>SUMIF('Track 5K'!$F$2:$F$198,F46,'Track 5K'!$J$2:$J$198)</f>
        <v>0</v>
      </c>
      <c r="L46" s="4">
        <f t="shared" si="3"/>
        <v>12.125</v>
      </c>
    </row>
    <row r="47" spans="1:12" ht="15.75" customHeight="1" x14ac:dyDescent="0.2">
      <c r="A47" s="20" t="s">
        <v>403</v>
      </c>
      <c r="B47" s="20" t="s">
        <v>660</v>
      </c>
      <c r="C47" s="20" t="s">
        <v>13</v>
      </c>
      <c r="D47" s="20">
        <v>52</v>
      </c>
      <c r="E47" s="2" t="s">
        <v>193</v>
      </c>
      <c r="F47" s="9" t="str">
        <f t="shared" si="2"/>
        <v>JonathanRouthierMMILLENNIUM RUNNING</v>
      </c>
      <c r="G47" s="5">
        <f>SUMIF('Nashua 10K'!$F$2:$F$273,F47,'Nashua 10K'!$J$2:$J$273)</f>
        <v>0</v>
      </c>
      <c r="H47" s="5">
        <f>SUMIF('Skip''s 4M'!$F$2:$F$310,F47,'Skip''s 4M'!$J$2:$J$310)</f>
        <v>0</v>
      </c>
      <c r="I47" s="5">
        <f>SUMIF(Sandown!$F$2:$F$297,F47,Sandown!$J$2:$J$297)</f>
        <v>0</v>
      </c>
      <c r="J47" s="5">
        <f>SUMIF('New England Half'!$F$2:$F$294,F47,'New England Half'!$J$2:$J$294)</f>
        <v>0</v>
      </c>
      <c r="K47" s="5">
        <f>SUMIF('Track 5K'!$F$2:$F$198,F47,'Track 5K'!$J$2:$J$198)</f>
        <v>11.75</v>
      </c>
      <c r="L47" s="4">
        <f t="shared" si="3"/>
        <v>11.75</v>
      </c>
    </row>
    <row r="48" spans="1:12" ht="15.75" customHeight="1" x14ac:dyDescent="0.2">
      <c r="A48" s="20" t="s">
        <v>666</v>
      </c>
      <c r="B48" s="20" t="s">
        <v>665</v>
      </c>
      <c r="C48" s="20" t="s">
        <v>13</v>
      </c>
      <c r="D48" s="20">
        <v>55</v>
      </c>
      <c r="E48" s="2" t="s">
        <v>193</v>
      </c>
      <c r="F48" s="9" t="str">
        <f t="shared" si="2"/>
        <v>DenisDuquetteMMILLENNIUM RUNNING</v>
      </c>
      <c r="G48" s="5">
        <f>SUMIF('Nashua 10K'!$F$2:$F$273,F48,'Nashua 10K'!$J$2:$J$273)</f>
        <v>0</v>
      </c>
      <c r="H48" s="5">
        <f>SUMIF('Skip''s 4M'!$F$2:$F$310,F48,'Skip''s 4M'!$J$2:$J$310)</f>
        <v>0</v>
      </c>
      <c r="I48" s="5">
        <f>SUMIF(Sandown!$F$2:$F$297,F48,Sandown!$J$2:$J$297)</f>
        <v>0</v>
      </c>
      <c r="J48" s="5">
        <f>SUMIF('New England Half'!$F$2:$F$294,F48,'New England Half'!$J$2:$J$294)</f>
        <v>0</v>
      </c>
      <c r="K48" s="5">
        <f>SUMIF('Track 5K'!$F$2:$F$198,F48,'Track 5K'!$J$2:$J$198)</f>
        <v>9.875</v>
      </c>
      <c r="L48" s="4">
        <f t="shared" si="3"/>
        <v>9.875</v>
      </c>
    </row>
    <row r="49" spans="1:12" ht="15.75" customHeight="1" x14ac:dyDescent="0.2">
      <c r="A49" s="20" t="s">
        <v>210</v>
      </c>
      <c r="B49" s="20" t="s">
        <v>671</v>
      </c>
      <c r="C49" s="20" t="s">
        <v>13</v>
      </c>
      <c r="D49" s="20">
        <v>59</v>
      </c>
      <c r="E49" s="2" t="s">
        <v>193</v>
      </c>
      <c r="F49" s="9" t="str">
        <f t="shared" si="2"/>
        <v>StevePembertonMMILLENNIUM RUNNING</v>
      </c>
      <c r="G49" s="5">
        <f>SUMIF('Nashua 10K'!$F$2:$F$273,F49,'Nashua 10K'!$J$2:$J$273)</f>
        <v>0</v>
      </c>
      <c r="H49" s="5">
        <f>SUMIF('Skip''s 4M'!$F$2:$F$310,F49,'Skip''s 4M'!$J$2:$J$310)</f>
        <v>0</v>
      </c>
      <c r="I49" s="5">
        <f>SUMIF(Sandown!$F$2:$F$297,F49,Sandown!$J$2:$J$297)</f>
        <v>0</v>
      </c>
      <c r="J49" s="5">
        <f>SUMIF('New England Half'!$F$2:$F$294,F49,'New England Half'!$J$2:$J$294)</f>
        <v>0</v>
      </c>
      <c r="K49" s="5">
        <f>SUMIF('Track 5K'!$F$2:$F$198,F49,'Track 5K'!$J$2:$J$198)</f>
        <v>6.75</v>
      </c>
      <c r="L49" s="4">
        <f t="shared" si="3"/>
        <v>6.75</v>
      </c>
    </row>
    <row r="50" spans="1:12" ht="15.75" customHeight="1" x14ac:dyDescent="0.2">
      <c r="A50" s="20" t="s">
        <v>147</v>
      </c>
      <c r="B50" s="20" t="s">
        <v>466</v>
      </c>
      <c r="C50" s="20" t="s">
        <v>13</v>
      </c>
      <c r="D50" s="20">
        <v>54</v>
      </c>
      <c r="E50" s="2" t="s">
        <v>191</v>
      </c>
      <c r="F50" s="9" t="str">
        <f t="shared" si="2"/>
        <v>StephenJacksonMGATE CITY STRIDERS</v>
      </c>
      <c r="G50" s="5">
        <f>SUMIF('Nashua 10K'!$F$2:$F$273,F50,'Nashua 10K'!$J$2:$J$273)</f>
        <v>0</v>
      </c>
      <c r="H50" s="5">
        <f>SUMIF('Skip''s 4M'!$F$2:$F$310,F50,'Skip''s 4M'!$J$2:$J$310)</f>
        <v>0</v>
      </c>
      <c r="I50" s="5">
        <f>SUMIF(Sandown!$F$2:$F$297,F50,Sandown!$J$2:$J$297)</f>
        <v>0</v>
      </c>
      <c r="J50" s="5">
        <f>SUMIF('New England Half'!$F$2:$F$294,F50,'New England Half'!$J$2:$J$294)</f>
        <v>0</v>
      </c>
      <c r="K50" s="5">
        <f>SUMIF('Track 5K'!$F$2:$F$198,F50,'Track 5K'!$J$2:$J$198)</f>
        <v>6.25</v>
      </c>
      <c r="L50" s="4">
        <f t="shared" si="3"/>
        <v>6.25</v>
      </c>
    </row>
    <row r="51" spans="1:12" ht="15.75" customHeight="1" x14ac:dyDescent="0.2">
      <c r="A51" s="20" t="s">
        <v>147</v>
      </c>
      <c r="B51" s="20" t="s">
        <v>643</v>
      </c>
      <c r="C51" s="20" t="s">
        <v>13</v>
      </c>
      <c r="D51" s="20">
        <v>51</v>
      </c>
      <c r="E51" s="2" t="s">
        <v>192</v>
      </c>
      <c r="F51" s="9" t="str">
        <f t="shared" si="2"/>
        <v>StephenBurkeMGREATER DERRY TRACK CLUB</v>
      </c>
      <c r="G51" s="5">
        <f>SUMIF('Nashua 10K'!$F$2:$F$273,F51,'Nashua 10K'!$J$2:$J$273)</f>
        <v>0</v>
      </c>
      <c r="H51" s="5">
        <f>SUMIF('Skip''s 4M'!$F$2:$F$310,F51,'Skip''s 4M'!$J$2:$J$310)</f>
        <v>0</v>
      </c>
      <c r="I51" s="5">
        <f>SUMIF(Sandown!$F$2:$F$297,F51,Sandown!$J$2:$J$297)</f>
        <v>0</v>
      </c>
      <c r="J51" s="5">
        <f>SUMIF('New England Half'!$F$2:$F$294,F51,'New England Half'!$J$2:$J$294)</f>
        <v>5.3125</v>
      </c>
      <c r="K51" s="5">
        <f>SUMIF('Track 5K'!$F$2:$F$198,F51,'Track 5K'!$J$2:$J$198)</f>
        <v>0</v>
      </c>
      <c r="L51" s="4">
        <f t="shared" si="3"/>
        <v>5.3125</v>
      </c>
    </row>
    <row r="52" spans="1:12" ht="15.75" customHeight="1" x14ac:dyDescent="0.2">
      <c r="A52" s="20" t="s">
        <v>219</v>
      </c>
      <c r="B52" s="20" t="s">
        <v>646</v>
      </c>
      <c r="C52" s="20" t="s">
        <v>13</v>
      </c>
      <c r="D52" s="20">
        <v>51</v>
      </c>
      <c r="E52" s="2" t="s">
        <v>193</v>
      </c>
      <c r="F52" s="9" t="str">
        <f t="shared" si="2"/>
        <v>RobertHoffmanMMILLENNIUM RUNNING</v>
      </c>
      <c r="G52" s="5">
        <f>SUMIF('Nashua 10K'!$F$2:$F$273,F52,'Nashua 10K'!$J$2:$J$273)</f>
        <v>0</v>
      </c>
      <c r="H52" s="5">
        <f>SUMIF('Skip''s 4M'!$F$2:$F$310,F52,'Skip''s 4M'!$J$2:$J$310)</f>
        <v>0</v>
      </c>
      <c r="I52" s="5">
        <f>SUMIF(Sandown!$F$2:$F$297,F52,Sandown!$J$2:$J$297)</f>
        <v>0</v>
      </c>
      <c r="J52" s="5">
        <f>SUMIF('New England Half'!$F$2:$F$294,F52,'New England Half'!$J$2:$J$294)</f>
        <v>4.9375</v>
      </c>
      <c r="K52" s="5">
        <f>SUMIF('Track 5K'!$F$2:$F$198,F52,'Track 5K'!$J$2:$J$198)</f>
        <v>0</v>
      </c>
      <c r="L52" s="4">
        <f t="shared" si="3"/>
        <v>4.9375</v>
      </c>
    </row>
  </sheetData>
  <autoFilter ref="A1:L697" xr:uid="{00000000-0009-0000-0000-00000D000000}"/>
  <sortState xmlns:xlrd2="http://schemas.microsoft.com/office/spreadsheetml/2017/richdata2" ref="A2:L52">
    <sortCondition descending="1" ref="L2:L5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U228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2.5703125" defaultRowHeight="15.75" customHeight="1" x14ac:dyDescent="0.2"/>
  <cols>
    <col min="1" max="4" width="12.5703125" style="3"/>
    <col min="5" max="5" width="30.140625" style="3" customWidth="1"/>
    <col min="6" max="6" width="0.85546875" style="3" hidden="1" customWidth="1"/>
    <col min="7" max="16384" width="12.5703125" style="3"/>
  </cols>
  <sheetData>
    <row r="1" spans="1:17" s="17" customFormat="1" ht="12.75" x14ac:dyDescent="0.2">
      <c r="A1" s="6" t="s">
        <v>178</v>
      </c>
      <c r="B1" s="6" t="s">
        <v>179</v>
      </c>
      <c r="C1" s="6" t="s">
        <v>9</v>
      </c>
      <c r="D1" s="6" t="s">
        <v>10</v>
      </c>
      <c r="E1" s="6" t="s">
        <v>180</v>
      </c>
      <c r="F1" s="6" t="s">
        <v>39</v>
      </c>
      <c r="G1" s="6" t="s">
        <v>181</v>
      </c>
      <c r="H1" s="6" t="s">
        <v>182</v>
      </c>
      <c r="I1" s="6" t="s">
        <v>183</v>
      </c>
      <c r="J1" s="6" t="s">
        <v>184</v>
      </c>
    </row>
    <row r="2" spans="1:17" ht="12.75" x14ac:dyDescent="0.2">
      <c r="A2" s="2" t="s">
        <v>54</v>
      </c>
      <c r="B2" s="2" t="s">
        <v>55</v>
      </c>
      <c r="C2" s="2" t="s">
        <v>19</v>
      </c>
      <c r="D2" s="2">
        <v>56</v>
      </c>
      <c r="E2" s="3" t="s">
        <v>191</v>
      </c>
      <c r="F2" s="9" t="str">
        <f t="shared" ref="F2:F33" si="0">A2&amp;B2&amp;C2&amp;E2</f>
        <v>KarenLongFGATE CITY STRIDERS</v>
      </c>
      <c r="G2" s="19">
        <v>3.0416666666666665E-2</v>
      </c>
      <c r="H2" s="19">
        <f>IF(C2="F",VLOOKUP(D2,'F 10K Road'!$A$2:$B$101,2,FALSE)*G2,VLOOKUP(D2,'M 10K Road'!$A$2:$B$101,2,FALSE)*G2)</f>
        <v>2.5020749999999998E-2</v>
      </c>
      <c r="I2" s="10">
        <f t="shared" ref="I2:I33" si="1">COUNTIFS($C$2:$C$139,C2,$H$2:$H$139,"&lt;"&amp;H2)+1</f>
        <v>1</v>
      </c>
      <c r="J2" s="4">
        <f>VLOOKUP(I2,'Point Table'!$A$2:$B$101,2,FALSE)</f>
        <v>100</v>
      </c>
    </row>
    <row r="3" spans="1:17" ht="12.75" x14ac:dyDescent="0.2">
      <c r="A3" s="2" t="s">
        <v>42</v>
      </c>
      <c r="B3" s="2" t="s">
        <v>43</v>
      </c>
      <c r="C3" s="2" t="s">
        <v>19</v>
      </c>
      <c r="D3" s="2">
        <v>40</v>
      </c>
      <c r="E3" s="2" t="s">
        <v>193</v>
      </c>
      <c r="F3" s="9" t="str">
        <f t="shared" si="0"/>
        <v>JenniferMortimerFMILLENNIUM RUNNING</v>
      </c>
      <c r="G3" s="19">
        <v>2.659722222222222E-2</v>
      </c>
      <c r="H3" s="19">
        <f>IF(C3="F",VLOOKUP(D3,'F 10K Road'!$A$2:$B$101,2,FALSE)*G3,VLOOKUP(D3,'M 10K Road'!$A$2:$B$101,2,FALSE)*G3)</f>
        <v>2.5594506944444442E-2</v>
      </c>
      <c r="I3" s="10">
        <f t="shared" si="1"/>
        <v>2</v>
      </c>
      <c r="J3" s="4">
        <f>VLOOKUP(I3,'Point Table'!$A$2:$B$101,2,FALSE)</f>
        <v>97</v>
      </c>
    </row>
    <row r="4" spans="1:17" ht="12.75" x14ac:dyDescent="0.2">
      <c r="A4" s="2" t="s">
        <v>44</v>
      </c>
      <c r="B4" s="2" t="s">
        <v>45</v>
      </c>
      <c r="C4" s="2" t="s">
        <v>19</v>
      </c>
      <c r="D4" s="2">
        <v>77</v>
      </c>
      <c r="E4" s="2" t="s">
        <v>196</v>
      </c>
      <c r="F4" s="9" t="str">
        <f t="shared" si="0"/>
        <v>ElizabethGonnermanFUPPER VALLEY RUNNING CLUB</v>
      </c>
      <c r="G4" s="19">
        <v>4.1944444444444444E-2</v>
      </c>
      <c r="H4" s="19">
        <f>IF(C4="F",VLOOKUP(D4,'F 10K Road'!$A$2:$B$101,2,FALSE)*G4,VLOOKUP(D4,'M 10K Road'!$A$2:$B$101,2,FALSE)*G4)</f>
        <v>2.5682583333333332E-2</v>
      </c>
      <c r="I4" s="10">
        <f t="shared" si="1"/>
        <v>3</v>
      </c>
      <c r="J4" s="4">
        <f>VLOOKUP(I4,'Point Table'!$A$2:$B$101,2,FALSE)</f>
        <v>94</v>
      </c>
    </row>
    <row r="5" spans="1:17" ht="12.75" x14ac:dyDescent="0.2">
      <c r="A5" s="2" t="s">
        <v>17</v>
      </c>
      <c r="B5" s="2" t="s">
        <v>18</v>
      </c>
      <c r="C5" s="2" t="s">
        <v>19</v>
      </c>
      <c r="D5" s="2">
        <v>57</v>
      </c>
      <c r="E5" s="2" t="s">
        <v>196</v>
      </c>
      <c r="F5" s="9" t="str">
        <f t="shared" si="0"/>
        <v>PamMooreFUPPER VALLEY RUNNING CLUB</v>
      </c>
      <c r="G5" s="19">
        <v>3.1828703703703706E-2</v>
      </c>
      <c r="H5" s="19">
        <f>IF(C5="F",VLOOKUP(D5,'F 10K Road'!$A$2:$B$101,2,FALSE)*G5,VLOOKUP(D5,'M 10K Road'!$A$2:$B$101,2,FALSE)*G5)</f>
        <v>2.5864004629629633E-2</v>
      </c>
      <c r="I5" s="10">
        <f t="shared" si="1"/>
        <v>4</v>
      </c>
      <c r="J5" s="4">
        <f>VLOOKUP(I5,'Point Table'!$A$2:$B$101,2,FALSE)</f>
        <v>91</v>
      </c>
    </row>
    <row r="6" spans="1:17" ht="12.75" x14ac:dyDescent="0.2">
      <c r="A6" s="2" t="s">
        <v>46</v>
      </c>
      <c r="B6" s="2" t="s">
        <v>47</v>
      </c>
      <c r="C6" s="2" t="s">
        <v>19</v>
      </c>
      <c r="D6" s="2">
        <v>67</v>
      </c>
      <c r="E6" s="2" t="s">
        <v>192</v>
      </c>
      <c r="F6" s="9" t="str">
        <f t="shared" si="0"/>
        <v>PegDonovanFGREATER DERRY TRACK CLUB</v>
      </c>
      <c r="G6" s="19">
        <v>3.6863425925925931E-2</v>
      </c>
      <c r="H6" s="19">
        <f>IF(C6="F",VLOOKUP(D6,'F 10K Road'!$A$2:$B$101,2,FALSE)*G6,VLOOKUP(D6,'M 10K Road'!$A$2:$B$101,2,FALSE)*G6)</f>
        <v>2.6290995370370371E-2</v>
      </c>
      <c r="I6" s="10">
        <f t="shared" si="1"/>
        <v>5</v>
      </c>
      <c r="J6" s="4">
        <f>VLOOKUP(I6,'Point Table'!$A$2:$B$101,2,FALSE)</f>
        <v>88</v>
      </c>
    </row>
    <row r="7" spans="1:17" ht="12.75" x14ac:dyDescent="0.2">
      <c r="A7" s="2" t="s">
        <v>40</v>
      </c>
      <c r="B7" s="2" t="s">
        <v>41</v>
      </c>
      <c r="C7" s="2" t="s">
        <v>19</v>
      </c>
      <c r="D7" s="2">
        <v>61</v>
      </c>
      <c r="E7" s="2" t="s">
        <v>196</v>
      </c>
      <c r="F7" s="9" t="str">
        <f t="shared" si="0"/>
        <v>LaurieReedFUPPER VALLEY RUNNING CLUB</v>
      </c>
      <c r="G7" s="19">
        <v>3.4502314814814812E-2</v>
      </c>
      <c r="H7" s="19">
        <f>IF(C7="F",VLOOKUP(D7,'F 10K Road'!$A$2:$B$101,2,FALSE)*G7,VLOOKUP(D7,'M 10K Road'!$A$2:$B$101,2,FALSE)*G7)</f>
        <v>2.6666839120370368E-2</v>
      </c>
      <c r="I7" s="10">
        <f t="shared" si="1"/>
        <v>6</v>
      </c>
      <c r="J7" s="4">
        <f>VLOOKUP(I7,'Point Table'!$A$2:$B$101,2,FALSE)</f>
        <v>85</v>
      </c>
    </row>
    <row r="8" spans="1:17" ht="12.75" x14ac:dyDescent="0.2">
      <c r="A8" s="2" t="s">
        <v>53</v>
      </c>
      <c r="B8" s="2" t="s">
        <v>385</v>
      </c>
      <c r="C8" s="2" t="s">
        <v>19</v>
      </c>
      <c r="D8" s="2">
        <v>52</v>
      </c>
      <c r="E8" s="2" t="s">
        <v>192</v>
      </c>
      <c r="F8" s="9" t="str">
        <f t="shared" si="0"/>
        <v>JulieHanover-MullaneyFGREATER DERRY TRACK CLUB</v>
      </c>
      <c r="G8" s="19">
        <v>3.1284722222222221E-2</v>
      </c>
      <c r="H8" s="19">
        <f>IF(C8="F",VLOOKUP(D8,'F 10K Road'!$A$2:$B$101,2,FALSE)*G8,VLOOKUP(D8,'M 10K Road'!$A$2:$B$101,2,FALSE)*G8)</f>
        <v>2.6976815972222221E-2</v>
      </c>
      <c r="I8" s="10">
        <f t="shared" si="1"/>
        <v>7</v>
      </c>
      <c r="J8" s="4">
        <f>VLOOKUP(I8,'Point Table'!$A$2:$B$101,2,FALSE)</f>
        <v>82</v>
      </c>
      <c r="Q8" s="11"/>
    </row>
    <row r="9" spans="1:17" ht="12.75" x14ac:dyDescent="0.2">
      <c r="A9" s="2" t="s">
        <v>58</v>
      </c>
      <c r="B9" s="2" t="s">
        <v>59</v>
      </c>
      <c r="C9" s="2" t="s">
        <v>19</v>
      </c>
      <c r="D9" s="2">
        <v>67</v>
      </c>
      <c r="E9" s="2" t="s">
        <v>193</v>
      </c>
      <c r="F9" s="9" t="str">
        <f t="shared" si="0"/>
        <v>LorraineMcPhillipsFMILLENNIUM RUNNING</v>
      </c>
      <c r="G9" s="19">
        <v>3.8599537037037036E-2</v>
      </c>
      <c r="H9" s="19">
        <f>IF(C9="F",VLOOKUP(D9,'F 10K Road'!$A$2:$B$101,2,FALSE)*G9,VLOOKUP(D9,'M 10K Road'!$A$2:$B$101,2,FALSE)*G9)</f>
        <v>2.7529189814814812E-2</v>
      </c>
      <c r="I9" s="10">
        <f t="shared" si="1"/>
        <v>8</v>
      </c>
      <c r="J9" s="4">
        <f>VLOOKUP(I9,'Point Table'!$A$2:$B$101,2,FALSE)</f>
        <v>79</v>
      </c>
    </row>
    <row r="10" spans="1:17" ht="12.75" x14ac:dyDescent="0.2">
      <c r="A10" s="2" t="s">
        <v>67</v>
      </c>
      <c r="B10" s="2" t="s">
        <v>68</v>
      </c>
      <c r="C10" s="2" t="s">
        <v>19</v>
      </c>
      <c r="D10" s="2">
        <v>63</v>
      </c>
      <c r="E10" s="2" t="s">
        <v>280</v>
      </c>
      <c r="F10" s="9" t="str">
        <f t="shared" si="0"/>
        <v>PatBourgaultFGRANITE STATE RACING TEAM</v>
      </c>
      <c r="G10" s="19">
        <v>3.7025462962962961E-2</v>
      </c>
      <c r="H10" s="19">
        <f>IF(C10="F",VLOOKUP(D10,'F 10K Road'!$A$2:$B$101,2,FALSE)*G10,VLOOKUP(D10,'M 10K Road'!$A$2:$B$101,2,FALSE)*G10)</f>
        <v>2.7880173611111111E-2</v>
      </c>
      <c r="I10" s="10">
        <f t="shared" si="1"/>
        <v>9</v>
      </c>
      <c r="J10" s="4">
        <f>VLOOKUP(I10,'Point Table'!$A$2:$B$101,2,FALSE)</f>
        <v>76</v>
      </c>
    </row>
    <row r="11" spans="1:17" ht="12.75" x14ac:dyDescent="0.2">
      <c r="A11" s="2" t="s">
        <v>121</v>
      </c>
      <c r="B11" s="2" t="s">
        <v>66</v>
      </c>
      <c r="C11" s="2" t="s">
        <v>19</v>
      </c>
      <c r="D11" s="2">
        <v>62</v>
      </c>
      <c r="E11" s="2" t="s">
        <v>192</v>
      </c>
      <c r="F11" s="9" t="str">
        <f t="shared" si="0"/>
        <v>PattyCrothersFGREATER DERRY TRACK CLUB</v>
      </c>
      <c r="G11" s="19">
        <v>3.6574074074074071E-2</v>
      </c>
      <c r="H11" s="19">
        <f>IF(C11="F",VLOOKUP(D11,'F 10K Road'!$A$2:$B$101,2,FALSE)*G11,VLOOKUP(D11,'M 10K Road'!$A$2:$B$101,2,FALSE)*G11)</f>
        <v>2.790236111111111E-2</v>
      </c>
      <c r="I11" s="10">
        <f t="shared" si="1"/>
        <v>10</v>
      </c>
      <c r="J11" s="4">
        <f>VLOOKUP(I11,'Point Table'!$A$2:$B$101,2,FALSE)</f>
        <v>73</v>
      </c>
    </row>
    <row r="12" spans="1:17" ht="12.75" x14ac:dyDescent="0.2">
      <c r="A12" s="2" t="s">
        <v>20</v>
      </c>
      <c r="B12" s="2" t="s">
        <v>21</v>
      </c>
      <c r="C12" s="2" t="s">
        <v>19</v>
      </c>
      <c r="D12" s="2">
        <v>73</v>
      </c>
      <c r="E12" s="2" t="s">
        <v>191</v>
      </c>
      <c r="F12" s="9" t="str">
        <f t="shared" si="0"/>
        <v>AlineKenneyFGATE CITY STRIDERS</v>
      </c>
      <c r="G12" s="9">
        <v>4.3101851851851856E-2</v>
      </c>
      <c r="H12" s="19">
        <f>IF(C12="F",VLOOKUP(D12,'F 10K Road'!$A$2:$B$101,2,FALSE)*G12,VLOOKUP(D12,'M 10K Road'!$A$2:$B$101,2,FALSE)*G12)</f>
        <v>2.8171370370370371E-2</v>
      </c>
      <c r="I12" s="10">
        <f t="shared" si="1"/>
        <v>11</v>
      </c>
      <c r="J12" s="4">
        <f>VLOOKUP(I12,'Point Table'!$A$2:$B$101,2,FALSE)</f>
        <v>70</v>
      </c>
    </row>
    <row r="13" spans="1:17" ht="12.75" x14ac:dyDescent="0.2">
      <c r="A13" s="2" t="s">
        <v>17</v>
      </c>
      <c r="B13" s="2" t="s">
        <v>62</v>
      </c>
      <c r="C13" s="2" t="s">
        <v>19</v>
      </c>
      <c r="D13" s="2">
        <v>61</v>
      </c>
      <c r="E13" s="2" t="s">
        <v>191</v>
      </c>
      <c r="F13" s="9" t="str">
        <f t="shared" si="0"/>
        <v>PamTriest-HallahanFGATE CITY STRIDERS</v>
      </c>
      <c r="G13" s="19">
        <v>3.6493055555555549E-2</v>
      </c>
      <c r="H13" s="19">
        <f>IF(C13="F",VLOOKUP(D13,'F 10K Road'!$A$2:$B$101,2,FALSE)*G13,VLOOKUP(D13,'M 10K Road'!$A$2:$B$101,2,FALSE)*G13)</f>
        <v>2.8205482638888887E-2</v>
      </c>
      <c r="I13" s="10">
        <f t="shared" si="1"/>
        <v>12</v>
      </c>
      <c r="J13" s="4">
        <f>VLOOKUP(I13,'Point Table'!$A$2:$B$101,2,FALSE)</f>
        <v>68</v>
      </c>
    </row>
    <row r="14" spans="1:17" ht="12.75" x14ac:dyDescent="0.2">
      <c r="A14" s="2" t="s">
        <v>221</v>
      </c>
      <c r="B14" s="2" t="s">
        <v>222</v>
      </c>
      <c r="C14" s="2" t="s">
        <v>19</v>
      </c>
      <c r="D14" s="2">
        <v>61</v>
      </c>
      <c r="E14" s="2" t="s">
        <v>191</v>
      </c>
      <c r="F14" s="9" t="str">
        <f t="shared" si="0"/>
        <v>LindaKnippersFGATE CITY STRIDERS</v>
      </c>
      <c r="G14" s="19">
        <v>3.664351851851852E-2</v>
      </c>
      <c r="H14" s="19">
        <f>IF(C14="F",VLOOKUP(D14,'F 10K Road'!$A$2:$B$101,2,FALSE)*G14,VLOOKUP(D14,'M 10K Road'!$A$2:$B$101,2,FALSE)*G14)</f>
        <v>2.8321775462962964E-2</v>
      </c>
      <c r="I14" s="10">
        <f t="shared" si="1"/>
        <v>13</v>
      </c>
      <c r="J14" s="4">
        <f>VLOOKUP(I14,'Point Table'!$A$2:$B$101,2,FALSE)</f>
        <v>66</v>
      </c>
    </row>
    <row r="15" spans="1:17" ht="12.75" x14ac:dyDescent="0.2">
      <c r="A15" s="2" t="s">
        <v>24</v>
      </c>
      <c r="B15" s="2" t="s">
        <v>25</v>
      </c>
      <c r="C15" s="2" t="s">
        <v>19</v>
      </c>
      <c r="D15" s="2">
        <v>34</v>
      </c>
      <c r="E15" s="2" t="s">
        <v>191</v>
      </c>
      <c r="F15" s="9" t="str">
        <f t="shared" si="0"/>
        <v>GabrielaWebberFGATE CITY STRIDERS</v>
      </c>
      <c r="G15" s="19">
        <v>2.9791666666666664E-2</v>
      </c>
      <c r="H15" s="19">
        <f>IF(C15="F",VLOOKUP(D15,'F 10K Road'!$A$2:$B$101,2,FALSE)*G15,VLOOKUP(D15,'M 10K Road'!$A$2:$B$101,2,FALSE)*G15)</f>
        <v>2.9466937499999998E-2</v>
      </c>
      <c r="I15" s="10">
        <f t="shared" si="1"/>
        <v>14</v>
      </c>
      <c r="J15" s="4">
        <f>VLOOKUP(I15,'Point Table'!$A$2:$B$101,2,FALSE)</f>
        <v>64</v>
      </c>
    </row>
    <row r="16" spans="1:17" ht="12.75" x14ac:dyDescent="0.2">
      <c r="A16" s="2" t="s">
        <v>22</v>
      </c>
      <c r="B16" s="2" t="s">
        <v>23</v>
      </c>
      <c r="C16" s="2" t="s">
        <v>19</v>
      </c>
      <c r="D16" s="2">
        <v>56</v>
      </c>
      <c r="E16" s="2" t="s">
        <v>191</v>
      </c>
      <c r="F16" s="9" t="str">
        <f t="shared" si="0"/>
        <v>MelissaWuFGATE CITY STRIDERS</v>
      </c>
      <c r="G16" s="19">
        <v>3.5821759259259262E-2</v>
      </c>
      <c r="H16" s="19">
        <f>IF(C16="F",VLOOKUP(D16,'F 10K Road'!$A$2:$B$101,2,FALSE)*G16,VLOOKUP(D16,'M 10K Road'!$A$2:$B$101,2,FALSE)*G16)</f>
        <v>2.9466979166666667E-2</v>
      </c>
      <c r="I16" s="10">
        <f t="shared" si="1"/>
        <v>15</v>
      </c>
      <c r="J16" s="4">
        <f>VLOOKUP(I16,'Point Table'!$A$2:$B$101,2,FALSE)</f>
        <v>62</v>
      </c>
    </row>
    <row r="17" spans="1:21" ht="12.75" x14ac:dyDescent="0.2">
      <c r="A17" s="2" t="s">
        <v>71</v>
      </c>
      <c r="B17" s="2" t="s">
        <v>72</v>
      </c>
      <c r="C17" s="2" t="s">
        <v>19</v>
      </c>
      <c r="D17" s="2">
        <v>50</v>
      </c>
      <c r="E17" s="2" t="s">
        <v>196</v>
      </c>
      <c r="F17" s="9" t="str">
        <f t="shared" si="0"/>
        <v>NancyDunbarFUPPER VALLEY RUNNING CLUB</v>
      </c>
      <c r="G17" s="19">
        <v>3.3564814814814818E-2</v>
      </c>
      <c r="H17" s="19">
        <f>IF(C17="F",VLOOKUP(D17,'F 10K Road'!$A$2:$B$101,2,FALSE)*G17,VLOOKUP(D17,'M 10K Road'!$A$2:$B$101,2,FALSE)*G17)</f>
        <v>2.9610879629629633E-2</v>
      </c>
      <c r="I17" s="10">
        <f t="shared" si="1"/>
        <v>16</v>
      </c>
      <c r="J17" s="4">
        <f>VLOOKUP(I17,'Point Table'!$A$2:$B$101,2,FALSE)</f>
        <v>60</v>
      </c>
    </row>
    <row r="18" spans="1:21" ht="12.75" x14ac:dyDescent="0.2">
      <c r="A18" s="2" t="s">
        <v>56</v>
      </c>
      <c r="B18" s="2" t="s">
        <v>57</v>
      </c>
      <c r="C18" s="2" t="s">
        <v>19</v>
      </c>
      <c r="D18" s="2">
        <v>43</v>
      </c>
      <c r="E18" s="2" t="s">
        <v>192</v>
      </c>
      <c r="F18" s="9" t="str">
        <f t="shared" si="0"/>
        <v>KirstenKortzFGREATER DERRY TRACK CLUB</v>
      </c>
      <c r="G18" s="19">
        <v>3.2187500000000001E-2</v>
      </c>
      <c r="H18" s="19">
        <f>IF(C18="F",VLOOKUP(D18,'F 10K Road'!$A$2:$B$101,2,FALSE)*G18,VLOOKUP(D18,'M 10K Road'!$A$2:$B$101,2,FALSE)*G18)</f>
        <v>3.0349593750000001E-2</v>
      </c>
      <c r="I18" s="10">
        <f t="shared" si="1"/>
        <v>17</v>
      </c>
      <c r="J18" s="4">
        <f>VLOOKUP(I18,'Point Table'!$A$2:$B$101,2,FALSE)</f>
        <v>58</v>
      </c>
    </row>
    <row r="19" spans="1:21" ht="12.75" x14ac:dyDescent="0.2">
      <c r="A19" s="2" t="s">
        <v>77</v>
      </c>
      <c r="B19" s="2" t="s">
        <v>78</v>
      </c>
      <c r="C19" s="2" t="s">
        <v>19</v>
      </c>
      <c r="D19" s="2">
        <v>23</v>
      </c>
      <c r="E19" s="2" t="s">
        <v>192</v>
      </c>
      <c r="F19" s="9" t="str">
        <f t="shared" si="0"/>
        <v>SadieFarnsworthFGREATER DERRY TRACK CLUB</v>
      </c>
      <c r="G19" s="19">
        <v>3.0405092592592591E-2</v>
      </c>
      <c r="H19" s="19">
        <f>IF(C19="F",VLOOKUP(D19,'F 10K Road'!$A$2:$B$101,2,FALSE)*G19,VLOOKUP(D19,'M 10K Road'!$A$2:$B$101,2,FALSE)*G19)</f>
        <v>3.0405092592592591E-2</v>
      </c>
      <c r="I19" s="10">
        <f t="shared" si="1"/>
        <v>18</v>
      </c>
      <c r="J19" s="4">
        <f>VLOOKUP(I19,'Point Table'!$A$2:$B$101,2,FALSE)</f>
        <v>56</v>
      </c>
    </row>
    <row r="20" spans="1:21" ht="12.75" x14ac:dyDescent="0.2">
      <c r="A20" s="2" t="s">
        <v>64</v>
      </c>
      <c r="B20" s="2" t="s">
        <v>65</v>
      </c>
      <c r="C20" s="2" t="s">
        <v>19</v>
      </c>
      <c r="D20" s="2">
        <v>54</v>
      </c>
      <c r="E20" s="2" t="s">
        <v>191</v>
      </c>
      <c r="F20" s="9" t="str">
        <f t="shared" si="0"/>
        <v>TammyGaffeyFGATE CITY STRIDERS</v>
      </c>
      <c r="G20" s="19">
        <v>3.6354166666666667E-2</v>
      </c>
      <c r="H20" s="19">
        <f>IF(C20="F",VLOOKUP(D20,'F 10K Road'!$A$2:$B$101,2,FALSE)*G20,VLOOKUP(D20,'M 10K Road'!$A$2:$B$101,2,FALSE)*G20)</f>
        <v>3.0628385416666667E-2</v>
      </c>
      <c r="I20" s="10">
        <f t="shared" si="1"/>
        <v>19</v>
      </c>
      <c r="J20" s="4">
        <f>VLOOKUP(I20,'Point Table'!$A$2:$B$101,2,FALSE)</f>
        <v>54</v>
      </c>
    </row>
    <row r="21" spans="1:21" ht="12.75" x14ac:dyDescent="0.2">
      <c r="A21" s="2" t="s">
        <v>73</v>
      </c>
      <c r="B21" s="2" t="s">
        <v>74</v>
      </c>
      <c r="C21" s="2" t="s">
        <v>19</v>
      </c>
      <c r="D21" s="2">
        <v>34</v>
      </c>
      <c r="E21" s="2" t="s">
        <v>193</v>
      </c>
      <c r="F21" s="9" t="str">
        <f t="shared" si="0"/>
        <v>MargaritaDuncanFMILLENNIUM RUNNING</v>
      </c>
      <c r="G21" s="19">
        <v>3.1064814814814812E-2</v>
      </c>
      <c r="H21" s="19">
        <f>IF(C21="F",VLOOKUP(D21,'F 10K Road'!$A$2:$B$101,2,FALSE)*G21,VLOOKUP(D21,'M 10K Road'!$A$2:$B$101,2,FALSE)*G21)</f>
        <v>3.0726208333333331E-2</v>
      </c>
      <c r="I21" s="10">
        <f t="shared" si="1"/>
        <v>20</v>
      </c>
      <c r="J21" s="4">
        <f>VLOOKUP(I21,'Point Table'!$A$2:$B$101,2,FALSE)</f>
        <v>52</v>
      </c>
      <c r="L21" s="14"/>
    </row>
    <row r="22" spans="1:21" ht="12.75" x14ac:dyDescent="0.2">
      <c r="A22" s="2" t="s">
        <v>84</v>
      </c>
      <c r="B22" s="2" t="s">
        <v>85</v>
      </c>
      <c r="C22" s="2" t="s">
        <v>19</v>
      </c>
      <c r="D22" s="2">
        <v>57</v>
      </c>
      <c r="E22" s="2" t="s">
        <v>191</v>
      </c>
      <c r="F22" s="9" t="str">
        <f t="shared" si="0"/>
        <v>DebraFontaineFGATE CITY STRIDERS</v>
      </c>
      <c r="G22" s="19">
        <v>3.788194444444444E-2</v>
      </c>
      <c r="H22" s="19">
        <f>IF(C22="F",VLOOKUP(D22,'F 10K Road'!$A$2:$B$101,2,FALSE)*G22,VLOOKUP(D22,'M 10K Road'!$A$2:$B$101,2,FALSE)*G22)</f>
        <v>3.0782868055555551E-2</v>
      </c>
      <c r="I22" s="10">
        <f t="shared" si="1"/>
        <v>21</v>
      </c>
      <c r="J22" s="4">
        <f>VLOOKUP(I22,'Point Table'!$A$2:$B$101,2,FALSE)</f>
        <v>50</v>
      </c>
      <c r="L22" s="14"/>
    </row>
    <row r="23" spans="1:21" ht="12.75" x14ac:dyDescent="0.2">
      <c r="A23" s="2" t="s">
        <v>51</v>
      </c>
      <c r="B23" s="2" t="s">
        <v>52</v>
      </c>
      <c r="C23" s="2" t="s">
        <v>19</v>
      </c>
      <c r="D23" s="2">
        <v>61</v>
      </c>
      <c r="E23" s="2" t="s">
        <v>192</v>
      </c>
      <c r="F23" s="9" t="str">
        <f t="shared" si="0"/>
        <v>MarggieQuinnFGREATER DERRY TRACK CLUB</v>
      </c>
      <c r="G23" s="19">
        <v>4.0115740740740737E-2</v>
      </c>
      <c r="H23" s="19">
        <f>IF(C23="F",VLOOKUP(D23,'F 10K Road'!$A$2:$B$101,2,FALSE)*G23,VLOOKUP(D23,'M 10K Road'!$A$2:$B$101,2,FALSE)*G23)</f>
        <v>3.1005456018518517E-2</v>
      </c>
      <c r="I23" s="10">
        <f t="shared" si="1"/>
        <v>22</v>
      </c>
      <c r="J23" s="4">
        <f>VLOOKUP(I23,'Point Table'!$A$2:$B$101,2,FALSE)</f>
        <v>48.5</v>
      </c>
      <c r="L23" s="14"/>
    </row>
    <row r="24" spans="1:21" ht="12.75" x14ac:dyDescent="0.2">
      <c r="A24" s="2" t="s">
        <v>200</v>
      </c>
      <c r="B24" s="2" t="s">
        <v>201</v>
      </c>
      <c r="C24" s="2" t="s">
        <v>19</v>
      </c>
      <c r="D24" s="2">
        <v>34</v>
      </c>
      <c r="E24" s="2" t="s">
        <v>192</v>
      </c>
      <c r="F24" s="9" t="str">
        <f t="shared" si="0"/>
        <v>TivanCasavantFGREATER DERRY TRACK CLUB</v>
      </c>
      <c r="G24" s="19">
        <v>3.170138888888889E-2</v>
      </c>
      <c r="H24" s="19">
        <f>IF(C24="F",VLOOKUP(D24,'F 10K Road'!$A$2:$B$101,2,FALSE)*G24,VLOOKUP(D24,'M 10K Road'!$A$2:$B$101,2,FALSE)*G24)</f>
        <v>3.1355843750000001E-2</v>
      </c>
      <c r="I24" s="10">
        <f t="shared" si="1"/>
        <v>23</v>
      </c>
      <c r="J24" s="4">
        <f>VLOOKUP(I24,'Point Table'!$A$2:$B$101,2,FALSE)</f>
        <v>47</v>
      </c>
      <c r="L24" s="14"/>
      <c r="U24" s="2" t="s">
        <v>185</v>
      </c>
    </row>
    <row r="25" spans="1:21" ht="12.75" x14ac:dyDescent="0.2">
      <c r="A25" s="2" t="s">
        <v>98</v>
      </c>
      <c r="B25" s="2" t="s">
        <v>99</v>
      </c>
      <c r="C25" s="2" t="s">
        <v>19</v>
      </c>
      <c r="D25" s="2">
        <v>56</v>
      </c>
      <c r="E25" s="2" t="s">
        <v>191</v>
      </c>
      <c r="F25" s="9" t="str">
        <f t="shared" si="0"/>
        <v>TaraTowleFGATE CITY STRIDERS</v>
      </c>
      <c r="G25" s="19">
        <v>3.8182870370370374E-2</v>
      </c>
      <c r="H25" s="19">
        <f>IF(C25="F",VLOOKUP(D25,'F 10K Road'!$A$2:$B$101,2,FALSE)*G25,VLOOKUP(D25,'M 10K Road'!$A$2:$B$101,2,FALSE)*G25)</f>
        <v>3.140922916666667E-2</v>
      </c>
      <c r="I25" s="10">
        <f t="shared" si="1"/>
        <v>24</v>
      </c>
      <c r="J25" s="4">
        <f>VLOOKUP(I25,'Point Table'!$A$2:$B$101,2,FALSE)</f>
        <v>45.5</v>
      </c>
      <c r="L25" s="14"/>
      <c r="U25" s="2" t="s">
        <v>185</v>
      </c>
    </row>
    <row r="26" spans="1:21" ht="12.75" x14ac:dyDescent="0.2">
      <c r="A26" s="2" t="s">
        <v>211</v>
      </c>
      <c r="B26" s="2" t="s">
        <v>138</v>
      </c>
      <c r="C26" s="2" t="s">
        <v>19</v>
      </c>
      <c r="D26" s="2">
        <v>37</v>
      </c>
      <c r="E26" s="2" t="s">
        <v>193</v>
      </c>
      <c r="F26" s="9" t="str">
        <f t="shared" si="0"/>
        <v>ChelseaCookFMILLENNIUM RUNNING</v>
      </c>
      <c r="G26" s="19">
        <v>3.2824074074074075E-2</v>
      </c>
      <c r="H26" s="19">
        <f>IF(C26="F",VLOOKUP(D26,'F 10K Road'!$A$2:$B$101,2,FALSE)*G26,VLOOKUP(D26,'M 10K Road'!$A$2:$B$101,2,FALSE)*G26)</f>
        <v>3.2092097222222227E-2</v>
      </c>
      <c r="I26" s="10">
        <f t="shared" si="1"/>
        <v>25</v>
      </c>
      <c r="J26" s="4">
        <f>VLOOKUP(I26,'Point Table'!$A$2:$B$101,2,FALSE)</f>
        <v>44</v>
      </c>
      <c r="L26" s="14"/>
      <c r="U26" s="2" t="s">
        <v>185</v>
      </c>
    </row>
    <row r="27" spans="1:21" ht="12.75" x14ac:dyDescent="0.2">
      <c r="A27" s="2" t="s">
        <v>75</v>
      </c>
      <c r="B27" s="2" t="s">
        <v>76</v>
      </c>
      <c r="C27" s="2" t="s">
        <v>19</v>
      </c>
      <c r="D27" s="2">
        <v>55</v>
      </c>
      <c r="E27" s="2" t="s">
        <v>191</v>
      </c>
      <c r="F27" s="9" t="str">
        <f t="shared" si="0"/>
        <v>BethWhippleFGATE CITY STRIDERS</v>
      </c>
      <c r="G27" s="19">
        <v>3.8784722222222227E-2</v>
      </c>
      <c r="H27" s="19">
        <f>IF(C27="F",VLOOKUP(D27,'F 10K Road'!$A$2:$B$101,2,FALSE)*G27,VLOOKUP(D27,'M 10K Road'!$A$2:$B$101,2,FALSE)*G27)</f>
        <v>3.2288281250000002E-2</v>
      </c>
      <c r="I27" s="10">
        <f t="shared" si="1"/>
        <v>26</v>
      </c>
      <c r="J27" s="4">
        <f>VLOOKUP(I27,'Point Table'!$A$2:$B$101,2,FALSE)</f>
        <v>42.5</v>
      </c>
      <c r="L27" s="14"/>
      <c r="U27" s="2" t="s">
        <v>185</v>
      </c>
    </row>
    <row r="28" spans="1:21" ht="12.75" x14ac:dyDescent="0.2">
      <c r="A28" s="2" t="s">
        <v>49</v>
      </c>
      <c r="B28" s="2" t="s">
        <v>50</v>
      </c>
      <c r="C28" s="2" t="s">
        <v>19</v>
      </c>
      <c r="D28" s="2">
        <v>63</v>
      </c>
      <c r="E28" s="2" t="s">
        <v>192</v>
      </c>
      <c r="F28" s="9" t="str">
        <f t="shared" si="0"/>
        <v>ConnieNolanFGREATER DERRY TRACK CLUB</v>
      </c>
      <c r="G28" s="9">
        <v>4.3344907407407408E-2</v>
      </c>
      <c r="H28" s="19">
        <f>IF(C28="F",VLOOKUP(D28,'F 10K Road'!$A$2:$B$101,2,FALSE)*G28,VLOOKUP(D28,'M 10K Road'!$A$2:$B$101,2,FALSE)*G28)</f>
        <v>3.2638715277777779E-2</v>
      </c>
      <c r="I28" s="10">
        <f t="shared" si="1"/>
        <v>27</v>
      </c>
      <c r="J28" s="4">
        <f>VLOOKUP(I28,'Point Table'!$A$2:$B$101,2,FALSE)</f>
        <v>41</v>
      </c>
      <c r="K28" s="19"/>
      <c r="L28" s="14"/>
      <c r="U28" s="2" t="s">
        <v>185</v>
      </c>
    </row>
    <row r="29" spans="1:21" ht="12.75" x14ac:dyDescent="0.2">
      <c r="A29" s="2" t="s">
        <v>113</v>
      </c>
      <c r="B29" s="2" t="s">
        <v>114</v>
      </c>
      <c r="C29" s="2" t="s">
        <v>19</v>
      </c>
      <c r="D29" s="2">
        <v>53</v>
      </c>
      <c r="E29" s="2" t="s">
        <v>193</v>
      </c>
      <c r="F29" s="9" t="str">
        <f t="shared" si="0"/>
        <v>ChristinaBalchFMILLENNIUM RUNNING</v>
      </c>
      <c r="G29" s="19">
        <v>3.8657407407407404E-2</v>
      </c>
      <c r="H29" s="19">
        <f>IF(C29="F",VLOOKUP(D29,'F 10K Road'!$A$2:$B$101,2,FALSE)*G29,VLOOKUP(D29,'M 10K Road'!$A$2:$B$101,2,FALSE)*G29)</f>
        <v>3.2951574074074071E-2</v>
      </c>
      <c r="I29" s="10">
        <f t="shared" si="1"/>
        <v>28</v>
      </c>
      <c r="J29" s="4">
        <f>VLOOKUP(I29,'Point Table'!$A$2:$B$101,2,FALSE)</f>
        <v>39.5</v>
      </c>
      <c r="K29" s="19"/>
      <c r="L29" s="14"/>
      <c r="U29" s="2" t="s">
        <v>185</v>
      </c>
    </row>
    <row r="30" spans="1:21" ht="12.75" x14ac:dyDescent="0.2">
      <c r="A30" s="2" t="s">
        <v>60</v>
      </c>
      <c r="B30" s="2" t="s">
        <v>61</v>
      </c>
      <c r="C30" s="2" t="s">
        <v>19</v>
      </c>
      <c r="D30" s="2">
        <v>52</v>
      </c>
      <c r="E30" s="2" t="s">
        <v>192</v>
      </c>
      <c r="F30" s="9" t="str">
        <f t="shared" si="0"/>
        <v>CariHoglundFGREATER DERRY TRACK CLUB</v>
      </c>
      <c r="G30" s="19">
        <v>3.875E-2</v>
      </c>
      <c r="H30" s="19">
        <f>IF(C30="F",VLOOKUP(D30,'F 10K Road'!$A$2:$B$101,2,FALSE)*G30,VLOOKUP(D30,'M 10K Road'!$A$2:$B$101,2,FALSE)*G30)</f>
        <v>3.3414124999999996E-2</v>
      </c>
      <c r="I30" s="10">
        <f t="shared" si="1"/>
        <v>29</v>
      </c>
      <c r="J30" s="4">
        <f>VLOOKUP(I30,'Point Table'!$A$2:$B$101,2,FALSE)</f>
        <v>38</v>
      </c>
      <c r="K30" s="19"/>
      <c r="L30" s="14"/>
      <c r="U30" s="2" t="s">
        <v>185</v>
      </c>
    </row>
    <row r="31" spans="1:21" ht="12.75" x14ac:dyDescent="0.2">
      <c r="A31" s="2" t="s">
        <v>48</v>
      </c>
      <c r="B31" s="2" t="s">
        <v>236</v>
      </c>
      <c r="C31" s="2" t="s">
        <v>19</v>
      </c>
      <c r="D31" s="2">
        <v>56</v>
      </c>
      <c r="E31" s="2" t="s">
        <v>193</v>
      </c>
      <c r="F31" s="9" t="str">
        <f t="shared" si="0"/>
        <v>DeniseWhittemoreFMILLENNIUM RUNNING</v>
      </c>
      <c r="G31" s="19">
        <v>4.0833333333333333E-2</v>
      </c>
      <c r="H31" s="19">
        <f>IF(C31="F",VLOOKUP(D31,'F 10K Road'!$A$2:$B$101,2,FALSE)*G31,VLOOKUP(D31,'M 10K Road'!$A$2:$B$101,2,FALSE)*G31)</f>
        <v>3.3589500000000001E-2</v>
      </c>
      <c r="I31" s="10">
        <f t="shared" si="1"/>
        <v>30</v>
      </c>
      <c r="J31" s="4">
        <f>VLOOKUP(I31,'Point Table'!$A$2:$B$101,2,FALSE)</f>
        <v>36.5</v>
      </c>
      <c r="K31" s="19"/>
      <c r="L31" s="14"/>
      <c r="U31" s="2" t="s">
        <v>185</v>
      </c>
    </row>
    <row r="32" spans="1:21" ht="12.75" x14ac:dyDescent="0.2">
      <c r="A32" s="2" t="s">
        <v>102</v>
      </c>
      <c r="B32" s="2" t="s">
        <v>103</v>
      </c>
      <c r="C32" s="2" t="s">
        <v>19</v>
      </c>
      <c r="D32" s="2">
        <v>55</v>
      </c>
      <c r="E32" s="2" t="s">
        <v>191</v>
      </c>
      <c r="F32" s="9" t="str">
        <f t="shared" si="0"/>
        <v>SusanneYeeFGATE CITY STRIDERS</v>
      </c>
      <c r="G32" s="19">
        <v>4.0358796296296295E-2</v>
      </c>
      <c r="H32" s="19">
        <f>IF(C32="F",VLOOKUP(D32,'F 10K Road'!$A$2:$B$101,2,FALSE)*G32,VLOOKUP(D32,'M 10K Road'!$A$2:$B$101,2,FALSE)*G32)</f>
        <v>3.359869791666667E-2</v>
      </c>
      <c r="I32" s="10">
        <f t="shared" si="1"/>
        <v>31</v>
      </c>
      <c r="J32" s="4">
        <f>VLOOKUP(I32,'Point Table'!$A$2:$B$101,2,FALSE)</f>
        <v>35</v>
      </c>
      <c r="K32" s="19"/>
      <c r="L32" s="14"/>
      <c r="U32" s="2" t="s">
        <v>185</v>
      </c>
    </row>
    <row r="33" spans="1:21" ht="12.75" x14ac:dyDescent="0.2">
      <c r="A33" s="2" t="s">
        <v>69</v>
      </c>
      <c r="B33" s="2" t="s">
        <v>117</v>
      </c>
      <c r="C33" s="2" t="s">
        <v>19</v>
      </c>
      <c r="D33" s="2">
        <v>54</v>
      </c>
      <c r="E33" s="2" t="s">
        <v>193</v>
      </c>
      <c r="F33" s="9" t="str">
        <f t="shared" si="0"/>
        <v>AngelaBoyleFMILLENNIUM RUNNING</v>
      </c>
      <c r="G33" s="19">
        <v>4.0185185185185185E-2</v>
      </c>
      <c r="H33" s="19">
        <f>IF(C33="F",VLOOKUP(D33,'F 10K Road'!$A$2:$B$101,2,FALSE)*G33,VLOOKUP(D33,'M 10K Road'!$A$2:$B$101,2,FALSE)*G33)</f>
        <v>3.3856018518518521E-2</v>
      </c>
      <c r="I33" s="10">
        <f t="shared" si="1"/>
        <v>32</v>
      </c>
      <c r="J33" s="4">
        <f>VLOOKUP(I33,'Point Table'!$A$2:$B$101,2,FALSE)</f>
        <v>34</v>
      </c>
      <c r="K33" s="19"/>
      <c r="L33" s="14"/>
      <c r="U33" s="2"/>
    </row>
    <row r="34" spans="1:21" ht="12.75" x14ac:dyDescent="0.2">
      <c r="A34" s="2" t="s">
        <v>81</v>
      </c>
      <c r="B34" s="2" t="s">
        <v>82</v>
      </c>
      <c r="C34" s="2" t="s">
        <v>19</v>
      </c>
      <c r="D34" s="2">
        <v>47</v>
      </c>
      <c r="E34" s="2" t="s">
        <v>191</v>
      </c>
      <c r="F34" s="9" t="str">
        <f t="shared" ref="F34:F65" si="2">A34&amp;B34&amp;C34&amp;E34</f>
        <v>KellyAschbrennerFGATE CITY STRIDERS</v>
      </c>
      <c r="G34" s="19">
        <v>3.7870370370370367E-2</v>
      </c>
      <c r="H34" s="19">
        <f>IF(C34="F",VLOOKUP(D34,'F 10K Road'!$A$2:$B$101,2,FALSE)*G34,VLOOKUP(D34,'M 10K Road'!$A$2:$B$101,2,FALSE)*G34)</f>
        <v>3.4496120370370371E-2</v>
      </c>
      <c r="I34" s="10">
        <f t="shared" ref="I34:I65" si="3">COUNTIFS($C$2:$C$139,C34,$H$2:$H$139,"&lt;"&amp;H34)+1</f>
        <v>33</v>
      </c>
      <c r="J34" s="4">
        <f>VLOOKUP(I34,'Point Table'!$A$2:$B$101,2,FALSE)</f>
        <v>33</v>
      </c>
      <c r="K34" s="19"/>
      <c r="L34" s="14"/>
      <c r="U34" s="2" t="s">
        <v>185</v>
      </c>
    </row>
    <row r="35" spans="1:21" ht="12.75" x14ac:dyDescent="0.2">
      <c r="A35" s="2" t="s">
        <v>53</v>
      </c>
      <c r="B35" s="2" t="s">
        <v>233</v>
      </c>
      <c r="C35" s="2" t="s">
        <v>19</v>
      </c>
      <c r="D35" s="2">
        <v>53</v>
      </c>
      <c r="E35" s="2" t="s">
        <v>191</v>
      </c>
      <c r="F35" s="9" t="str">
        <f t="shared" si="2"/>
        <v>JulieSwainFGATE CITY STRIDERS</v>
      </c>
      <c r="G35" s="19">
        <v>4.0532407407407406E-2</v>
      </c>
      <c r="H35" s="19">
        <f>IF(C35="F",VLOOKUP(D35,'F 10K Road'!$A$2:$B$101,2,FALSE)*G35,VLOOKUP(D35,'M 10K Road'!$A$2:$B$101,2,FALSE)*G35)</f>
        <v>3.4549824074074073E-2</v>
      </c>
      <c r="I35" s="10">
        <f t="shared" si="3"/>
        <v>34</v>
      </c>
      <c r="J35" s="4">
        <f>VLOOKUP(I35,'Point Table'!$A$2:$B$101,2,FALSE)</f>
        <v>32</v>
      </c>
      <c r="K35" s="19"/>
      <c r="L35" s="14"/>
      <c r="U35" s="2" t="s">
        <v>185</v>
      </c>
    </row>
    <row r="36" spans="1:21" ht="12.75" x14ac:dyDescent="0.2">
      <c r="A36" s="2" t="s">
        <v>212</v>
      </c>
      <c r="B36" s="2" t="s">
        <v>213</v>
      </c>
      <c r="C36" s="2" t="s">
        <v>19</v>
      </c>
      <c r="D36" s="2">
        <v>25</v>
      </c>
      <c r="E36" s="2" t="s">
        <v>191</v>
      </c>
      <c r="F36" s="9" t="str">
        <f t="shared" si="2"/>
        <v>TerrylFritzFGATE CITY STRIDERS</v>
      </c>
      <c r="G36" s="19">
        <v>3.4560185185185187E-2</v>
      </c>
      <c r="H36" s="19">
        <f>IF(C36="F",VLOOKUP(D36,'F 10K Road'!$A$2:$B$101,2,FALSE)*G36,VLOOKUP(D36,'M 10K Road'!$A$2:$B$101,2,FALSE)*G36)</f>
        <v>3.4560185185185187E-2</v>
      </c>
      <c r="I36" s="10">
        <f t="shared" si="3"/>
        <v>35</v>
      </c>
      <c r="J36" s="4">
        <f>VLOOKUP(I36,'Point Table'!$A$2:$B$101,2,FALSE)</f>
        <v>31</v>
      </c>
      <c r="K36" s="19"/>
      <c r="L36" s="14"/>
      <c r="U36" s="2" t="s">
        <v>185</v>
      </c>
    </row>
    <row r="37" spans="1:21" ht="12.75" x14ac:dyDescent="0.2">
      <c r="A37" s="2" t="s">
        <v>83</v>
      </c>
      <c r="B37" s="2" t="s">
        <v>177</v>
      </c>
      <c r="C37" s="2" t="s">
        <v>19</v>
      </c>
      <c r="D37" s="2">
        <v>60</v>
      </c>
      <c r="E37" s="2" t="s">
        <v>193</v>
      </c>
      <c r="F37" s="9" t="str">
        <f t="shared" si="2"/>
        <v>DeborahRosenthalFMILLENNIUM RUNNING</v>
      </c>
      <c r="G37" s="9">
        <v>4.4548611111111108E-2</v>
      </c>
      <c r="H37" s="19">
        <f>IF(C37="F",VLOOKUP(D37,'F 10K Road'!$A$2:$B$101,2,FALSE)*G37,VLOOKUP(D37,'M 10K Road'!$A$2:$B$101,2,FALSE)*G37)</f>
        <v>3.4872652777777777E-2</v>
      </c>
      <c r="I37" s="10">
        <f t="shared" si="3"/>
        <v>36</v>
      </c>
      <c r="J37" s="4">
        <f>VLOOKUP(I37,'Point Table'!$A$2:$B$101,2,FALSE)</f>
        <v>30</v>
      </c>
      <c r="K37" s="19"/>
      <c r="L37" s="9"/>
      <c r="U37" s="2" t="s">
        <v>185</v>
      </c>
    </row>
    <row r="38" spans="1:21" ht="12.75" x14ac:dyDescent="0.2">
      <c r="A38" s="2" t="s">
        <v>96</v>
      </c>
      <c r="B38" s="2" t="s">
        <v>260</v>
      </c>
      <c r="C38" s="2" t="s">
        <v>19</v>
      </c>
      <c r="D38" s="2">
        <v>66</v>
      </c>
      <c r="E38" s="2" t="s">
        <v>192</v>
      </c>
      <c r="F38" s="9" t="str">
        <f t="shared" si="2"/>
        <v>JoanneLazarisFGREATER DERRY TRACK CLUB</v>
      </c>
      <c r="G38" s="9">
        <v>4.8414351851851854E-2</v>
      </c>
      <c r="H38" s="19">
        <f>IF(C38="F",VLOOKUP(D38,'F 10K Road'!$A$2:$B$101,2,FALSE)*G38,VLOOKUP(D38,'M 10K Road'!$A$2:$B$101,2,FALSE)*G38)</f>
        <v>3.5013259259259258E-2</v>
      </c>
      <c r="I38" s="10">
        <f t="shared" si="3"/>
        <v>37</v>
      </c>
      <c r="J38" s="4">
        <f>VLOOKUP(I38,'Point Table'!$A$2:$B$101,2,FALSE)</f>
        <v>29</v>
      </c>
      <c r="K38" s="19"/>
    </row>
    <row r="39" spans="1:21" ht="12.75" x14ac:dyDescent="0.2">
      <c r="A39" s="2" t="s">
        <v>79</v>
      </c>
      <c r="B39" s="2" t="s">
        <v>80</v>
      </c>
      <c r="C39" s="2" t="s">
        <v>19</v>
      </c>
      <c r="D39" s="2">
        <v>58</v>
      </c>
      <c r="E39" s="2" t="s">
        <v>192</v>
      </c>
      <c r="F39" s="9" t="str">
        <f t="shared" si="2"/>
        <v>JeanManningFGREATER DERRY TRACK CLUB</v>
      </c>
      <c r="G39" s="9">
        <v>4.4780092592592587E-2</v>
      </c>
      <c r="H39" s="19">
        <f>IF(C39="F",VLOOKUP(D39,'F 10K Road'!$A$2:$B$101,2,FALSE)*G39,VLOOKUP(D39,'M 10K Road'!$A$2:$B$101,2,FALSE)*G39)</f>
        <v>3.5944980324074068E-2</v>
      </c>
      <c r="I39" s="10">
        <f t="shared" si="3"/>
        <v>38</v>
      </c>
      <c r="J39" s="4">
        <f>VLOOKUP(I39,'Point Table'!$A$2:$B$101,2,FALSE)</f>
        <v>28</v>
      </c>
      <c r="K39" s="19"/>
    </row>
    <row r="40" spans="1:21" ht="12.75" x14ac:dyDescent="0.2">
      <c r="A40" s="2" t="s">
        <v>110</v>
      </c>
      <c r="B40" s="2" t="s">
        <v>78</v>
      </c>
      <c r="C40" s="2" t="s">
        <v>19</v>
      </c>
      <c r="D40" s="2">
        <v>63</v>
      </c>
      <c r="E40" s="2" t="s">
        <v>192</v>
      </c>
      <c r="F40" s="9" t="str">
        <f t="shared" si="2"/>
        <v>AudreyFarnsworthFGREATER DERRY TRACK CLUB</v>
      </c>
      <c r="G40" s="9">
        <v>4.8344907407407406E-2</v>
      </c>
      <c r="H40" s="19">
        <f>IF(C40="F",VLOOKUP(D40,'F 10K Road'!$A$2:$B$101,2,FALSE)*G40,VLOOKUP(D40,'M 10K Road'!$A$2:$B$101,2,FALSE)*G40)</f>
        <v>3.6403715277777776E-2</v>
      </c>
      <c r="I40" s="10">
        <f t="shared" si="3"/>
        <v>39</v>
      </c>
      <c r="J40" s="4">
        <f>VLOOKUP(I40,'Point Table'!$A$2:$B$101,2,FALSE)</f>
        <v>27</v>
      </c>
      <c r="K40" s="19"/>
    </row>
    <row r="41" spans="1:21" ht="12.75" x14ac:dyDescent="0.2">
      <c r="A41" s="2" t="s">
        <v>48</v>
      </c>
      <c r="B41" s="2" t="s">
        <v>115</v>
      </c>
      <c r="C41" s="2" t="s">
        <v>19</v>
      </c>
      <c r="D41" s="2">
        <v>55</v>
      </c>
      <c r="E41" s="2" t="s">
        <v>192</v>
      </c>
      <c r="F41" s="9" t="str">
        <f t="shared" si="2"/>
        <v>DeniseKeyesFGREATER DERRY TRACK CLUB</v>
      </c>
      <c r="G41" s="9">
        <v>4.4178240740740747E-2</v>
      </c>
      <c r="H41" s="19">
        <f>IF(C41="F",VLOOKUP(D41,'F 10K Road'!$A$2:$B$101,2,FALSE)*G41,VLOOKUP(D41,'M 10K Road'!$A$2:$B$101,2,FALSE)*G41)</f>
        <v>3.677838541666667E-2</v>
      </c>
      <c r="I41" s="10">
        <f t="shared" si="3"/>
        <v>40</v>
      </c>
      <c r="J41" s="4">
        <f>VLOOKUP(I41,'Point Table'!$A$2:$B$101,2,FALSE)</f>
        <v>26</v>
      </c>
      <c r="K41" s="19"/>
    </row>
    <row r="42" spans="1:21" ht="12.75" x14ac:dyDescent="0.2">
      <c r="A42" s="3" t="s">
        <v>53</v>
      </c>
      <c r="B42" s="3" t="s">
        <v>274</v>
      </c>
      <c r="C42" s="3" t="s">
        <v>19</v>
      </c>
      <c r="D42" s="3">
        <v>71</v>
      </c>
      <c r="E42" s="3" t="s">
        <v>192</v>
      </c>
      <c r="F42" s="9" t="str">
        <f t="shared" si="2"/>
        <v>JulieWeaverFGREATER DERRY TRACK CLUB</v>
      </c>
      <c r="G42" s="9">
        <v>5.5324074074074074E-2</v>
      </c>
      <c r="H42" s="19">
        <f>IF(C42="F",VLOOKUP(D42,'F 10K Road'!$A$2:$B$101,2,FALSE)*G42,VLOOKUP(D42,'M 10K Road'!$A$2:$B$101,2,FALSE)*G42)</f>
        <v>3.7260763888888888E-2</v>
      </c>
      <c r="I42" s="10">
        <f t="shared" si="3"/>
        <v>41</v>
      </c>
      <c r="J42" s="4">
        <f>VLOOKUP(I42,'Point Table'!$A$2:$B$101,2,FALSE)</f>
        <v>25</v>
      </c>
      <c r="K42" s="19"/>
    </row>
    <row r="43" spans="1:21" ht="12.75" x14ac:dyDescent="0.2">
      <c r="A43" s="2" t="s">
        <v>111</v>
      </c>
      <c r="B43" s="2" t="s">
        <v>104</v>
      </c>
      <c r="C43" s="2" t="s">
        <v>19</v>
      </c>
      <c r="D43" s="2">
        <v>55</v>
      </c>
      <c r="E43" s="2" t="s">
        <v>192</v>
      </c>
      <c r="F43" s="9" t="str">
        <f t="shared" si="2"/>
        <v>MiriamJohnsonFGREATER DERRY TRACK CLUB</v>
      </c>
      <c r="G43" s="9">
        <v>4.50462962962963E-2</v>
      </c>
      <c r="H43" s="19">
        <f>IF(C43="F",VLOOKUP(D43,'F 10K Road'!$A$2:$B$101,2,FALSE)*G43,VLOOKUP(D43,'M 10K Road'!$A$2:$B$101,2,FALSE)*G43)</f>
        <v>3.7501041666666672E-2</v>
      </c>
      <c r="I43" s="10">
        <f t="shared" si="3"/>
        <v>42</v>
      </c>
      <c r="J43" s="4">
        <f>VLOOKUP(I43,'Point Table'!$A$2:$B$101,2,FALSE)</f>
        <v>24.25</v>
      </c>
      <c r="K43" s="19"/>
    </row>
    <row r="44" spans="1:21" ht="12.75" x14ac:dyDescent="0.2">
      <c r="A44" s="2" t="s">
        <v>239</v>
      </c>
      <c r="B44" s="2" t="s">
        <v>240</v>
      </c>
      <c r="C44" s="2" t="s">
        <v>19</v>
      </c>
      <c r="D44" s="2">
        <v>47</v>
      </c>
      <c r="E44" s="2" t="s">
        <v>196</v>
      </c>
      <c r="F44" s="9" t="str">
        <f t="shared" si="2"/>
        <v>HeleneSistiFUPPER VALLEY RUNNING CLUB</v>
      </c>
      <c r="G44" s="19">
        <v>4.130787037037037E-2</v>
      </c>
      <c r="H44" s="19">
        <f>IF(C44="F",VLOOKUP(D44,'F 10K Road'!$A$2:$B$101,2,FALSE)*G44,VLOOKUP(D44,'M 10K Road'!$A$2:$B$101,2,FALSE)*G44)</f>
        <v>3.7627339120370369E-2</v>
      </c>
      <c r="I44" s="10">
        <f t="shared" si="3"/>
        <v>43</v>
      </c>
      <c r="J44" s="4">
        <f>VLOOKUP(I44,'Point Table'!$A$2:$B$101,2,FALSE)</f>
        <v>23.5</v>
      </c>
      <c r="K44" s="19"/>
    </row>
    <row r="45" spans="1:21" ht="12.75" x14ac:dyDescent="0.2">
      <c r="A45" s="2" t="s">
        <v>224</v>
      </c>
      <c r="B45" s="2" t="s">
        <v>225</v>
      </c>
      <c r="C45" s="2" t="s">
        <v>19</v>
      </c>
      <c r="D45" s="2">
        <v>30</v>
      </c>
      <c r="E45" s="2" t="s">
        <v>196</v>
      </c>
      <c r="F45" s="9" t="str">
        <f t="shared" si="2"/>
        <v>NadiaLafreniereFUPPER VALLEY RUNNING CLUB</v>
      </c>
      <c r="G45" s="19">
        <v>3.7974537037037036E-2</v>
      </c>
      <c r="H45" s="19">
        <f>IF(C45="F",VLOOKUP(D45,'F 10K Road'!$A$2:$B$101,2,FALSE)*G45,VLOOKUP(D45,'M 10K Road'!$A$2:$B$101,2,FALSE)*G45)</f>
        <v>3.7898587962962964E-2</v>
      </c>
      <c r="I45" s="10">
        <f t="shared" si="3"/>
        <v>44</v>
      </c>
      <c r="J45" s="4">
        <f>VLOOKUP(I45,'Point Table'!$A$2:$B$101,2,FALSE)</f>
        <v>22.75</v>
      </c>
      <c r="K45" s="19"/>
    </row>
    <row r="46" spans="1:21" ht="12.75" x14ac:dyDescent="0.2">
      <c r="A46" s="2" t="s">
        <v>226</v>
      </c>
      <c r="B46" s="2" t="s">
        <v>227</v>
      </c>
      <c r="C46" s="2" t="s">
        <v>19</v>
      </c>
      <c r="D46" s="2">
        <v>32</v>
      </c>
      <c r="E46" s="2" t="s">
        <v>193</v>
      </c>
      <c r="F46" s="9" t="str">
        <f t="shared" si="2"/>
        <v>BridgetCombesFMILLENNIUM RUNNING</v>
      </c>
      <c r="G46" s="19">
        <v>3.8148148148148146E-2</v>
      </c>
      <c r="H46" s="19">
        <f>IF(C46="F",VLOOKUP(D46,'F 10K Road'!$A$2:$B$101,2,FALSE)*G46,VLOOKUP(D46,'M 10K Road'!$A$2:$B$101,2,FALSE)*G46)</f>
        <v>3.7934518518518513E-2</v>
      </c>
      <c r="I46" s="10">
        <f t="shared" si="3"/>
        <v>45</v>
      </c>
      <c r="J46" s="4">
        <f>VLOOKUP(I46,'Point Table'!$A$2:$B$101,2,FALSE)</f>
        <v>22</v>
      </c>
      <c r="K46" s="19"/>
    </row>
    <row r="47" spans="1:21" ht="12.75" x14ac:dyDescent="0.2">
      <c r="A47" s="3" t="s">
        <v>92</v>
      </c>
      <c r="B47" s="3" t="s">
        <v>93</v>
      </c>
      <c r="C47" s="3" t="s">
        <v>19</v>
      </c>
      <c r="D47" s="3">
        <v>64</v>
      </c>
      <c r="E47" s="3" t="s">
        <v>193</v>
      </c>
      <c r="F47" s="9" t="str">
        <f t="shared" si="2"/>
        <v>JaneSlaytonFMILLENNIUM RUNNING</v>
      </c>
      <c r="G47" s="9">
        <v>5.1481481481481482E-2</v>
      </c>
      <c r="H47" s="19">
        <f>IF(C47="F",VLOOKUP(D47,'F 10K Road'!$A$2:$B$101,2,FALSE)*G47,VLOOKUP(D47,'M 10K Road'!$A$2:$B$101,2,FALSE)*G47)</f>
        <v>3.8255888888888888E-2</v>
      </c>
      <c r="I47" s="10">
        <f t="shared" si="3"/>
        <v>46</v>
      </c>
      <c r="J47" s="4">
        <f>VLOOKUP(I47,'Point Table'!$A$2:$B$101,2,FALSE)</f>
        <v>21.25</v>
      </c>
      <c r="K47" s="19"/>
    </row>
    <row r="48" spans="1:21" ht="12.75" x14ac:dyDescent="0.2">
      <c r="A48" s="2" t="s">
        <v>237</v>
      </c>
      <c r="B48" s="2" t="s">
        <v>238</v>
      </c>
      <c r="C48" s="2" t="s">
        <v>19</v>
      </c>
      <c r="D48" s="2">
        <v>44</v>
      </c>
      <c r="E48" s="2" t="s">
        <v>193</v>
      </c>
      <c r="F48" s="9" t="str">
        <f t="shared" si="2"/>
        <v>CathleenThompsonFMILLENNIUM RUNNING</v>
      </c>
      <c r="G48" s="19">
        <v>4.0937500000000002E-2</v>
      </c>
      <c r="H48" s="19">
        <f>IF(C48="F",VLOOKUP(D48,'F 10K Road'!$A$2:$B$101,2,FALSE)*G48,VLOOKUP(D48,'M 10K Road'!$A$2:$B$101,2,FALSE)*G48)</f>
        <v>3.8301124999999998E-2</v>
      </c>
      <c r="I48" s="10">
        <f t="shared" si="3"/>
        <v>47</v>
      </c>
      <c r="J48" s="4">
        <f>VLOOKUP(I48,'Point Table'!$A$2:$B$101,2,FALSE)</f>
        <v>20.5</v>
      </c>
      <c r="K48" s="19"/>
    </row>
    <row r="49" spans="1:21" ht="12.75" x14ac:dyDescent="0.2">
      <c r="A49" s="3" t="s">
        <v>48</v>
      </c>
      <c r="B49" s="3" t="s">
        <v>271</v>
      </c>
      <c r="C49" s="3" t="s">
        <v>19</v>
      </c>
      <c r="D49" s="3">
        <v>65</v>
      </c>
      <c r="E49" s="3" t="s">
        <v>193</v>
      </c>
      <c r="F49" s="9" t="str">
        <f t="shared" si="2"/>
        <v>DeniseLyddyFMILLENNIUM RUNNING</v>
      </c>
      <c r="G49" s="9">
        <v>5.2719907407407403E-2</v>
      </c>
      <c r="H49" s="19">
        <f>IF(C49="F",VLOOKUP(D49,'F 10K Road'!$A$2:$B$101,2,FALSE)*G49,VLOOKUP(D49,'M 10K Road'!$A$2:$B$101,2,FALSE)*G49)</f>
        <v>3.8648964120370367E-2</v>
      </c>
      <c r="I49" s="10">
        <f t="shared" si="3"/>
        <v>48</v>
      </c>
      <c r="J49" s="4">
        <f>VLOOKUP(I49,'Point Table'!$A$2:$B$101,2,FALSE)</f>
        <v>19.75</v>
      </c>
      <c r="K49" s="19"/>
    </row>
    <row r="50" spans="1:21" ht="12.75" x14ac:dyDescent="0.2">
      <c r="A50" s="3" t="s">
        <v>94</v>
      </c>
      <c r="B50" s="3" t="s">
        <v>95</v>
      </c>
      <c r="C50" s="3" t="s">
        <v>19</v>
      </c>
      <c r="D50" s="3">
        <v>61</v>
      </c>
      <c r="E50" s="3" t="s">
        <v>193</v>
      </c>
      <c r="F50" s="9" t="str">
        <f t="shared" si="2"/>
        <v>BonnieRobertsFMILLENNIUM RUNNING</v>
      </c>
      <c r="G50" s="9">
        <v>5.0937499999999997E-2</v>
      </c>
      <c r="H50" s="19">
        <f>IF(C50="F",VLOOKUP(D50,'F 10K Road'!$A$2:$B$101,2,FALSE)*G50,VLOOKUP(D50,'M 10K Road'!$A$2:$B$101,2,FALSE)*G50)</f>
        <v>3.9369593750000001E-2</v>
      </c>
      <c r="I50" s="10">
        <f t="shared" si="3"/>
        <v>49</v>
      </c>
      <c r="J50" s="4">
        <f>VLOOKUP(I50,'Point Table'!$A$2:$B$101,2,FALSE)</f>
        <v>19</v>
      </c>
      <c r="K50" s="19"/>
    </row>
    <row r="51" spans="1:21" ht="12.75" x14ac:dyDescent="0.2">
      <c r="A51" s="2" t="s">
        <v>119</v>
      </c>
      <c r="B51" s="2" t="s">
        <v>116</v>
      </c>
      <c r="C51" s="2" t="s">
        <v>19</v>
      </c>
      <c r="D51" s="2">
        <v>55</v>
      </c>
      <c r="E51" s="2" t="s">
        <v>192</v>
      </c>
      <c r="F51" s="9" t="str">
        <f t="shared" si="2"/>
        <v>JennJensenFGREATER DERRY TRACK CLUB</v>
      </c>
      <c r="G51" s="9">
        <v>4.7754629629629626E-2</v>
      </c>
      <c r="H51" s="19">
        <f>IF(C51="F",VLOOKUP(D51,'F 10K Road'!$A$2:$B$101,2,FALSE)*G51,VLOOKUP(D51,'M 10K Road'!$A$2:$B$101,2,FALSE)*G51)</f>
        <v>3.9755729166666663E-2</v>
      </c>
      <c r="I51" s="10">
        <f t="shared" si="3"/>
        <v>50</v>
      </c>
      <c r="J51" s="4">
        <f>VLOOKUP(I51,'Point Table'!$A$2:$B$101,2,FALSE)</f>
        <v>18.25</v>
      </c>
      <c r="K51" s="19"/>
    </row>
    <row r="52" spans="1:21" ht="12.75" x14ac:dyDescent="0.2">
      <c r="A52" s="2" t="s">
        <v>71</v>
      </c>
      <c r="B52" s="2" t="s">
        <v>183</v>
      </c>
      <c r="C52" s="2" t="s">
        <v>19</v>
      </c>
      <c r="D52" s="2">
        <v>49</v>
      </c>
      <c r="E52" s="2" t="s">
        <v>193</v>
      </c>
      <c r="F52" s="9" t="str">
        <f t="shared" si="2"/>
        <v>NancyRankFMILLENNIUM RUNNING</v>
      </c>
      <c r="G52" s="9">
        <v>4.4583333333333336E-2</v>
      </c>
      <c r="H52" s="19">
        <f>IF(C52="F",VLOOKUP(D52,'F 10K Road'!$A$2:$B$101,2,FALSE)*G52,VLOOKUP(D52,'M 10K Road'!$A$2:$B$101,2,FALSE)*G52)</f>
        <v>3.9772791666666668E-2</v>
      </c>
      <c r="I52" s="10">
        <f t="shared" si="3"/>
        <v>51</v>
      </c>
      <c r="J52" s="4">
        <f>VLOOKUP(I52,'Point Table'!$A$2:$B$101,2,FALSE)</f>
        <v>17.5</v>
      </c>
      <c r="K52" s="19"/>
    </row>
    <row r="53" spans="1:21" ht="12.75" x14ac:dyDescent="0.2">
      <c r="A53" s="2" t="s">
        <v>231</v>
      </c>
      <c r="B53" s="2" t="s">
        <v>232</v>
      </c>
      <c r="C53" s="2" t="s">
        <v>19</v>
      </c>
      <c r="D53" s="2">
        <v>33</v>
      </c>
      <c r="E53" s="2" t="s">
        <v>191</v>
      </c>
      <c r="F53" s="9" t="str">
        <f t="shared" si="2"/>
        <v>CarlyMatthewsFGATE CITY STRIDERS</v>
      </c>
      <c r="G53" s="19">
        <v>4.0462962962962964E-2</v>
      </c>
      <c r="H53" s="19">
        <f>IF(C53="F",VLOOKUP(D53,'F 10K Road'!$A$2:$B$101,2,FALSE)*G53,VLOOKUP(D53,'M 10K Road'!$A$2:$B$101,2,FALSE)*G53)</f>
        <v>4.0139259259259263E-2</v>
      </c>
      <c r="I53" s="10">
        <f t="shared" si="3"/>
        <v>52</v>
      </c>
      <c r="J53" s="4">
        <f>VLOOKUP(I53,'Point Table'!$A$2:$B$101,2,FALSE)</f>
        <v>17</v>
      </c>
      <c r="K53" s="19"/>
    </row>
    <row r="54" spans="1:21" ht="12.75" x14ac:dyDescent="0.2">
      <c r="A54" s="2" t="s">
        <v>253</v>
      </c>
      <c r="B54" s="2" t="s">
        <v>254</v>
      </c>
      <c r="C54" s="2" t="s">
        <v>19</v>
      </c>
      <c r="D54" s="2">
        <v>50</v>
      </c>
      <c r="E54" s="2" t="s">
        <v>192</v>
      </c>
      <c r="F54" s="9" t="str">
        <f t="shared" si="2"/>
        <v>TracyMurphyFGREATER DERRY TRACK CLUB</v>
      </c>
      <c r="G54" s="9">
        <v>4.6759259259259257E-2</v>
      </c>
      <c r="H54" s="19">
        <f>IF(C54="F",VLOOKUP(D54,'F 10K Road'!$A$2:$B$101,2,FALSE)*G54,VLOOKUP(D54,'M 10K Road'!$A$2:$B$101,2,FALSE)*G54)</f>
        <v>4.1251018518518513E-2</v>
      </c>
      <c r="I54" s="10">
        <f t="shared" si="3"/>
        <v>53</v>
      </c>
      <c r="J54" s="4">
        <f>VLOOKUP(I54,'Point Table'!$A$2:$B$101,2,FALSE)</f>
        <v>16.5</v>
      </c>
      <c r="K54" s="19"/>
    </row>
    <row r="55" spans="1:21" ht="12.75" x14ac:dyDescent="0.2">
      <c r="A55" s="2" t="s">
        <v>247</v>
      </c>
      <c r="B55" s="2" t="s">
        <v>248</v>
      </c>
      <c r="C55" s="2" t="s">
        <v>19</v>
      </c>
      <c r="D55" s="2">
        <v>42</v>
      </c>
      <c r="E55" s="2" t="s">
        <v>193</v>
      </c>
      <c r="F55" s="9" t="str">
        <f t="shared" si="2"/>
        <v>SheilaWilsonFMILLENNIUM RUNNING</v>
      </c>
      <c r="G55" s="9">
        <v>4.3888888888888887E-2</v>
      </c>
      <c r="H55" s="19">
        <f>IF(C55="F",VLOOKUP(D55,'F 10K Road'!$A$2:$B$101,2,FALSE)*G55,VLOOKUP(D55,'M 10K Road'!$A$2:$B$101,2,FALSE)*G55)</f>
        <v>4.169005555555555E-2</v>
      </c>
      <c r="I55" s="10">
        <f t="shared" si="3"/>
        <v>54</v>
      </c>
      <c r="J55" s="4">
        <f>VLOOKUP(I55,'Point Table'!$A$2:$B$101,2,FALSE)</f>
        <v>16</v>
      </c>
      <c r="K55" s="19"/>
    </row>
    <row r="56" spans="1:21" ht="12.75" x14ac:dyDescent="0.2">
      <c r="A56" s="2" t="s">
        <v>244</v>
      </c>
      <c r="B56" s="2" t="s">
        <v>245</v>
      </c>
      <c r="C56" s="2" t="s">
        <v>19</v>
      </c>
      <c r="D56" s="2">
        <v>36</v>
      </c>
      <c r="E56" s="2" t="s">
        <v>192</v>
      </c>
      <c r="F56" s="9" t="str">
        <f t="shared" si="2"/>
        <v>ShelleyDubosFGREATER DERRY TRACK CLUB</v>
      </c>
      <c r="G56" s="9">
        <v>4.2546296296296297E-2</v>
      </c>
      <c r="H56" s="19">
        <f>IF(C56="F",VLOOKUP(D56,'F 10K Road'!$A$2:$B$101,2,FALSE)*G56,VLOOKUP(D56,'M 10K Road'!$A$2:$B$101,2,FALSE)*G56)</f>
        <v>4.1776208333333335E-2</v>
      </c>
      <c r="I56" s="10">
        <f t="shared" si="3"/>
        <v>55</v>
      </c>
      <c r="J56" s="4">
        <f>VLOOKUP(I56,'Point Table'!$A$2:$B$101,2,FALSE)</f>
        <v>15.5</v>
      </c>
      <c r="K56" s="19"/>
    </row>
    <row r="57" spans="1:21" ht="12.75" x14ac:dyDescent="0.2">
      <c r="A57" s="2" t="s">
        <v>86</v>
      </c>
      <c r="B57" s="2" t="s">
        <v>81</v>
      </c>
      <c r="C57" s="2" t="s">
        <v>19</v>
      </c>
      <c r="D57" s="2">
        <v>49</v>
      </c>
      <c r="E57" s="2" t="s">
        <v>193</v>
      </c>
      <c r="F57" s="9" t="str">
        <f t="shared" si="2"/>
        <v>MicheleKellyFMILLENNIUM RUNNING</v>
      </c>
      <c r="G57" s="9">
        <v>4.7719907407407412E-2</v>
      </c>
      <c r="H57" s="19">
        <f>IF(C57="F",VLOOKUP(D57,'F 10K Road'!$A$2:$B$101,2,FALSE)*G57,VLOOKUP(D57,'M 10K Road'!$A$2:$B$101,2,FALSE)*G57)</f>
        <v>4.2570929398148154E-2</v>
      </c>
      <c r="I57" s="10">
        <f t="shared" si="3"/>
        <v>56</v>
      </c>
      <c r="J57" s="4">
        <f>VLOOKUP(I57,'Point Table'!$A$2:$B$101,2,FALSE)</f>
        <v>15</v>
      </c>
      <c r="K57" s="19"/>
      <c r="L57" s="14"/>
    </row>
    <row r="58" spans="1:21" ht="12.75" x14ac:dyDescent="0.2">
      <c r="A58" s="3" t="s">
        <v>272</v>
      </c>
      <c r="B58" s="3" t="s">
        <v>273</v>
      </c>
      <c r="C58" s="3" t="s">
        <v>19</v>
      </c>
      <c r="D58" s="3">
        <v>57</v>
      </c>
      <c r="E58" s="3" t="s">
        <v>193</v>
      </c>
      <c r="F58" s="9" t="str">
        <f t="shared" si="2"/>
        <v>KimCushionFMILLENNIUM RUNNING</v>
      </c>
      <c r="G58" s="9">
        <v>5.2731481481481483E-2</v>
      </c>
      <c r="H58" s="19">
        <f>IF(C58="F",VLOOKUP(D58,'F 10K Road'!$A$2:$B$101,2,FALSE)*G58,VLOOKUP(D58,'M 10K Road'!$A$2:$B$101,2,FALSE)*G58)</f>
        <v>4.2849601851851854E-2</v>
      </c>
      <c r="I58" s="10">
        <f t="shared" si="3"/>
        <v>57</v>
      </c>
      <c r="J58" s="4">
        <f>VLOOKUP(I58,'Point Table'!$A$2:$B$101,2,FALSE)</f>
        <v>14.5</v>
      </c>
      <c r="K58" s="19"/>
      <c r="L58" s="14"/>
    </row>
    <row r="59" spans="1:21" ht="12.75" x14ac:dyDescent="0.2">
      <c r="A59" s="2" t="s">
        <v>249</v>
      </c>
      <c r="B59" s="2" t="s">
        <v>167</v>
      </c>
      <c r="C59" s="2" t="s">
        <v>19</v>
      </c>
      <c r="D59" s="2">
        <v>38</v>
      </c>
      <c r="E59" s="2" t="s">
        <v>191</v>
      </c>
      <c r="F59" s="9" t="str">
        <f t="shared" si="2"/>
        <v>SilvanaMorganFGATE CITY STRIDERS</v>
      </c>
      <c r="G59" s="9">
        <v>4.4340277777777777E-2</v>
      </c>
      <c r="H59" s="19">
        <f>IF(C59="F",VLOOKUP(D59,'F 10K Road'!$A$2:$B$101,2,FALSE)*G59,VLOOKUP(D59,'M 10K Road'!$A$2:$B$101,2,FALSE)*G59)</f>
        <v>4.3143090277777775E-2</v>
      </c>
      <c r="I59" s="10">
        <f t="shared" si="3"/>
        <v>58</v>
      </c>
      <c r="J59" s="4">
        <f>VLOOKUP(I59,'Point Table'!$A$2:$B$101,2,FALSE)</f>
        <v>14</v>
      </c>
      <c r="K59" s="19"/>
      <c r="L59" s="14"/>
    </row>
    <row r="60" spans="1:21" ht="12.75" x14ac:dyDescent="0.2">
      <c r="A60" s="2" t="s">
        <v>35</v>
      </c>
      <c r="B60" s="2" t="s">
        <v>36</v>
      </c>
      <c r="C60" s="2" t="s">
        <v>19</v>
      </c>
      <c r="D60" s="2">
        <v>43</v>
      </c>
      <c r="E60" s="2" t="s">
        <v>191</v>
      </c>
      <c r="F60" s="9" t="str">
        <f t="shared" si="2"/>
        <v>EmilyCunhaFGATE CITY STRIDERS</v>
      </c>
      <c r="G60" s="9">
        <v>4.5844907407407404E-2</v>
      </c>
      <c r="H60" s="19">
        <f>IF(C60="F",VLOOKUP(D60,'F 10K Road'!$A$2:$B$101,2,FALSE)*G60,VLOOKUP(D60,'M 10K Road'!$A$2:$B$101,2,FALSE)*G60)</f>
        <v>4.3227163194444439E-2</v>
      </c>
      <c r="I60" s="10">
        <f t="shared" si="3"/>
        <v>59</v>
      </c>
      <c r="J60" s="4">
        <f>VLOOKUP(I60,'Point Table'!$A$2:$B$101,2,FALSE)</f>
        <v>13.5</v>
      </c>
      <c r="K60" s="19"/>
      <c r="L60" s="14"/>
    </row>
    <row r="61" spans="1:21" ht="12.75" x14ac:dyDescent="0.2">
      <c r="A61" s="2" t="s">
        <v>63</v>
      </c>
      <c r="B61" s="2" t="s">
        <v>255</v>
      </c>
      <c r="C61" s="2" t="s">
        <v>19</v>
      </c>
      <c r="D61" s="2">
        <v>45</v>
      </c>
      <c r="E61" s="2" t="s">
        <v>193</v>
      </c>
      <c r="F61" s="9" t="str">
        <f t="shared" si="2"/>
        <v>JillOberFMILLENNIUM RUNNING</v>
      </c>
      <c r="G61" s="9">
        <v>4.6805555555555552E-2</v>
      </c>
      <c r="H61" s="19">
        <f>IF(C61="F",VLOOKUP(D61,'F 10K Road'!$A$2:$B$101,2,FALSE)*G61,VLOOKUP(D61,'M 10K Road'!$A$2:$B$101,2,FALSE)*G61)</f>
        <v>4.3426194444444441E-2</v>
      </c>
      <c r="I61" s="10">
        <f t="shared" si="3"/>
        <v>60</v>
      </c>
      <c r="J61" s="4">
        <f>VLOOKUP(I61,'Point Table'!$A$2:$B$101,2,FALSE)</f>
        <v>13</v>
      </c>
      <c r="K61" s="19"/>
      <c r="L61" s="14"/>
      <c r="U61" s="2" t="s">
        <v>185</v>
      </c>
    </row>
    <row r="62" spans="1:21" ht="12.75" x14ac:dyDescent="0.2">
      <c r="A62" s="2" t="s">
        <v>241</v>
      </c>
      <c r="B62" s="2" t="s">
        <v>261</v>
      </c>
      <c r="C62" s="2" t="s">
        <v>19</v>
      </c>
      <c r="D62" s="2">
        <v>49</v>
      </c>
      <c r="E62" s="2" t="s">
        <v>193</v>
      </c>
      <c r="F62" s="9" t="str">
        <f t="shared" si="2"/>
        <v>ErinDewolf-WalkerFMILLENNIUM RUNNING</v>
      </c>
      <c r="G62" s="9">
        <v>4.9479166666666664E-2</v>
      </c>
      <c r="H62" s="19">
        <f>IF(C62="F",VLOOKUP(D62,'F 10K Road'!$A$2:$B$101,2,FALSE)*G62,VLOOKUP(D62,'M 10K Road'!$A$2:$B$101,2,FALSE)*G62)</f>
        <v>4.4140364583333334E-2</v>
      </c>
      <c r="I62" s="10">
        <f t="shared" si="3"/>
        <v>61</v>
      </c>
      <c r="J62" s="4">
        <f>VLOOKUP(I62,'Point Table'!$A$2:$B$101,2,FALSE)</f>
        <v>12.5</v>
      </c>
      <c r="K62" s="19"/>
      <c r="L62" s="14"/>
      <c r="U62" s="2" t="s">
        <v>185</v>
      </c>
    </row>
    <row r="63" spans="1:21" ht="12.75" x14ac:dyDescent="0.2">
      <c r="A63" s="2" t="s">
        <v>70</v>
      </c>
      <c r="B63" s="2" t="s">
        <v>250</v>
      </c>
      <c r="C63" s="2" t="s">
        <v>19</v>
      </c>
      <c r="D63" s="2">
        <v>35</v>
      </c>
      <c r="E63" s="2" t="s">
        <v>191</v>
      </c>
      <c r="F63" s="9" t="str">
        <f t="shared" si="2"/>
        <v>DanielleFerrucciFGATE CITY STRIDERS</v>
      </c>
      <c r="G63" s="9">
        <v>4.4965277777777778E-2</v>
      </c>
      <c r="H63" s="19">
        <f>IF(C63="F",VLOOKUP(D63,'F 10K Road'!$A$2:$B$101,2,FALSE)*G63,VLOOKUP(D63,'M 10K Road'!$A$2:$B$101,2,FALSE)*G63)</f>
        <v>4.4322274305555555E-2</v>
      </c>
      <c r="I63" s="10">
        <f t="shared" si="3"/>
        <v>62</v>
      </c>
      <c r="J63" s="4">
        <f>VLOOKUP(I63,'Point Table'!$A$2:$B$101,2,FALSE)</f>
        <v>12.125</v>
      </c>
      <c r="K63" s="19"/>
      <c r="L63" s="14"/>
      <c r="U63" s="2" t="s">
        <v>185</v>
      </c>
    </row>
    <row r="64" spans="1:21" ht="12.75" x14ac:dyDescent="0.2">
      <c r="A64" s="2" t="s">
        <v>54</v>
      </c>
      <c r="B64" s="2" t="s">
        <v>262</v>
      </c>
      <c r="C64" s="2" t="s">
        <v>19</v>
      </c>
      <c r="D64" s="2">
        <v>45</v>
      </c>
      <c r="E64" s="2" t="s">
        <v>191</v>
      </c>
      <c r="F64" s="9" t="str">
        <f t="shared" si="2"/>
        <v>KarenAndresenFGATE CITY STRIDERS</v>
      </c>
      <c r="G64" s="9">
        <v>4.988425925925926E-2</v>
      </c>
      <c r="H64" s="19">
        <f>IF(C64="F",VLOOKUP(D64,'F 10K Road'!$A$2:$B$101,2,FALSE)*G64,VLOOKUP(D64,'M 10K Road'!$A$2:$B$101,2,FALSE)*G64)</f>
        <v>4.6282615740740739E-2</v>
      </c>
      <c r="I64" s="10">
        <f t="shared" si="3"/>
        <v>63</v>
      </c>
      <c r="J64" s="4">
        <f>VLOOKUP(I64,'Point Table'!$A$2:$B$101,2,FALSE)</f>
        <v>11.75</v>
      </c>
      <c r="K64" s="19"/>
      <c r="L64" s="14"/>
      <c r="U64" s="2" t="s">
        <v>185</v>
      </c>
    </row>
    <row r="65" spans="1:21" ht="12.75" x14ac:dyDescent="0.2">
      <c r="A65" s="2" t="s">
        <v>258</v>
      </c>
      <c r="B65" s="2" t="s">
        <v>259</v>
      </c>
      <c r="C65" s="2" t="s">
        <v>19</v>
      </c>
      <c r="D65" s="2">
        <v>35</v>
      </c>
      <c r="E65" s="2" t="s">
        <v>192</v>
      </c>
      <c r="F65" s="9" t="str">
        <f t="shared" si="2"/>
        <v>MelaneyHodgeFGREATER DERRY TRACK CLUB</v>
      </c>
      <c r="G65" s="9">
        <v>4.8171296296296295E-2</v>
      </c>
      <c r="H65" s="19">
        <f>IF(C65="F",VLOOKUP(D65,'F 10K Road'!$A$2:$B$101,2,FALSE)*G65,VLOOKUP(D65,'M 10K Road'!$A$2:$B$101,2,FALSE)*G65)</f>
        <v>4.7482446759259257E-2</v>
      </c>
      <c r="I65" s="10">
        <f t="shared" si="3"/>
        <v>64</v>
      </c>
      <c r="J65" s="4">
        <f>VLOOKUP(I65,'Point Table'!$A$2:$B$101,2,FALSE)</f>
        <v>11.375</v>
      </c>
      <c r="K65" s="19"/>
      <c r="L65" s="14"/>
      <c r="U65" s="2" t="s">
        <v>185</v>
      </c>
    </row>
    <row r="66" spans="1:21" ht="12.75" x14ac:dyDescent="0.2">
      <c r="A66" s="2" t="s">
        <v>26</v>
      </c>
      <c r="B66" s="2" t="s">
        <v>263</v>
      </c>
      <c r="C66" s="2" t="s">
        <v>19</v>
      </c>
      <c r="D66" s="2">
        <v>41</v>
      </c>
      <c r="E66" s="2" t="s">
        <v>191</v>
      </c>
      <c r="F66" s="9" t="str">
        <f t="shared" ref="F66:F97" si="4">A66&amp;B66&amp;C66&amp;E66</f>
        <v>KristenBryantFGATE CITY STRIDERS</v>
      </c>
      <c r="G66" s="9">
        <v>4.9965277777777782E-2</v>
      </c>
      <c r="H66" s="19">
        <f>IF(C66="F",VLOOKUP(D66,'F 10K Road'!$A$2:$B$101,2,FALSE)*G66,VLOOKUP(D66,'M 10K Road'!$A$2:$B$101,2,FALSE)*G66)</f>
        <v>4.7781795138888895E-2</v>
      </c>
      <c r="I66" s="10">
        <f t="shared" ref="I66:I97" si="5">COUNTIFS($C$2:$C$139,C66,$H$2:$H$139,"&lt;"&amp;H66)+1</f>
        <v>65</v>
      </c>
      <c r="J66" s="4">
        <f>VLOOKUP(I66,'Point Table'!$A$2:$B$101,2,FALSE)</f>
        <v>11</v>
      </c>
      <c r="K66" s="19"/>
      <c r="L66" s="14"/>
      <c r="U66" s="2" t="s">
        <v>185</v>
      </c>
    </row>
    <row r="67" spans="1:21" ht="12.75" x14ac:dyDescent="0.2">
      <c r="A67" s="3" t="s">
        <v>97</v>
      </c>
      <c r="B67" s="3" t="s">
        <v>118</v>
      </c>
      <c r="C67" s="3" t="s">
        <v>19</v>
      </c>
      <c r="D67" s="3">
        <v>41</v>
      </c>
      <c r="E67" s="3" t="s">
        <v>193</v>
      </c>
      <c r="F67" s="9" t="str">
        <f t="shared" si="4"/>
        <v>KerriBoucherFMILLENNIUM RUNNING</v>
      </c>
      <c r="G67" s="9">
        <v>5.1504629629629629E-2</v>
      </c>
      <c r="H67" s="19">
        <f>IF(C67="F",VLOOKUP(D67,'F 10K Road'!$A$2:$B$101,2,FALSE)*G67,VLOOKUP(D67,'M 10K Road'!$A$2:$B$101,2,FALSE)*G67)</f>
        <v>4.9253877314814815E-2</v>
      </c>
      <c r="I67" s="10">
        <f t="shared" si="5"/>
        <v>66</v>
      </c>
      <c r="J67" s="4">
        <f>VLOOKUP(I67,'Point Table'!$A$2:$B$101,2,FALSE)</f>
        <v>10.625</v>
      </c>
      <c r="K67" s="19"/>
      <c r="L67" s="14"/>
      <c r="Q67" s="11"/>
      <c r="U67" s="2" t="s">
        <v>185</v>
      </c>
    </row>
    <row r="68" spans="1:21" ht="12.75" x14ac:dyDescent="0.2">
      <c r="A68" s="3" t="s">
        <v>100</v>
      </c>
      <c r="B68" s="3" t="s">
        <v>101</v>
      </c>
      <c r="C68" s="3" t="s">
        <v>19</v>
      </c>
      <c r="D68" s="3">
        <v>39</v>
      </c>
      <c r="E68" s="3" t="s">
        <v>192</v>
      </c>
      <c r="F68" s="9" t="str">
        <f t="shared" si="4"/>
        <v>SharonPetersonFGREATER DERRY TRACK CLUB</v>
      </c>
      <c r="G68" s="9">
        <v>5.0960648148148151E-2</v>
      </c>
      <c r="H68" s="19">
        <f>IF(C68="F",VLOOKUP(D68,'F 10K Road'!$A$2:$B$101,2,FALSE)*G68,VLOOKUP(D68,'M 10K Road'!$A$2:$B$101,2,FALSE)*G68)</f>
        <v>4.9324811342592596E-2</v>
      </c>
      <c r="I68" s="10">
        <f t="shared" si="5"/>
        <v>67</v>
      </c>
      <c r="J68" s="4">
        <f>VLOOKUP(I68,'Point Table'!$A$2:$B$101,2,FALSE)</f>
        <v>10.25</v>
      </c>
      <c r="K68" s="19"/>
      <c r="L68" s="14"/>
      <c r="U68" s="2" t="s">
        <v>185</v>
      </c>
    </row>
    <row r="69" spans="1:21" ht="12.75" x14ac:dyDescent="0.2">
      <c r="A69" s="3" t="s">
        <v>112</v>
      </c>
      <c r="B69" s="3" t="s">
        <v>120</v>
      </c>
      <c r="C69" s="3" t="s">
        <v>19</v>
      </c>
      <c r="D69" s="3">
        <v>40</v>
      </c>
      <c r="E69" s="3" t="s">
        <v>193</v>
      </c>
      <c r="F69" s="9" t="str">
        <f t="shared" si="4"/>
        <v>HeatherHerodFMILLENNIUM RUNNING</v>
      </c>
      <c r="G69" s="9">
        <v>5.151620370370371E-2</v>
      </c>
      <c r="H69" s="19">
        <f>IF(C69="F",VLOOKUP(D69,'F 10K Road'!$A$2:$B$101,2,FALSE)*G69,VLOOKUP(D69,'M 10K Road'!$A$2:$B$101,2,FALSE)*G69)</f>
        <v>4.9574042824074085E-2</v>
      </c>
      <c r="I69" s="10">
        <f t="shared" si="5"/>
        <v>68</v>
      </c>
      <c r="J69" s="4">
        <f>VLOOKUP(I69,'Point Table'!$A$2:$B$101,2,FALSE)</f>
        <v>9.875</v>
      </c>
      <c r="K69" s="19"/>
      <c r="L69" s="14"/>
      <c r="U69" s="2" t="s">
        <v>185</v>
      </c>
    </row>
    <row r="70" spans="1:21" ht="12.75" x14ac:dyDescent="0.2">
      <c r="A70" s="3" t="s">
        <v>90</v>
      </c>
      <c r="B70" s="3" t="s">
        <v>91</v>
      </c>
      <c r="C70" s="3" t="s">
        <v>19</v>
      </c>
      <c r="D70" s="3">
        <v>53</v>
      </c>
      <c r="E70" s="3" t="s">
        <v>192</v>
      </c>
      <c r="F70" s="9" t="str">
        <f t="shared" si="4"/>
        <v>ChristineRosenwasserFGREATER DERRY TRACK CLUB</v>
      </c>
      <c r="G70" s="9">
        <v>5.8310185185185187E-2</v>
      </c>
      <c r="H70" s="19">
        <f>IF(C70="F",VLOOKUP(D70,'F 10K Road'!$A$2:$B$101,2,FALSE)*G70,VLOOKUP(D70,'M 10K Road'!$A$2:$B$101,2,FALSE)*G70)</f>
        <v>4.9703601851851853E-2</v>
      </c>
      <c r="I70" s="10">
        <f t="shared" si="5"/>
        <v>69</v>
      </c>
      <c r="J70" s="4">
        <f>VLOOKUP(I70,'Point Table'!$A$2:$B$101,2,FALSE)</f>
        <v>9.5</v>
      </c>
      <c r="K70" s="19"/>
      <c r="L70" s="14"/>
      <c r="U70" s="2" t="s">
        <v>185</v>
      </c>
    </row>
    <row r="71" spans="1:21" ht="12.75" x14ac:dyDescent="0.2">
      <c r="A71" s="3" t="s">
        <v>105</v>
      </c>
      <c r="B71" s="3" t="s">
        <v>106</v>
      </c>
      <c r="C71" s="3" t="s">
        <v>19</v>
      </c>
      <c r="D71" s="3">
        <v>41</v>
      </c>
      <c r="E71" s="3" t="s">
        <v>193</v>
      </c>
      <c r="F71" s="9" t="str">
        <f t="shared" si="4"/>
        <v>MelanieHardingFMILLENNIUM RUNNING</v>
      </c>
      <c r="G71" s="9">
        <v>5.2314814814814814E-2</v>
      </c>
      <c r="H71" s="19">
        <f>IF(C71="F",VLOOKUP(D71,'F 10K Road'!$A$2:$B$101,2,FALSE)*G71,VLOOKUP(D71,'M 10K Road'!$A$2:$B$101,2,FALSE)*G71)</f>
        <v>5.0028657407407411E-2</v>
      </c>
      <c r="I71" s="10">
        <f t="shared" si="5"/>
        <v>70</v>
      </c>
      <c r="J71" s="4">
        <f>VLOOKUP(I71,'Point Table'!$A$2:$B$101,2,FALSE)</f>
        <v>9.125</v>
      </c>
      <c r="K71" s="19"/>
      <c r="L71" s="14"/>
      <c r="U71" s="2" t="s">
        <v>185</v>
      </c>
    </row>
    <row r="72" spans="1:21" ht="12.75" x14ac:dyDescent="0.2">
      <c r="A72" s="3" t="s">
        <v>270</v>
      </c>
      <c r="B72" s="3" t="s">
        <v>81</v>
      </c>
      <c r="C72" s="3" t="s">
        <v>19</v>
      </c>
      <c r="D72" s="3">
        <v>32</v>
      </c>
      <c r="E72" s="3" t="s">
        <v>191</v>
      </c>
      <c r="F72" s="9" t="str">
        <f t="shared" si="4"/>
        <v>LizKellyFGATE CITY STRIDERS</v>
      </c>
      <c r="G72" s="9">
        <v>5.2384259259259262E-2</v>
      </c>
      <c r="H72" s="19">
        <f>IF(C72="F",VLOOKUP(D72,'F 10K Road'!$A$2:$B$101,2,FALSE)*G72,VLOOKUP(D72,'M 10K Road'!$A$2:$B$101,2,FALSE)*G72)</f>
        <v>5.2090907407407405E-2</v>
      </c>
      <c r="I72" s="10">
        <f t="shared" si="5"/>
        <v>71</v>
      </c>
      <c r="J72" s="4">
        <f>VLOOKUP(I72,'Point Table'!$A$2:$B$101,2,FALSE)</f>
        <v>8.75</v>
      </c>
      <c r="K72" s="19"/>
      <c r="L72" s="14"/>
      <c r="U72" s="2" t="s">
        <v>185</v>
      </c>
    </row>
    <row r="73" spans="1:21" ht="12.75" x14ac:dyDescent="0.2">
      <c r="A73" s="3" t="s">
        <v>121</v>
      </c>
      <c r="B73" s="3" t="s">
        <v>279</v>
      </c>
      <c r="C73" s="3" t="s">
        <v>19</v>
      </c>
      <c r="D73" s="3">
        <v>41</v>
      </c>
      <c r="E73" s="3" t="s">
        <v>193</v>
      </c>
      <c r="F73" s="9" t="str">
        <f t="shared" si="4"/>
        <v>PattyO'NeilFMILLENNIUM RUNNING</v>
      </c>
      <c r="G73" s="9">
        <v>5.4675925925925926E-2</v>
      </c>
      <c r="H73" s="19">
        <f>IF(C73="F",VLOOKUP(D73,'F 10K Road'!$A$2:$B$101,2,FALSE)*G73,VLOOKUP(D73,'M 10K Road'!$A$2:$B$101,2,FALSE)*G73)</f>
        <v>5.2286587962962969E-2</v>
      </c>
      <c r="I73" s="10">
        <f t="shared" si="5"/>
        <v>72</v>
      </c>
      <c r="J73" s="4">
        <f>VLOOKUP(I73,'Point Table'!$A$2:$B$101,2,FALSE)</f>
        <v>8.5</v>
      </c>
      <c r="K73" s="19"/>
      <c r="L73" s="14"/>
      <c r="U73" s="2" t="s">
        <v>185</v>
      </c>
    </row>
    <row r="74" spans="1:21" ht="12.75" x14ac:dyDescent="0.2">
      <c r="A74" s="3" t="s">
        <v>277</v>
      </c>
      <c r="B74" s="3" t="s">
        <v>278</v>
      </c>
      <c r="C74" s="3" t="s">
        <v>19</v>
      </c>
      <c r="D74" s="3">
        <v>51</v>
      </c>
      <c r="E74" s="3" t="s">
        <v>191</v>
      </c>
      <c r="F74" s="9" t="str">
        <f t="shared" si="4"/>
        <v>Cheryl AnnMahaffeyFGATE CITY STRIDERS</v>
      </c>
      <c r="G74" s="9">
        <v>6.7048611111111114E-2</v>
      </c>
      <c r="H74" s="19">
        <f>IF(C74="F",VLOOKUP(D74,'F 10K Road'!$A$2:$B$101,2,FALSE)*G74,VLOOKUP(D74,'M 10K Road'!$A$2:$B$101,2,FALSE)*G74)</f>
        <v>5.8486503472222222E-2</v>
      </c>
      <c r="I74" s="10">
        <f t="shared" si="5"/>
        <v>73</v>
      </c>
      <c r="J74" s="4">
        <f>VLOOKUP(I74,'Point Table'!$A$2:$B$101,2,FALSE)</f>
        <v>8.25</v>
      </c>
    </row>
    <row r="75" spans="1:21" ht="12.75" x14ac:dyDescent="0.2">
      <c r="A75" s="3" t="s">
        <v>107</v>
      </c>
      <c r="B75" s="3" t="s">
        <v>108</v>
      </c>
      <c r="C75" s="3" t="s">
        <v>19</v>
      </c>
      <c r="D75" s="3">
        <v>53</v>
      </c>
      <c r="E75" s="3" t="s">
        <v>193</v>
      </c>
      <c r="F75" s="9" t="str">
        <f t="shared" si="4"/>
        <v>HollyMandigo-AlyFMILLENNIUM RUNNING</v>
      </c>
      <c r="G75" s="9">
        <v>6.9375000000000006E-2</v>
      </c>
      <c r="H75" s="19">
        <f>IF(C75="F",VLOOKUP(D75,'F 10K Road'!$A$2:$B$101,2,FALSE)*G75,VLOOKUP(D75,'M 10K Road'!$A$2:$B$101,2,FALSE)*G75)</f>
        <v>5.9135250000000007E-2</v>
      </c>
      <c r="I75" s="10">
        <f t="shared" si="5"/>
        <v>74</v>
      </c>
      <c r="J75" s="4">
        <f>VLOOKUP(I75,'Point Table'!$A$2:$B$101,2,FALSE)</f>
        <v>8</v>
      </c>
    </row>
    <row r="76" spans="1:21" ht="12.75" x14ac:dyDescent="0.2">
      <c r="A76" s="3" t="s">
        <v>89</v>
      </c>
      <c r="B76" s="3" t="s">
        <v>109</v>
      </c>
      <c r="C76" s="3" t="s">
        <v>19</v>
      </c>
      <c r="D76" s="3">
        <v>46</v>
      </c>
      <c r="E76" s="3" t="s">
        <v>193</v>
      </c>
      <c r="F76" s="9" t="str">
        <f t="shared" si="4"/>
        <v>KatieMillsFMILLENNIUM RUNNING</v>
      </c>
      <c r="G76" s="9">
        <v>6.7083333333333328E-2</v>
      </c>
      <c r="H76" s="19">
        <f>IF(C76="F",VLOOKUP(D76,'F 10K Road'!$A$2:$B$101,2,FALSE)*G76,VLOOKUP(D76,'M 10K Road'!$A$2:$B$101,2,FALSE)*G76)</f>
        <v>6.1683124999999991E-2</v>
      </c>
      <c r="I76" s="10">
        <f t="shared" si="5"/>
        <v>75</v>
      </c>
      <c r="J76" s="4">
        <f>VLOOKUP(I76,'Point Table'!$A$2:$B$101,2,FALSE)</f>
        <v>7.75</v>
      </c>
    </row>
    <row r="77" spans="1:21" ht="12.75" x14ac:dyDescent="0.2">
      <c r="A77" s="2" t="s">
        <v>194</v>
      </c>
      <c r="B77" s="2" t="s">
        <v>195</v>
      </c>
      <c r="C77" s="2" t="s">
        <v>13</v>
      </c>
      <c r="D77" s="2">
        <v>60</v>
      </c>
      <c r="E77" s="2" t="s">
        <v>191</v>
      </c>
      <c r="F77" s="9" t="str">
        <f t="shared" si="4"/>
        <v>ConradStruckmanMGATE CITY STRIDERS</v>
      </c>
      <c r="G77" s="19">
        <v>2.9247685185185186E-2</v>
      </c>
      <c r="H77" s="19">
        <f>IF(C77="F",VLOOKUP(D77,'F 10K Road'!$A$2:$B$101,2,FALSE)*G77,VLOOKUP(D77,'M 10K Road'!$A$2:$B$101,2,FALSE)*G77)</f>
        <v>2.3795916666666667E-2</v>
      </c>
      <c r="I77" s="10">
        <f t="shared" si="5"/>
        <v>1</v>
      </c>
      <c r="J77" s="4">
        <f>VLOOKUP(I77,'Point Table'!$A$2:$B$101,2,FALSE)</f>
        <v>100</v>
      </c>
    </row>
    <row r="78" spans="1:21" ht="12.75" x14ac:dyDescent="0.2">
      <c r="A78" s="2" t="s">
        <v>123</v>
      </c>
      <c r="B78" s="2" t="s">
        <v>124</v>
      </c>
      <c r="C78" s="2" t="s">
        <v>13</v>
      </c>
      <c r="D78" s="2">
        <v>54</v>
      </c>
      <c r="E78" s="2" t="s">
        <v>191</v>
      </c>
      <c r="F78" s="9" t="str">
        <f t="shared" si="4"/>
        <v>ChristopherSimardMGATE CITY STRIDERS</v>
      </c>
      <c r="G78" s="19">
        <v>2.8032407407407409E-2</v>
      </c>
      <c r="H78" s="19">
        <f>IF(C78="F",VLOOKUP(D78,'F 10K Road'!$A$2:$B$101,2,FALSE)*G78,VLOOKUP(D78,'M 10K Road'!$A$2:$B$101,2,FALSE)*G78)</f>
        <v>2.4068625000000003E-2</v>
      </c>
      <c r="I78" s="10">
        <f t="shared" si="5"/>
        <v>2</v>
      </c>
      <c r="J78" s="4">
        <f>VLOOKUP(I78,'Point Table'!$A$2:$B$101,2,FALSE)</f>
        <v>97</v>
      </c>
    </row>
    <row r="79" spans="1:21" ht="12.75" x14ac:dyDescent="0.2">
      <c r="A79" s="2" t="s">
        <v>125</v>
      </c>
      <c r="B79" s="2" t="s">
        <v>47</v>
      </c>
      <c r="C79" s="2" t="s">
        <v>13</v>
      </c>
      <c r="D79" s="2">
        <v>56</v>
      </c>
      <c r="E79" s="2" t="s">
        <v>191</v>
      </c>
      <c r="F79" s="9" t="str">
        <f t="shared" si="4"/>
        <v>PaulDonovanMGATE CITY STRIDERS</v>
      </c>
      <c r="G79" s="19">
        <v>2.8726851851851851E-2</v>
      </c>
      <c r="H79" s="19">
        <f>IF(C79="F",VLOOKUP(D79,'F 10K Road'!$A$2:$B$101,2,FALSE)*G79,VLOOKUP(D79,'M 10K Road'!$A$2:$B$101,2,FALSE)*G79)</f>
        <v>2.4233972222222223E-2</v>
      </c>
      <c r="I79" s="10">
        <f t="shared" si="5"/>
        <v>3</v>
      </c>
      <c r="J79" s="4">
        <f>VLOOKUP(I79,'Point Table'!$A$2:$B$101,2,FALSE)</f>
        <v>94</v>
      </c>
    </row>
    <row r="80" spans="1:21" ht="12.75" x14ac:dyDescent="0.2">
      <c r="A80" s="2" t="s">
        <v>29</v>
      </c>
      <c r="B80" s="2" t="s">
        <v>128</v>
      </c>
      <c r="C80" s="2" t="s">
        <v>13</v>
      </c>
      <c r="D80" s="2">
        <v>71</v>
      </c>
      <c r="E80" s="2" t="s">
        <v>192</v>
      </c>
      <c r="F80" s="9" t="str">
        <f t="shared" si="4"/>
        <v>ScottAbercrombieMGREATER DERRY TRACK CLUB</v>
      </c>
      <c r="G80" s="19">
        <v>3.3518518518518517E-2</v>
      </c>
      <c r="H80" s="19">
        <f>IF(C80="F",VLOOKUP(D80,'F 10K Road'!$A$2:$B$101,2,FALSE)*G80,VLOOKUP(D80,'M 10K Road'!$A$2:$B$101,2,FALSE)*G80)</f>
        <v>2.4495333333333331E-2</v>
      </c>
      <c r="I80" s="10">
        <f t="shared" si="5"/>
        <v>4</v>
      </c>
      <c r="J80" s="4">
        <f>VLOOKUP(I80,'Point Table'!$A$2:$B$101,2,FALSE)</f>
        <v>91</v>
      </c>
    </row>
    <row r="81" spans="1:17" ht="12.75" x14ac:dyDescent="0.2">
      <c r="A81" s="2" t="s">
        <v>14</v>
      </c>
      <c r="B81" s="2" t="s">
        <v>15</v>
      </c>
      <c r="C81" s="2" t="s">
        <v>13</v>
      </c>
      <c r="D81" s="2">
        <v>26</v>
      </c>
      <c r="E81" s="2" t="s">
        <v>191</v>
      </c>
      <c r="F81" s="9" t="str">
        <f t="shared" si="4"/>
        <v>JacobWormaldMGATE CITY STRIDERS</v>
      </c>
      <c r="G81" s="19">
        <v>2.4502314814814814E-2</v>
      </c>
      <c r="H81" s="19">
        <f>IF(C81="F",VLOOKUP(D81,'F 10K Road'!$A$2:$B$101,2,FALSE)*G81,VLOOKUP(D81,'M 10K Road'!$A$2:$B$101,2,FALSE)*G81)</f>
        <v>2.4502314814814814E-2</v>
      </c>
      <c r="I81" s="10">
        <f t="shared" si="5"/>
        <v>5</v>
      </c>
      <c r="J81" s="4">
        <f>VLOOKUP(I81,'Point Table'!$A$2:$B$101,2,FALSE)</f>
        <v>88</v>
      </c>
    </row>
    <row r="82" spans="1:17" ht="12.75" x14ac:dyDescent="0.2">
      <c r="A82" s="2" t="s">
        <v>132</v>
      </c>
      <c r="B82" s="2" t="s">
        <v>133</v>
      </c>
      <c r="C82" s="2" t="s">
        <v>13</v>
      </c>
      <c r="D82" s="2">
        <v>58</v>
      </c>
      <c r="E82" s="2" t="s">
        <v>196</v>
      </c>
      <c r="F82" s="9" t="str">
        <f t="shared" si="4"/>
        <v>JimWestrichMUPPER VALLEY RUNNING CLUB</v>
      </c>
      <c r="G82" s="19">
        <v>2.9814814814814811E-2</v>
      </c>
      <c r="H82" s="19">
        <f>IF(C82="F",VLOOKUP(D82,'F 10K Road'!$A$2:$B$101,2,FALSE)*G82,VLOOKUP(D82,'M 10K Road'!$A$2:$B$101,2,FALSE)*G82)</f>
        <v>2.4704555555555553E-2</v>
      </c>
      <c r="I82" s="10">
        <f t="shared" si="5"/>
        <v>6</v>
      </c>
      <c r="J82" s="4">
        <f>VLOOKUP(I82,'Point Table'!$A$2:$B$101,2,FALSE)</f>
        <v>85</v>
      </c>
    </row>
    <row r="83" spans="1:17" ht="12.75" x14ac:dyDescent="0.2">
      <c r="A83" s="2" t="s">
        <v>161</v>
      </c>
      <c r="B83" s="2" t="s">
        <v>82</v>
      </c>
      <c r="C83" s="2" t="s">
        <v>13</v>
      </c>
      <c r="D83" s="2">
        <v>44</v>
      </c>
      <c r="E83" s="2" t="s">
        <v>191</v>
      </c>
      <c r="F83" s="9" t="str">
        <f t="shared" si="4"/>
        <v>RyanAschbrennerMGATE CITY STRIDERS</v>
      </c>
      <c r="G83" s="19">
        <v>2.6712962962962966E-2</v>
      </c>
      <c r="H83" s="19">
        <f>IF(C83="F",VLOOKUP(D83,'F 10K Road'!$A$2:$B$101,2,FALSE)*G83,VLOOKUP(D83,'M 10K Road'!$A$2:$B$101,2,FALSE)*G83)</f>
        <v>2.4939222222222224E-2</v>
      </c>
      <c r="I83" s="10">
        <f t="shared" si="5"/>
        <v>7</v>
      </c>
      <c r="J83" s="4">
        <f>VLOOKUP(I83,'Point Table'!$A$2:$B$101,2,FALSE)</f>
        <v>82</v>
      </c>
    </row>
    <row r="84" spans="1:17" ht="12.75" x14ac:dyDescent="0.2">
      <c r="A84" s="2" t="s">
        <v>134</v>
      </c>
      <c r="B84" s="2" t="s">
        <v>43</v>
      </c>
      <c r="C84" s="2" t="s">
        <v>13</v>
      </c>
      <c r="D84" s="2">
        <v>46</v>
      </c>
      <c r="E84" s="2" t="s">
        <v>193</v>
      </c>
      <c r="F84" s="9" t="str">
        <f t="shared" si="4"/>
        <v>JohnMortimerMMILLENNIUM RUNNING</v>
      </c>
      <c r="G84" s="19">
        <v>2.7268518518518515E-2</v>
      </c>
      <c r="H84" s="19">
        <f>IF(C84="F",VLOOKUP(D84,'F 10K Road'!$A$2:$B$101,2,FALSE)*G84,VLOOKUP(D84,'M 10K Road'!$A$2:$B$101,2,FALSE)*G84)</f>
        <v>2.5048861111111109E-2</v>
      </c>
      <c r="I84" s="10">
        <f t="shared" si="5"/>
        <v>8</v>
      </c>
      <c r="J84" s="4">
        <f>VLOOKUP(I84,'Point Table'!$A$2:$B$101,2,FALSE)</f>
        <v>79</v>
      </c>
    </row>
    <row r="85" spans="1:17" ht="12.75" x14ac:dyDescent="0.2">
      <c r="A85" s="2" t="s">
        <v>126</v>
      </c>
      <c r="B85" s="2" t="s">
        <v>127</v>
      </c>
      <c r="C85" s="2" t="s">
        <v>13</v>
      </c>
      <c r="D85" s="2">
        <v>66</v>
      </c>
      <c r="E85" s="2" t="s">
        <v>193</v>
      </c>
      <c r="F85" s="9" t="str">
        <f t="shared" si="4"/>
        <v>PeterWasylakMMILLENNIUM RUNNING</v>
      </c>
      <c r="G85" s="19">
        <v>3.3206018518518517E-2</v>
      </c>
      <c r="H85" s="19">
        <f>IF(C85="F",VLOOKUP(D85,'F 10K Road'!$A$2:$B$101,2,FALSE)*G85,VLOOKUP(D85,'M 10K Road'!$A$2:$B$101,2,FALSE)*G85)</f>
        <v>2.5522145833333329E-2</v>
      </c>
      <c r="I85" s="10">
        <f t="shared" si="5"/>
        <v>9</v>
      </c>
      <c r="J85" s="4">
        <f>VLOOKUP(I85,'Point Table'!$A$2:$B$101,2,FALSE)</f>
        <v>76</v>
      </c>
    </row>
    <row r="86" spans="1:17" ht="12.75" x14ac:dyDescent="0.2">
      <c r="A86" s="2" t="s">
        <v>150</v>
      </c>
      <c r="B86" s="2" t="s">
        <v>151</v>
      </c>
      <c r="C86" s="2" t="s">
        <v>13</v>
      </c>
      <c r="D86" s="2">
        <v>25</v>
      </c>
      <c r="E86" s="2" t="s">
        <v>192</v>
      </c>
      <c r="F86" s="9" t="str">
        <f t="shared" si="4"/>
        <v>LoganFosterMGREATER DERRY TRACK CLUB</v>
      </c>
      <c r="G86" s="19">
        <v>2.5590277777777778E-2</v>
      </c>
      <c r="H86" s="19">
        <f>IF(C86="F",VLOOKUP(D86,'F 10K Road'!$A$2:$B$101,2,FALSE)*G86,VLOOKUP(D86,'M 10K Road'!$A$2:$B$101,2,FALSE)*G86)</f>
        <v>2.5590277777777778E-2</v>
      </c>
      <c r="I86" s="10">
        <f t="shared" si="5"/>
        <v>10</v>
      </c>
      <c r="J86" s="4">
        <f>VLOOKUP(I86,'Point Table'!$A$2:$B$101,2,FALSE)</f>
        <v>73</v>
      </c>
    </row>
    <row r="87" spans="1:17" ht="12.75" x14ac:dyDescent="0.2">
      <c r="A87" s="2" t="s">
        <v>134</v>
      </c>
      <c r="B87" s="2" t="s">
        <v>122</v>
      </c>
      <c r="C87" s="2" t="s">
        <v>13</v>
      </c>
      <c r="D87" s="2">
        <v>55</v>
      </c>
      <c r="E87" s="2" t="s">
        <v>192</v>
      </c>
      <c r="F87" s="9" t="str">
        <f t="shared" si="4"/>
        <v>JohnMcGarryMGREATER DERRY TRACK CLUB</v>
      </c>
      <c r="G87" s="19">
        <v>3.0219907407407407E-2</v>
      </c>
      <c r="H87" s="19">
        <f>IF(C87="F",VLOOKUP(D87,'F 10K Road'!$A$2:$B$101,2,FALSE)*G87,VLOOKUP(D87,'M 10K Road'!$A$2:$B$101,2,FALSE)*G87)</f>
        <v>2.5720163194444444E-2</v>
      </c>
      <c r="I87" s="10">
        <f t="shared" si="5"/>
        <v>11</v>
      </c>
      <c r="J87" s="4">
        <f>VLOOKUP(I87,'Point Table'!$A$2:$B$101,2,FALSE)</f>
        <v>70</v>
      </c>
    </row>
    <row r="88" spans="1:17" ht="12.75" x14ac:dyDescent="0.2">
      <c r="A88" s="2" t="s">
        <v>129</v>
      </c>
      <c r="B88" s="2" t="s">
        <v>130</v>
      </c>
      <c r="C88" s="2" t="s">
        <v>13</v>
      </c>
      <c r="D88" s="2">
        <v>35</v>
      </c>
      <c r="E88" s="2" t="s">
        <v>192</v>
      </c>
      <c r="F88" s="9" t="str">
        <f t="shared" si="4"/>
        <v>NicholasGregoryMGREATER DERRY TRACK CLUB</v>
      </c>
      <c r="G88" s="19">
        <v>2.6006944444444447E-2</v>
      </c>
      <c r="H88" s="19">
        <f>IF(C88="F",VLOOKUP(D88,'F 10K Road'!$A$2:$B$101,2,FALSE)*G88,VLOOKUP(D88,'M 10K Road'!$A$2:$B$101,2,FALSE)*G88)</f>
        <v>2.5770281250000002E-2</v>
      </c>
      <c r="I88" s="10">
        <f t="shared" si="5"/>
        <v>12</v>
      </c>
      <c r="J88" s="4">
        <f>VLOOKUP(I88,'Point Table'!$A$2:$B$101,2,FALSE)</f>
        <v>68</v>
      </c>
    </row>
    <row r="89" spans="1:17" ht="12.75" x14ac:dyDescent="0.2">
      <c r="A89" s="2" t="s">
        <v>135</v>
      </c>
      <c r="B89" s="2" t="s">
        <v>136</v>
      </c>
      <c r="C89" s="2" t="s">
        <v>13</v>
      </c>
      <c r="D89" s="2">
        <v>52</v>
      </c>
      <c r="E89" s="2" t="s">
        <v>191</v>
      </c>
      <c r="F89" s="9" t="str">
        <f t="shared" si="4"/>
        <v>AndrewBraggMGATE CITY STRIDERS</v>
      </c>
      <c r="G89" s="19">
        <v>2.9548611111111109E-2</v>
      </c>
      <c r="H89" s="19">
        <f>IF(C89="F",VLOOKUP(D89,'F 10K Road'!$A$2:$B$101,2,FALSE)*G89,VLOOKUP(D89,'M 10K Road'!$A$2:$B$101,2,FALSE)*G89)</f>
        <v>2.5813666666666665E-2</v>
      </c>
      <c r="I89" s="10">
        <f t="shared" si="5"/>
        <v>13</v>
      </c>
      <c r="J89" s="4">
        <f>VLOOKUP(I89,'Point Table'!$A$2:$B$101,2,FALSE)</f>
        <v>66</v>
      </c>
    </row>
    <row r="90" spans="1:17" ht="12.75" x14ac:dyDescent="0.2">
      <c r="A90" s="2" t="s">
        <v>141</v>
      </c>
      <c r="B90" s="2" t="s">
        <v>142</v>
      </c>
      <c r="C90" s="2" t="s">
        <v>13</v>
      </c>
      <c r="D90" s="2">
        <v>59</v>
      </c>
      <c r="E90" s="2" t="s">
        <v>196</v>
      </c>
      <c r="F90" s="9" t="str">
        <f t="shared" si="4"/>
        <v>RobDanielsMUPPER VALLEY RUNNING CLUB</v>
      </c>
      <c r="G90" s="19">
        <v>3.170138888888889E-2</v>
      </c>
      <c r="H90" s="19">
        <f>IF(C90="F",VLOOKUP(D90,'F 10K Road'!$A$2:$B$101,2,FALSE)*G90,VLOOKUP(D90,'M 10K Road'!$A$2:$B$101,2,FALSE)*G90)</f>
        <v>2.6030010416666669E-2</v>
      </c>
      <c r="I90" s="10">
        <f t="shared" si="5"/>
        <v>14</v>
      </c>
      <c r="J90" s="4">
        <f>VLOOKUP(I90,'Point Table'!$A$2:$B$101,2,FALSE)</f>
        <v>64</v>
      </c>
    </row>
    <row r="91" spans="1:17" ht="12.75" x14ac:dyDescent="0.2">
      <c r="A91" s="2" t="s">
        <v>37</v>
      </c>
      <c r="B91" s="2" t="s">
        <v>197</v>
      </c>
      <c r="C91" s="2" t="s">
        <v>13</v>
      </c>
      <c r="D91" s="2">
        <v>53</v>
      </c>
      <c r="E91" s="2" t="s">
        <v>191</v>
      </c>
      <c r="F91" s="9" t="str">
        <f t="shared" si="4"/>
        <v>MichaelO'NeillMGATE CITY STRIDERS</v>
      </c>
      <c r="G91" s="19">
        <v>3.0428240740740742E-2</v>
      </c>
      <c r="H91" s="19">
        <f>IF(C91="F",VLOOKUP(D91,'F 10K Road'!$A$2:$B$101,2,FALSE)*G91,VLOOKUP(D91,'M 10K Road'!$A$2:$B$101,2,FALSE)*G91)</f>
        <v>2.6353899305555557E-2</v>
      </c>
      <c r="I91" s="10">
        <f t="shared" si="5"/>
        <v>15</v>
      </c>
      <c r="J91" s="4">
        <f>VLOOKUP(I91,'Point Table'!$A$2:$B$101,2,FALSE)</f>
        <v>62</v>
      </c>
    </row>
    <row r="92" spans="1:17" ht="12.75" x14ac:dyDescent="0.2">
      <c r="A92" s="2" t="s">
        <v>140</v>
      </c>
      <c r="B92" s="2" t="s">
        <v>18</v>
      </c>
      <c r="C92" s="2" t="s">
        <v>13</v>
      </c>
      <c r="D92" s="2">
        <v>60</v>
      </c>
      <c r="E92" s="2" t="s">
        <v>196</v>
      </c>
      <c r="F92" s="9" t="str">
        <f t="shared" si="4"/>
        <v>TomMooreMUPPER VALLEY RUNNING CLUB</v>
      </c>
      <c r="G92" s="19">
        <v>3.2870370370370376E-2</v>
      </c>
      <c r="H92" s="19">
        <f>IF(C92="F",VLOOKUP(D92,'F 10K Road'!$A$2:$B$101,2,FALSE)*G92,VLOOKUP(D92,'M 10K Road'!$A$2:$B$101,2,FALSE)*G92)</f>
        <v>2.6743333333333338E-2</v>
      </c>
      <c r="I92" s="10">
        <f t="shared" si="5"/>
        <v>16</v>
      </c>
      <c r="J92" s="4">
        <f>VLOOKUP(I92,'Point Table'!$A$2:$B$101,2,FALSE)</f>
        <v>60</v>
      </c>
    </row>
    <row r="93" spans="1:17" ht="12.75" x14ac:dyDescent="0.2">
      <c r="A93" s="2" t="s">
        <v>12</v>
      </c>
      <c r="B93" s="2" t="s">
        <v>169</v>
      </c>
      <c r="C93" s="2" t="s">
        <v>13</v>
      </c>
      <c r="D93" s="2">
        <v>40</v>
      </c>
      <c r="E93" s="2" t="s">
        <v>193</v>
      </c>
      <c r="F93" s="9" t="str">
        <f t="shared" si="4"/>
        <v>BrianSeveranceMMILLENNIUM RUNNING</v>
      </c>
      <c r="G93" s="19">
        <v>2.8101851851851854E-2</v>
      </c>
      <c r="H93" s="19">
        <f>IF(C93="F",VLOOKUP(D93,'F 10K Road'!$A$2:$B$101,2,FALSE)*G93,VLOOKUP(D93,'M 10K Road'!$A$2:$B$101,2,FALSE)*G93)</f>
        <v>2.7078944444444447E-2</v>
      </c>
      <c r="I93" s="10">
        <f t="shared" si="5"/>
        <v>17</v>
      </c>
      <c r="J93" s="4">
        <f>VLOOKUP(I93,'Point Table'!$A$2:$B$101,2,FALSE)</f>
        <v>58</v>
      </c>
      <c r="L93" s="14"/>
    </row>
    <row r="94" spans="1:17" ht="12.75" x14ac:dyDescent="0.2">
      <c r="A94" s="2" t="s">
        <v>137</v>
      </c>
      <c r="B94" s="2" t="s">
        <v>72</v>
      </c>
      <c r="C94" s="2" t="s">
        <v>13</v>
      </c>
      <c r="D94" s="2">
        <v>51</v>
      </c>
      <c r="E94" s="2" t="s">
        <v>196</v>
      </c>
      <c r="F94" s="9" t="str">
        <f t="shared" si="4"/>
        <v>GeoffDunbarMUPPER VALLEY RUNNING CLUB</v>
      </c>
      <c r="G94" s="19">
        <v>3.0844907407407404E-2</v>
      </c>
      <c r="H94" s="19">
        <f>IF(C94="F",VLOOKUP(D94,'F 10K Road'!$A$2:$B$101,2,FALSE)*G94,VLOOKUP(D94,'M 10K Road'!$A$2:$B$101,2,FALSE)*G94)</f>
        <v>2.7177447916666663E-2</v>
      </c>
      <c r="I94" s="10">
        <f t="shared" si="5"/>
        <v>18</v>
      </c>
      <c r="J94" s="4">
        <f>VLOOKUP(I94,'Point Table'!$A$2:$B$101,2,FALSE)</f>
        <v>56</v>
      </c>
      <c r="L94" s="14"/>
      <c r="Q94" s="11"/>
    </row>
    <row r="95" spans="1:17" ht="12.75" x14ac:dyDescent="0.2">
      <c r="A95" s="2" t="s">
        <v>219</v>
      </c>
      <c r="B95" s="2" t="s">
        <v>235</v>
      </c>
      <c r="C95" s="2" t="s">
        <v>13</v>
      </c>
      <c r="D95" s="2">
        <v>77</v>
      </c>
      <c r="E95" s="2" t="s">
        <v>191</v>
      </c>
      <c r="F95" s="9" t="str">
        <f t="shared" si="4"/>
        <v>RobertKnightMGATE CITY STRIDERS</v>
      </c>
      <c r="G95" s="19">
        <v>4.0810185185185185E-2</v>
      </c>
      <c r="H95" s="19">
        <f>IF(C95="F",VLOOKUP(D95,'F 10K Road'!$A$2:$B$101,2,FALSE)*G95,VLOOKUP(D95,'M 10K Road'!$A$2:$B$101,2,FALSE)*G95)</f>
        <v>2.7330581018518516E-2</v>
      </c>
      <c r="I95" s="10">
        <f t="shared" si="5"/>
        <v>19</v>
      </c>
      <c r="J95" s="4">
        <f>VLOOKUP(I95,'Point Table'!$A$2:$B$101,2,FALSE)</f>
        <v>54</v>
      </c>
      <c r="L95" s="14"/>
    </row>
    <row r="96" spans="1:17" ht="12.75" x14ac:dyDescent="0.2">
      <c r="A96" s="2" t="s">
        <v>206</v>
      </c>
      <c r="B96" s="2" t="s">
        <v>207</v>
      </c>
      <c r="C96" s="2" t="s">
        <v>13</v>
      </c>
      <c r="D96" s="2">
        <v>56</v>
      </c>
      <c r="E96" s="2" t="s">
        <v>192</v>
      </c>
      <c r="F96" s="9" t="str">
        <f t="shared" si="4"/>
        <v>BrentRichardsonMGREATER DERRY TRACK CLUB</v>
      </c>
      <c r="G96" s="19">
        <v>3.2499999999999994E-2</v>
      </c>
      <c r="H96" s="19">
        <f>IF(C96="F",VLOOKUP(D96,'F 10K Road'!$A$2:$B$101,2,FALSE)*G96,VLOOKUP(D96,'M 10K Road'!$A$2:$B$101,2,FALSE)*G96)</f>
        <v>2.7416999999999997E-2</v>
      </c>
      <c r="I96" s="10">
        <f t="shared" si="5"/>
        <v>20</v>
      </c>
      <c r="J96" s="4">
        <f>VLOOKUP(I96,'Point Table'!$A$2:$B$101,2,FALSE)</f>
        <v>52</v>
      </c>
      <c r="L96" s="14"/>
    </row>
    <row r="97" spans="1:21" ht="12.75" x14ac:dyDescent="0.2">
      <c r="A97" s="2" t="s">
        <v>215</v>
      </c>
      <c r="B97" s="2" t="s">
        <v>216</v>
      </c>
      <c r="C97" s="2" t="s">
        <v>13</v>
      </c>
      <c r="D97" s="2">
        <v>66</v>
      </c>
      <c r="E97" s="2" t="s">
        <v>191</v>
      </c>
      <c r="F97" s="9" t="str">
        <f t="shared" si="4"/>
        <v>HeinVan Den HeuvelMGATE CITY STRIDERS</v>
      </c>
      <c r="G97" s="19">
        <v>3.6030092592592593E-2</v>
      </c>
      <c r="H97" s="19">
        <f>IF(C97="F",VLOOKUP(D97,'F 10K Road'!$A$2:$B$101,2,FALSE)*G97,VLOOKUP(D97,'M 10K Road'!$A$2:$B$101,2,FALSE)*G97)</f>
        <v>2.7692729166666666E-2</v>
      </c>
      <c r="I97" s="10">
        <f t="shared" si="5"/>
        <v>21</v>
      </c>
      <c r="J97" s="4">
        <f>VLOOKUP(I97,'Point Table'!$A$2:$B$101,2,FALSE)</f>
        <v>50</v>
      </c>
      <c r="L97" s="14"/>
      <c r="U97" s="2" t="s">
        <v>185</v>
      </c>
    </row>
    <row r="98" spans="1:21" ht="12.75" x14ac:dyDescent="0.2">
      <c r="A98" s="2" t="s">
        <v>27</v>
      </c>
      <c r="B98" s="2" t="s">
        <v>28</v>
      </c>
      <c r="C98" s="2" t="s">
        <v>13</v>
      </c>
      <c r="D98" s="2">
        <v>52</v>
      </c>
      <c r="E98" s="2" t="s">
        <v>191</v>
      </c>
      <c r="F98" s="9" t="str">
        <f t="shared" ref="F98:F129" si="6">A98&amp;B98&amp;C98&amp;E98</f>
        <v>EmmetCliffordMGATE CITY STRIDERS</v>
      </c>
      <c r="G98" s="19">
        <v>3.1979166666666663E-2</v>
      </c>
      <c r="H98" s="19">
        <f>IF(C98="F",VLOOKUP(D98,'F 10K Road'!$A$2:$B$101,2,FALSE)*G98,VLOOKUP(D98,'M 10K Road'!$A$2:$B$101,2,FALSE)*G98)</f>
        <v>2.7936999999999997E-2</v>
      </c>
      <c r="I98" s="10">
        <f t="shared" ref="I98:I129" si="7">COUNTIFS($C$2:$C$139,C98,$H$2:$H$139,"&lt;"&amp;H98)+1</f>
        <v>22</v>
      </c>
      <c r="J98" s="4">
        <f>VLOOKUP(I98,'Point Table'!$A$2:$B$101,2,FALSE)</f>
        <v>48.5</v>
      </c>
      <c r="L98" s="14"/>
      <c r="U98" s="2" t="s">
        <v>185</v>
      </c>
    </row>
    <row r="99" spans="1:21" ht="12.75" x14ac:dyDescent="0.2">
      <c r="A99" s="2" t="s">
        <v>204</v>
      </c>
      <c r="B99" s="2" t="s">
        <v>205</v>
      </c>
      <c r="C99" s="2" t="s">
        <v>13</v>
      </c>
      <c r="D99" s="2">
        <v>53</v>
      </c>
      <c r="E99" s="2" t="s">
        <v>193</v>
      </c>
      <c r="F99" s="9" t="str">
        <f t="shared" si="6"/>
        <v>DaveBeliveauMMILLENNIUM RUNNING</v>
      </c>
      <c r="G99" s="19">
        <v>3.2303240740740737E-2</v>
      </c>
      <c r="H99" s="19">
        <f>IF(C99="F",VLOOKUP(D99,'F 10K Road'!$A$2:$B$101,2,FALSE)*G99,VLOOKUP(D99,'M 10K Road'!$A$2:$B$101,2,FALSE)*G99)</f>
        <v>2.7977836805555552E-2</v>
      </c>
      <c r="I99" s="10">
        <f t="shared" si="7"/>
        <v>23</v>
      </c>
      <c r="J99" s="4">
        <f>VLOOKUP(I99,'Point Table'!$A$2:$B$101,2,FALSE)</f>
        <v>47</v>
      </c>
      <c r="L99" s="14"/>
      <c r="U99" s="2" t="s">
        <v>185</v>
      </c>
    </row>
    <row r="100" spans="1:21" ht="12.75" x14ac:dyDescent="0.2">
      <c r="A100" s="2" t="s">
        <v>145</v>
      </c>
      <c r="B100" s="2" t="s">
        <v>146</v>
      </c>
      <c r="C100" s="2" t="s">
        <v>13</v>
      </c>
      <c r="D100" s="2">
        <v>35</v>
      </c>
      <c r="E100" s="2" t="s">
        <v>191</v>
      </c>
      <c r="F100" s="9" t="str">
        <f t="shared" si="6"/>
        <v>BrandynNaroMGATE CITY STRIDERS</v>
      </c>
      <c r="G100" s="19">
        <v>2.8275462962962964E-2</v>
      </c>
      <c r="H100" s="19">
        <f>IF(C100="F",VLOOKUP(D100,'F 10K Road'!$A$2:$B$101,2,FALSE)*G100,VLOOKUP(D100,'M 10K Road'!$A$2:$B$101,2,FALSE)*G100)</f>
        <v>2.8018156250000002E-2</v>
      </c>
      <c r="I100" s="10">
        <f t="shared" si="7"/>
        <v>24</v>
      </c>
      <c r="J100" s="4">
        <f>VLOOKUP(I100,'Point Table'!$A$2:$B$101,2,FALSE)</f>
        <v>45.5</v>
      </c>
      <c r="K100" s="19"/>
      <c r="L100" s="14"/>
      <c r="U100" s="2" t="s">
        <v>185</v>
      </c>
    </row>
    <row r="101" spans="1:21" ht="12.75" x14ac:dyDescent="0.2">
      <c r="A101" s="2" t="s">
        <v>143</v>
      </c>
      <c r="B101" s="2" t="s">
        <v>144</v>
      </c>
      <c r="C101" s="2" t="s">
        <v>13</v>
      </c>
      <c r="D101" s="2">
        <v>24</v>
      </c>
      <c r="E101" s="2" t="s">
        <v>193</v>
      </c>
      <c r="F101" s="9" t="str">
        <f t="shared" si="6"/>
        <v>GavinThomasMMILLENNIUM RUNNING</v>
      </c>
      <c r="G101" s="19">
        <v>2.8645833333333332E-2</v>
      </c>
      <c r="H101" s="19">
        <f>IF(C101="F",VLOOKUP(D101,'F 10K Road'!$A$2:$B$101,2,FALSE)*G101,VLOOKUP(D101,'M 10K Road'!$A$2:$B$101,2,FALSE)*G101)</f>
        <v>2.8645833333333332E-2</v>
      </c>
      <c r="I101" s="10">
        <f t="shared" si="7"/>
        <v>25</v>
      </c>
      <c r="J101" s="4">
        <f>VLOOKUP(I101,'Point Table'!$A$2:$B$101,2,FALSE)</f>
        <v>44</v>
      </c>
      <c r="K101" s="19"/>
      <c r="L101" s="14"/>
      <c r="U101" s="2" t="s">
        <v>185</v>
      </c>
    </row>
    <row r="102" spans="1:21" ht="12.75" x14ac:dyDescent="0.2">
      <c r="A102" s="2" t="s">
        <v>12</v>
      </c>
      <c r="B102" s="2" t="s">
        <v>170</v>
      </c>
      <c r="C102" s="2" t="s">
        <v>13</v>
      </c>
      <c r="D102" s="2">
        <v>45</v>
      </c>
      <c r="E102" s="2" t="s">
        <v>193</v>
      </c>
      <c r="F102" s="9" t="str">
        <f t="shared" si="6"/>
        <v>BrianGillMMILLENNIUM RUNNING</v>
      </c>
      <c r="G102" s="19">
        <v>3.1053240740740742E-2</v>
      </c>
      <c r="H102" s="19">
        <f>IF(C102="F",VLOOKUP(D102,'F 10K Road'!$A$2:$B$101,2,FALSE)*G102,VLOOKUP(D102,'M 10K Road'!$A$2:$B$101,2,FALSE)*G102)</f>
        <v>2.8758406250000004E-2</v>
      </c>
      <c r="I102" s="10">
        <f t="shared" si="7"/>
        <v>26</v>
      </c>
      <c r="J102" s="4">
        <f>VLOOKUP(I102,'Point Table'!$A$2:$B$101,2,FALSE)</f>
        <v>42.5</v>
      </c>
      <c r="K102" s="19"/>
      <c r="L102" s="14"/>
      <c r="U102" s="2" t="s">
        <v>185</v>
      </c>
    </row>
    <row r="103" spans="1:21" ht="12.75" x14ac:dyDescent="0.2">
      <c r="A103" s="2" t="s">
        <v>162</v>
      </c>
      <c r="B103" s="2" t="s">
        <v>171</v>
      </c>
      <c r="C103" s="2" t="s">
        <v>13</v>
      </c>
      <c r="D103" s="2">
        <v>39</v>
      </c>
      <c r="E103" s="2" t="s">
        <v>193</v>
      </c>
      <c r="F103" s="9" t="str">
        <f t="shared" si="6"/>
        <v>CharlesPerreaultMMILLENNIUM RUNNING</v>
      </c>
      <c r="G103" s="19">
        <v>3.0416666666666665E-2</v>
      </c>
      <c r="H103" s="19">
        <f>IF(C103="F",VLOOKUP(D103,'F 10K Road'!$A$2:$B$101,2,FALSE)*G103,VLOOKUP(D103,'M 10K Road'!$A$2:$B$101,2,FALSE)*G103)</f>
        <v>2.9519375E-2</v>
      </c>
      <c r="I103" s="10">
        <f t="shared" si="7"/>
        <v>27</v>
      </c>
      <c r="J103" s="4">
        <f>VLOOKUP(I103,'Point Table'!$A$2:$B$101,2,FALSE)</f>
        <v>41</v>
      </c>
      <c r="K103" s="19"/>
      <c r="L103" s="14"/>
      <c r="U103" s="2" t="s">
        <v>185</v>
      </c>
    </row>
    <row r="104" spans="1:21" ht="12.75" x14ac:dyDescent="0.2">
      <c r="A104" s="2" t="s">
        <v>144</v>
      </c>
      <c r="B104" s="2" t="s">
        <v>138</v>
      </c>
      <c r="C104" s="2" t="s">
        <v>13</v>
      </c>
      <c r="D104" s="2">
        <v>36</v>
      </c>
      <c r="E104" s="2" t="s">
        <v>193</v>
      </c>
      <c r="F104" s="9" t="str">
        <f t="shared" si="6"/>
        <v>ThomasCookMMILLENNIUM RUNNING</v>
      </c>
      <c r="G104" s="19">
        <v>2.9965277777777775E-2</v>
      </c>
      <c r="H104" s="19">
        <f>IF(C104="F",VLOOKUP(D104,'F 10K Road'!$A$2:$B$101,2,FALSE)*G104,VLOOKUP(D104,'M 10K Road'!$A$2:$B$101,2,FALSE)*G104)</f>
        <v>2.9572732638888887E-2</v>
      </c>
      <c r="I104" s="10">
        <f t="shared" si="7"/>
        <v>28</v>
      </c>
      <c r="J104" s="4">
        <f>VLOOKUP(I104,'Point Table'!$A$2:$B$101,2,FALSE)</f>
        <v>39.5</v>
      </c>
      <c r="K104" s="19"/>
      <c r="L104" s="14"/>
      <c r="U104" s="2" t="s">
        <v>185</v>
      </c>
    </row>
    <row r="105" spans="1:21" ht="12.75" x14ac:dyDescent="0.2">
      <c r="A105" s="2" t="s">
        <v>168</v>
      </c>
      <c r="B105" s="2" t="s">
        <v>223</v>
      </c>
      <c r="C105" s="2" t="s">
        <v>13</v>
      </c>
      <c r="D105" s="2">
        <v>61</v>
      </c>
      <c r="E105" s="2" t="s">
        <v>192</v>
      </c>
      <c r="F105" s="9" t="str">
        <f t="shared" si="6"/>
        <v>BobDolanMGREATER DERRY TRACK CLUB</v>
      </c>
      <c r="G105" s="19">
        <v>3.7175925925925925E-2</v>
      </c>
      <c r="H105" s="19">
        <f>IF(C105="F",VLOOKUP(D105,'F 10K Road'!$A$2:$B$101,2,FALSE)*G105,VLOOKUP(D105,'M 10K Road'!$A$2:$B$101,2,FALSE)*G105)</f>
        <v>2.9967513888888891E-2</v>
      </c>
      <c r="I105" s="10">
        <f t="shared" si="7"/>
        <v>29</v>
      </c>
      <c r="J105" s="4">
        <f>VLOOKUP(I105,'Point Table'!$A$2:$B$101,2,FALSE)</f>
        <v>38</v>
      </c>
      <c r="K105" s="19"/>
      <c r="L105" s="14"/>
      <c r="U105" s="2" t="s">
        <v>185</v>
      </c>
    </row>
    <row r="106" spans="1:21" ht="12.75" x14ac:dyDescent="0.2">
      <c r="A106" s="2" t="s">
        <v>33</v>
      </c>
      <c r="B106" s="2" t="s">
        <v>34</v>
      </c>
      <c r="C106" s="2" t="s">
        <v>13</v>
      </c>
      <c r="D106" s="2">
        <v>63</v>
      </c>
      <c r="E106" s="2" t="s">
        <v>191</v>
      </c>
      <c r="F106" s="9" t="str">
        <f t="shared" si="6"/>
        <v>BruceContiMGATE CITY STRIDERS</v>
      </c>
      <c r="G106" s="19">
        <v>3.7997685185185183E-2</v>
      </c>
      <c r="H106" s="19">
        <f>IF(C106="F",VLOOKUP(D106,'F 10K Road'!$A$2:$B$101,2,FALSE)*G106,VLOOKUP(D106,'M 10K Road'!$A$2:$B$101,2,FALSE)*G106)</f>
        <v>3.0059968749999999E-2</v>
      </c>
      <c r="I106" s="10">
        <f t="shared" si="7"/>
        <v>30</v>
      </c>
      <c r="J106" s="4">
        <f>VLOOKUP(I106,'Point Table'!$A$2:$B$101,2,FALSE)</f>
        <v>36.5</v>
      </c>
      <c r="K106" s="19"/>
      <c r="L106" s="14"/>
      <c r="U106" s="2" t="s">
        <v>185</v>
      </c>
    </row>
    <row r="107" spans="1:21" ht="12.75" x14ac:dyDescent="0.2">
      <c r="A107" s="2" t="s">
        <v>37</v>
      </c>
      <c r="B107" s="2" t="s">
        <v>153</v>
      </c>
      <c r="C107" s="2" t="s">
        <v>13</v>
      </c>
      <c r="D107" s="2">
        <v>54</v>
      </c>
      <c r="E107" s="2" t="s">
        <v>196</v>
      </c>
      <c r="F107" s="9" t="str">
        <f t="shared" si="6"/>
        <v>MichaelHerronMUPPER VALLEY RUNNING CLUB</v>
      </c>
      <c r="G107" s="19">
        <v>3.5092592592592592E-2</v>
      </c>
      <c r="H107" s="19">
        <f>IF(C107="F",VLOOKUP(D107,'F 10K Road'!$A$2:$B$101,2,FALSE)*G107,VLOOKUP(D107,'M 10K Road'!$A$2:$B$101,2,FALSE)*G107)</f>
        <v>3.0130500000000001E-2</v>
      </c>
      <c r="I107" s="10">
        <f t="shared" si="7"/>
        <v>31</v>
      </c>
      <c r="J107" s="4">
        <f>VLOOKUP(I107,'Point Table'!$A$2:$B$101,2,FALSE)</f>
        <v>35</v>
      </c>
      <c r="K107" s="19"/>
      <c r="L107" s="14"/>
      <c r="U107" s="2" t="s">
        <v>185</v>
      </c>
    </row>
    <row r="108" spans="1:21" ht="12.75" x14ac:dyDescent="0.2">
      <c r="A108" s="2" t="s">
        <v>217</v>
      </c>
      <c r="B108" s="2" t="s">
        <v>218</v>
      </c>
      <c r="C108" s="2" t="s">
        <v>13</v>
      </c>
      <c r="D108" s="2">
        <v>55</v>
      </c>
      <c r="E108" s="2" t="s">
        <v>193</v>
      </c>
      <c r="F108" s="9" t="str">
        <f t="shared" si="6"/>
        <v>AntonyWalkerMMILLENNIUM RUNNING</v>
      </c>
      <c r="G108" s="19">
        <v>3.6041666666666666E-2</v>
      </c>
      <c r="H108" s="19">
        <f>IF(C108="F",VLOOKUP(D108,'F 10K Road'!$A$2:$B$101,2,FALSE)*G108,VLOOKUP(D108,'M 10K Road'!$A$2:$B$101,2,FALSE)*G108)</f>
        <v>3.0675062499999999E-2</v>
      </c>
      <c r="I108" s="10">
        <f t="shared" si="7"/>
        <v>32</v>
      </c>
      <c r="J108" s="4">
        <f>VLOOKUP(I108,'Point Table'!$A$2:$B$101,2,FALSE)</f>
        <v>34</v>
      </c>
      <c r="K108" s="19"/>
      <c r="L108" s="14"/>
      <c r="U108" s="2" t="s">
        <v>185</v>
      </c>
    </row>
    <row r="109" spans="1:21" ht="12.75" x14ac:dyDescent="0.2">
      <c r="A109" s="2" t="s">
        <v>198</v>
      </c>
      <c r="B109" s="2" t="s">
        <v>199</v>
      </c>
      <c r="C109" s="2" t="s">
        <v>13</v>
      </c>
      <c r="D109" s="2">
        <v>28</v>
      </c>
      <c r="E109" s="2" t="s">
        <v>196</v>
      </c>
      <c r="F109" s="9" t="str">
        <f t="shared" si="6"/>
        <v>JoshGaimaroMUPPER VALLEY RUNNING CLUB</v>
      </c>
      <c r="G109" s="19">
        <v>3.0740740740740739E-2</v>
      </c>
      <c r="H109" s="19">
        <f>IF(C109="F",VLOOKUP(D109,'F 10K Road'!$A$2:$B$101,2,FALSE)*G109,VLOOKUP(D109,'M 10K Road'!$A$2:$B$101,2,FALSE)*G109)</f>
        <v>3.0740740740740739E-2</v>
      </c>
      <c r="I109" s="10">
        <f t="shared" si="7"/>
        <v>33</v>
      </c>
      <c r="J109" s="4">
        <f>VLOOKUP(I109,'Point Table'!$A$2:$B$101,2,FALSE)</f>
        <v>33</v>
      </c>
      <c r="K109" s="19"/>
      <c r="L109" s="14"/>
      <c r="U109" s="2" t="s">
        <v>185</v>
      </c>
    </row>
    <row r="110" spans="1:21" ht="12.75" x14ac:dyDescent="0.2">
      <c r="A110" s="2" t="s">
        <v>37</v>
      </c>
      <c r="B110" s="2" t="s">
        <v>149</v>
      </c>
      <c r="C110" s="2" t="s">
        <v>13</v>
      </c>
      <c r="D110" s="2">
        <v>42</v>
      </c>
      <c r="E110" s="2" t="s">
        <v>193</v>
      </c>
      <c r="F110" s="9" t="str">
        <f t="shared" si="6"/>
        <v>MichaelMartinezMMILLENNIUM RUNNING</v>
      </c>
      <c r="G110" s="19">
        <v>3.2534722222222222E-2</v>
      </c>
      <c r="H110" s="19">
        <f>IF(C110="F",VLOOKUP(D110,'F 10K Road'!$A$2:$B$101,2,FALSE)*G110,VLOOKUP(D110,'M 10K Road'!$A$2:$B$101,2,FALSE)*G110)</f>
        <v>3.0862437499999999E-2</v>
      </c>
      <c r="I110" s="10">
        <f t="shared" si="7"/>
        <v>34</v>
      </c>
      <c r="J110" s="4">
        <f>VLOOKUP(I110,'Point Table'!$A$2:$B$101,2,FALSE)</f>
        <v>32</v>
      </c>
      <c r="K110" s="19"/>
    </row>
    <row r="111" spans="1:21" ht="12.75" x14ac:dyDescent="0.2">
      <c r="A111" s="2" t="s">
        <v>219</v>
      </c>
      <c r="B111" s="2" t="s">
        <v>230</v>
      </c>
      <c r="C111" s="2" t="s">
        <v>13</v>
      </c>
      <c r="D111" s="2">
        <v>65</v>
      </c>
      <c r="E111" s="2" t="s">
        <v>192</v>
      </c>
      <c r="F111" s="9" t="str">
        <f t="shared" si="6"/>
        <v>RobertParentMGREATER DERRY TRACK CLUB</v>
      </c>
      <c r="G111" s="19">
        <v>4.0034722222222222E-2</v>
      </c>
      <c r="H111" s="19">
        <f>IF(C111="F",VLOOKUP(D111,'F 10K Road'!$A$2:$B$101,2,FALSE)*G111,VLOOKUP(D111,'M 10K Road'!$A$2:$B$101,2,FALSE)*G111)</f>
        <v>3.1070947916666668E-2</v>
      </c>
      <c r="I111" s="10">
        <f t="shared" si="7"/>
        <v>35</v>
      </c>
      <c r="J111" s="4">
        <f>VLOOKUP(I111,'Point Table'!$A$2:$B$101,2,FALSE)</f>
        <v>31</v>
      </c>
      <c r="K111" s="19"/>
    </row>
    <row r="112" spans="1:21" ht="12.75" x14ac:dyDescent="0.2">
      <c r="A112" s="2" t="s">
        <v>29</v>
      </c>
      <c r="B112" s="2" t="s">
        <v>30</v>
      </c>
      <c r="C112" s="2" t="s">
        <v>13</v>
      </c>
      <c r="D112" s="2">
        <v>49</v>
      </c>
      <c r="E112" s="2" t="s">
        <v>192</v>
      </c>
      <c r="F112" s="9" t="str">
        <f t="shared" si="6"/>
        <v>ScottReiffMGREATER DERRY TRACK CLUB</v>
      </c>
      <c r="G112" s="19">
        <v>3.4814814814814812E-2</v>
      </c>
      <c r="H112" s="19">
        <f>IF(C112="F",VLOOKUP(D112,'F 10K Road'!$A$2:$B$101,2,FALSE)*G112,VLOOKUP(D112,'M 10K Road'!$A$2:$B$101,2,FALSE)*G112)</f>
        <v>3.1197555555555555E-2</v>
      </c>
      <c r="I112" s="10">
        <f t="shared" si="7"/>
        <v>36</v>
      </c>
      <c r="J112" s="4">
        <f>VLOOKUP(I112,'Point Table'!$A$2:$B$101,2,FALSE)</f>
        <v>30</v>
      </c>
      <c r="K112" s="19"/>
    </row>
    <row r="113" spans="1:17" ht="12.75" x14ac:dyDescent="0.2">
      <c r="A113" s="2" t="s">
        <v>228</v>
      </c>
      <c r="B113" s="2" t="s">
        <v>229</v>
      </c>
      <c r="C113" s="2" t="s">
        <v>13</v>
      </c>
      <c r="D113" s="2">
        <v>63</v>
      </c>
      <c r="E113" s="2" t="s">
        <v>192</v>
      </c>
      <c r="F113" s="9" t="str">
        <f t="shared" si="6"/>
        <v>ColumCreedMGREATER DERRY TRACK CLUB</v>
      </c>
      <c r="G113" s="19">
        <v>3.9444444444444442E-2</v>
      </c>
      <c r="H113" s="19">
        <f>IF(C113="F",VLOOKUP(D113,'F 10K Road'!$A$2:$B$101,2,FALSE)*G113,VLOOKUP(D113,'M 10K Road'!$A$2:$B$101,2,FALSE)*G113)</f>
        <v>3.12045E-2</v>
      </c>
      <c r="I113" s="10">
        <f t="shared" si="7"/>
        <v>37</v>
      </c>
      <c r="J113" s="4">
        <f>VLOOKUP(I113,'Point Table'!$A$2:$B$101,2,FALSE)</f>
        <v>29</v>
      </c>
      <c r="K113" s="19"/>
    </row>
    <row r="114" spans="1:17" ht="12.75" x14ac:dyDescent="0.2">
      <c r="A114" s="2" t="s">
        <v>154</v>
      </c>
      <c r="B114" s="2" t="s">
        <v>155</v>
      </c>
      <c r="C114" s="2" t="s">
        <v>13</v>
      </c>
      <c r="D114" s="2">
        <v>36</v>
      </c>
      <c r="E114" s="2" t="s">
        <v>192</v>
      </c>
      <c r="F114" s="9" t="str">
        <f t="shared" si="6"/>
        <v>RonaldGallantMGREATER DERRY TRACK CLUB</v>
      </c>
      <c r="G114" s="19">
        <v>3.1736111111111111E-2</v>
      </c>
      <c r="H114" s="19">
        <f>IF(C114="F",VLOOKUP(D114,'F 10K Road'!$A$2:$B$101,2,FALSE)*G114,VLOOKUP(D114,'M 10K Road'!$A$2:$B$101,2,FALSE)*G114)</f>
        <v>3.1320368055555554E-2</v>
      </c>
      <c r="I114" s="10">
        <f t="shared" si="7"/>
        <v>38</v>
      </c>
      <c r="J114" s="4">
        <f>VLOOKUP(I114,'Point Table'!$A$2:$B$101,2,FALSE)</f>
        <v>28</v>
      </c>
      <c r="K114" s="19"/>
    </row>
    <row r="115" spans="1:17" ht="12.75" x14ac:dyDescent="0.2">
      <c r="A115" s="2" t="s">
        <v>202</v>
      </c>
      <c r="B115" s="2" t="s">
        <v>203</v>
      </c>
      <c r="C115" s="2" t="s">
        <v>13</v>
      </c>
      <c r="D115" s="2">
        <v>38</v>
      </c>
      <c r="E115" s="2" t="s">
        <v>193</v>
      </c>
      <c r="F115" s="9" t="str">
        <f t="shared" si="6"/>
        <v>SkipRussellMMILLENNIUM RUNNING</v>
      </c>
      <c r="G115" s="19">
        <v>3.2199074074074074E-2</v>
      </c>
      <c r="H115" s="19">
        <f>IF(C115="F",VLOOKUP(D115,'F 10K Road'!$A$2:$B$101,2,FALSE)*G115,VLOOKUP(D115,'M 10K Road'!$A$2:$B$101,2,FALSE)*G115)</f>
        <v>3.1448835648148148E-2</v>
      </c>
      <c r="I115" s="10">
        <f t="shared" si="7"/>
        <v>39</v>
      </c>
      <c r="J115" s="4">
        <f>VLOOKUP(I115,'Point Table'!$A$2:$B$101,2,FALSE)</f>
        <v>27</v>
      </c>
      <c r="K115" s="19"/>
    </row>
    <row r="116" spans="1:17" ht="12.75" x14ac:dyDescent="0.2">
      <c r="A116" s="2" t="s">
        <v>31</v>
      </c>
      <c r="B116" s="2" t="s">
        <v>32</v>
      </c>
      <c r="C116" s="2" t="s">
        <v>13</v>
      </c>
      <c r="D116" s="2">
        <v>48</v>
      </c>
      <c r="E116" s="2" t="s">
        <v>192</v>
      </c>
      <c r="F116" s="9" t="str">
        <f t="shared" si="6"/>
        <v>JamesAikenMGREATER DERRY TRACK CLUB</v>
      </c>
      <c r="G116" s="19">
        <v>3.5358796296296298E-2</v>
      </c>
      <c r="H116" s="19">
        <f>IF(C116="F",VLOOKUP(D116,'F 10K Road'!$A$2:$B$101,2,FALSE)*G116,VLOOKUP(D116,'M 10K Road'!$A$2:$B$101,2,FALSE)*G116)</f>
        <v>3.1950208333333334E-2</v>
      </c>
      <c r="I116" s="10">
        <f t="shared" si="7"/>
        <v>40</v>
      </c>
      <c r="J116" s="4">
        <f>VLOOKUP(I116,'Point Table'!$A$2:$B$101,2,FALSE)</f>
        <v>26</v>
      </c>
      <c r="K116" s="19"/>
    </row>
    <row r="117" spans="1:17" ht="12.75" x14ac:dyDescent="0.2">
      <c r="A117" s="2" t="s">
        <v>144</v>
      </c>
      <c r="B117" s="2" t="s">
        <v>243</v>
      </c>
      <c r="C117" s="2" t="s">
        <v>13</v>
      </c>
      <c r="D117" s="2">
        <v>68</v>
      </c>
      <c r="E117" s="2" t="s">
        <v>191</v>
      </c>
      <c r="F117" s="9" t="str">
        <f t="shared" si="6"/>
        <v>ThomasConleyMGATE CITY STRIDERS</v>
      </c>
      <c r="G117" s="9">
        <v>4.2488425925925923E-2</v>
      </c>
      <c r="H117" s="19">
        <f>IF(C117="F",VLOOKUP(D117,'F 10K Road'!$A$2:$B$101,2,FALSE)*G117,VLOOKUP(D117,'M 10K Road'!$A$2:$B$101,2,FALSE)*G117)</f>
        <v>3.2019277777777778E-2</v>
      </c>
      <c r="I117" s="10">
        <f t="shared" si="7"/>
        <v>41</v>
      </c>
      <c r="J117" s="4">
        <f>VLOOKUP(I117,'Point Table'!$A$2:$B$101,2,FALSE)</f>
        <v>25</v>
      </c>
      <c r="K117" s="19"/>
    </row>
    <row r="118" spans="1:17" ht="12.75" x14ac:dyDescent="0.2">
      <c r="A118" s="2" t="s">
        <v>16</v>
      </c>
      <c r="B118" s="2" t="s">
        <v>156</v>
      </c>
      <c r="C118" s="2" t="s">
        <v>13</v>
      </c>
      <c r="D118" s="2">
        <v>61</v>
      </c>
      <c r="E118" s="2" t="s">
        <v>192</v>
      </c>
      <c r="F118" s="9" t="str">
        <f t="shared" si="6"/>
        <v>MarkLutterMGREATER DERRY TRACK CLUB</v>
      </c>
      <c r="G118" s="19">
        <v>4.0162037037037038E-2</v>
      </c>
      <c r="H118" s="19">
        <f>IF(C118="F",VLOOKUP(D118,'F 10K Road'!$A$2:$B$101,2,FALSE)*G118,VLOOKUP(D118,'M 10K Road'!$A$2:$B$101,2,FALSE)*G118)</f>
        <v>3.2374618055555561E-2</v>
      </c>
      <c r="I118" s="10">
        <f t="shared" si="7"/>
        <v>42</v>
      </c>
      <c r="J118" s="4">
        <f>VLOOKUP(I118,'Point Table'!$A$2:$B$101,2,FALSE)</f>
        <v>24.25</v>
      </c>
      <c r="K118" s="19"/>
      <c r="Q118" s="11"/>
    </row>
    <row r="119" spans="1:17" ht="12.75" x14ac:dyDescent="0.2">
      <c r="A119" s="2" t="s">
        <v>208</v>
      </c>
      <c r="B119" s="2" t="s">
        <v>209</v>
      </c>
      <c r="C119" s="2" t="s">
        <v>13</v>
      </c>
      <c r="D119" s="2">
        <v>17</v>
      </c>
      <c r="E119" s="2" t="s">
        <v>192</v>
      </c>
      <c r="F119" s="9" t="str">
        <f t="shared" si="6"/>
        <v>CalebHagnerMGREATER DERRY TRACK CLUB</v>
      </c>
      <c r="G119" s="19">
        <v>3.2511574074074075E-2</v>
      </c>
      <c r="H119" s="19">
        <f>IF(C119="F",VLOOKUP(D119,'F 10K Road'!$A$2:$B$101,2,FALSE)*G119,VLOOKUP(D119,'M 10K Road'!$A$2:$B$101,2,FALSE)*G119)</f>
        <v>3.2511574074074075E-2</v>
      </c>
      <c r="I119" s="10">
        <f t="shared" si="7"/>
        <v>43</v>
      </c>
      <c r="J119" s="4">
        <f>VLOOKUP(I119,'Point Table'!$A$2:$B$101,2,FALSE)</f>
        <v>23.5</v>
      </c>
      <c r="K119" s="19"/>
    </row>
    <row r="120" spans="1:17" ht="12.75" x14ac:dyDescent="0.2">
      <c r="A120" s="2" t="s">
        <v>166</v>
      </c>
      <c r="B120" s="2" t="s">
        <v>214</v>
      </c>
      <c r="C120" s="2" t="s">
        <v>13</v>
      </c>
      <c r="D120" s="2">
        <v>44</v>
      </c>
      <c r="E120" s="2" t="s">
        <v>191</v>
      </c>
      <c r="F120" s="9" t="str">
        <f t="shared" si="6"/>
        <v>TimothyBreaultMGATE CITY STRIDERS</v>
      </c>
      <c r="G120" s="19">
        <v>3.5405092592592592E-2</v>
      </c>
      <c r="H120" s="19">
        <f>IF(C120="F",VLOOKUP(D120,'F 10K Road'!$A$2:$B$101,2,FALSE)*G120,VLOOKUP(D120,'M 10K Road'!$A$2:$B$101,2,FALSE)*G120)</f>
        <v>3.3054194444444442E-2</v>
      </c>
      <c r="I120" s="10">
        <f t="shared" si="7"/>
        <v>44</v>
      </c>
      <c r="J120" s="4">
        <f>VLOOKUP(I120,'Point Table'!$A$2:$B$101,2,FALSE)</f>
        <v>22.75</v>
      </c>
      <c r="K120" s="19"/>
    </row>
    <row r="121" spans="1:17" ht="12.75" x14ac:dyDescent="0.2">
      <c r="A121" s="2" t="s">
        <v>172</v>
      </c>
      <c r="B121" s="2" t="s">
        <v>173</v>
      </c>
      <c r="C121" s="2" t="s">
        <v>13</v>
      </c>
      <c r="D121" s="2">
        <v>50</v>
      </c>
      <c r="E121" s="2" t="s">
        <v>192</v>
      </c>
      <c r="F121" s="9" t="str">
        <f t="shared" si="6"/>
        <v>RichardChristianMGREATER DERRY TRACK CLUB</v>
      </c>
      <c r="G121" s="19">
        <v>3.7835648148148153E-2</v>
      </c>
      <c r="H121" s="19">
        <f>IF(C121="F",VLOOKUP(D121,'F 10K Road'!$A$2:$B$101,2,FALSE)*G121,VLOOKUP(D121,'M 10K Road'!$A$2:$B$101,2,FALSE)*G121)</f>
        <v>3.3620756944444448E-2</v>
      </c>
      <c r="I121" s="10">
        <f t="shared" si="7"/>
        <v>45</v>
      </c>
      <c r="J121" s="4">
        <f>VLOOKUP(I121,'Point Table'!$A$2:$B$101,2,FALSE)</f>
        <v>22</v>
      </c>
      <c r="K121" s="19"/>
    </row>
    <row r="122" spans="1:17" ht="12.75" x14ac:dyDescent="0.2">
      <c r="A122" s="2" t="s">
        <v>140</v>
      </c>
      <c r="B122" s="2" t="s">
        <v>234</v>
      </c>
      <c r="C122" s="2" t="s">
        <v>13</v>
      </c>
      <c r="D122" s="2">
        <v>58</v>
      </c>
      <c r="E122" s="2" t="s">
        <v>191</v>
      </c>
      <c r="F122" s="9" t="str">
        <f t="shared" si="6"/>
        <v>TomBellomoMGATE CITY STRIDERS</v>
      </c>
      <c r="G122" s="19">
        <v>4.0671296296296296E-2</v>
      </c>
      <c r="H122" s="19">
        <f>IF(C122="F",VLOOKUP(D122,'F 10K Road'!$A$2:$B$101,2,FALSE)*G122,VLOOKUP(D122,'M 10K Road'!$A$2:$B$101,2,FALSE)*G122)</f>
        <v>3.3700236111111108E-2</v>
      </c>
      <c r="I122" s="10">
        <f t="shared" si="7"/>
        <v>46</v>
      </c>
      <c r="J122" s="4">
        <f>VLOOKUP(I122,'Point Table'!$A$2:$B$101,2,FALSE)</f>
        <v>21.25</v>
      </c>
      <c r="K122" s="19"/>
    </row>
    <row r="123" spans="1:17" ht="12.75" x14ac:dyDescent="0.2">
      <c r="A123" s="2" t="s">
        <v>147</v>
      </c>
      <c r="B123" s="2" t="s">
        <v>158</v>
      </c>
      <c r="C123" s="2" t="s">
        <v>13</v>
      </c>
      <c r="D123" s="2">
        <v>43</v>
      </c>
      <c r="E123" s="2" t="s">
        <v>191</v>
      </c>
      <c r="F123" s="9" t="str">
        <f t="shared" si="6"/>
        <v>StephenRouleauMGATE CITY STRIDERS</v>
      </c>
      <c r="G123" s="19">
        <v>3.6180555555555556E-2</v>
      </c>
      <c r="H123" s="19">
        <f>IF(C123="F",VLOOKUP(D123,'F 10K Road'!$A$2:$B$101,2,FALSE)*G123,VLOOKUP(D123,'M 10K Road'!$A$2:$B$101,2,FALSE)*G123)</f>
        <v>3.4049520833333333E-2</v>
      </c>
      <c r="I123" s="10">
        <f t="shared" si="7"/>
        <v>47</v>
      </c>
      <c r="J123" s="4">
        <f>VLOOKUP(I123,'Point Table'!$A$2:$B$101,2,FALSE)</f>
        <v>20.5</v>
      </c>
      <c r="K123" s="19"/>
    </row>
    <row r="124" spans="1:17" ht="12.75" x14ac:dyDescent="0.2">
      <c r="A124" s="2" t="s">
        <v>164</v>
      </c>
      <c r="B124" s="2" t="s">
        <v>165</v>
      </c>
      <c r="C124" s="2" t="s">
        <v>13</v>
      </c>
      <c r="D124" s="2">
        <v>49</v>
      </c>
      <c r="E124" s="2" t="s">
        <v>191</v>
      </c>
      <c r="F124" s="9" t="str">
        <f t="shared" si="6"/>
        <v>MatthewShapiroMGATE CITY STRIDERS</v>
      </c>
      <c r="G124" s="19">
        <v>3.8356481481481484E-2</v>
      </c>
      <c r="H124" s="19">
        <f>IF(C124="F",VLOOKUP(D124,'F 10K Road'!$A$2:$B$101,2,FALSE)*G124,VLOOKUP(D124,'M 10K Road'!$A$2:$B$101,2,FALSE)*G124)</f>
        <v>3.4371243055555556E-2</v>
      </c>
      <c r="I124" s="10">
        <f t="shared" si="7"/>
        <v>48</v>
      </c>
      <c r="J124" s="4">
        <f>VLOOKUP(I124,'Point Table'!$A$2:$B$101,2,FALSE)</f>
        <v>19.75</v>
      </c>
      <c r="K124" s="19"/>
    </row>
    <row r="125" spans="1:17" ht="12.75" x14ac:dyDescent="0.2">
      <c r="A125" s="2" t="s">
        <v>148</v>
      </c>
      <c r="B125" s="2" t="s">
        <v>118</v>
      </c>
      <c r="C125" s="2" t="s">
        <v>13</v>
      </c>
      <c r="D125" s="2">
        <v>42</v>
      </c>
      <c r="E125" s="2" t="s">
        <v>193</v>
      </c>
      <c r="F125" s="9" t="str">
        <f t="shared" si="6"/>
        <v>EricBoucherMMILLENNIUM RUNNING</v>
      </c>
      <c r="G125" s="19">
        <v>3.7384259259259263E-2</v>
      </c>
      <c r="H125" s="19">
        <f>IF(C125="F",VLOOKUP(D125,'F 10K Road'!$A$2:$B$101,2,FALSE)*G125,VLOOKUP(D125,'M 10K Road'!$A$2:$B$101,2,FALSE)*G125)</f>
        <v>3.5462708333333336E-2</v>
      </c>
      <c r="I125" s="10">
        <f t="shared" si="7"/>
        <v>49</v>
      </c>
      <c r="J125" s="4">
        <f>VLOOKUP(I125,'Point Table'!$A$2:$B$101,2,FALSE)</f>
        <v>19</v>
      </c>
      <c r="K125" s="19"/>
    </row>
    <row r="126" spans="1:17" ht="12.75" x14ac:dyDescent="0.2">
      <c r="A126" s="2" t="s">
        <v>219</v>
      </c>
      <c r="B126" s="2" t="s">
        <v>220</v>
      </c>
      <c r="C126" s="2" t="s">
        <v>13</v>
      </c>
      <c r="D126" s="2">
        <v>31</v>
      </c>
      <c r="E126" s="2" t="s">
        <v>196</v>
      </c>
      <c r="F126" s="9" t="str">
        <f t="shared" si="6"/>
        <v>RobertJonesMUPPER VALLEY RUNNING CLUB</v>
      </c>
      <c r="G126" s="19">
        <v>3.6400462962962961E-2</v>
      </c>
      <c r="H126" s="19">
        <f>IF(C126="F",VLOOKUP(D126,'F 10K Road'!$A$2:$B$101,2,FALSE)*G126,VLOOKUP(D126,'M 10K Road'!$A$2:$B$101,2,FALSE)*G126)</f>
        <v>3.6385902777777777E-2</v>
      </c>
      <c r="I126" s="10">
        <f t="shared" si="7"/>
        <v>50</v>
      </c>
      <c r="J126" s="4">
        <f>VLOOKUP(I126,'Point Table'!$A$2:$B$101,2,FALSE)</f>
        <v>18.25</v>
      </c>
      <c r="K126" s="19"/>
    </row>
    <row r="127" spans="1:17" ht="12.75" x14ac:dyDescent="0.2">
      <c r="A127" s="2" t="s">
        <v>126</v>
      </c>
      <c r="B127" s="2" t="s">
        <v>116</v>
      </c>
      <c r="C127" s="2" t="s">
        <v>13</v>
      </c>
      <c r="D127" s="2">
        <v>69</v>
      </c>
      <c r="E127" s="2" t="s">
        <v>192</v>
      </c>
      <c r="F127" s="9" t="str">
        <f t="shared" si="6"/>
        <v>PeterJensenMGREATER DERRY TRACK CLUB</v>
      </c>
      <c r="G127" s="9">
        <v>4.8969907407407413E-2</v>
      </c>
      <c r="H127" s="19">
        <f>IF(C127="F",VLOOKUP(D127,'F 10K Road'!$A$2:$B$101,2,FALSE)*G127,VLOOKUP(D127,'M 10K Road'!$A$2:$B$101,2,FALSE)*G127)</f>
        <v>3.6536447916666673E-2</v>
      </c>
      <c r="I127" s="10">
        <f t="shared" si="7"/>
        <v>51</v>
      </c>
      <c r="J127" s="4">
        <f>VLOOKUP(I127,'Point Table'!$A$2:$B$101,2,FALSE)</f>
        <v>17.5</v>
      </c>
      <c r="K127" s="19"/>
    </row>
    <row r="128" spans="1:17" ht="12.75" x14ac:dyDescent="0.2">
      <c r="A128" s="3" t="s">
        <v>37</v>
      </c>
      <c r="B128" s="3" t="s">
        <v>45</v>
      </c>
      <c r="C128" s="3" t="s">
        <v>13</v>
      </c>
      <c r="D128" s="3">
        <v>79</v>
      </c>
      <c r="E128" s="3" t="s">
        <v>196</v>
      </c>
      <c r="F128" s="9" t="str">
        <f t="shared" si="6"/>
        <v>MichaelGonnermanMUPPER VALLEY RUNNING CLUB</v>
      </c>
      <c r="G128" s="9">
        <v>5.707175925925926E-2</v>
      </c>
      <c r="H128" s="19">
        <f>IF(C128="F",VLOOKUP(D128,'F 10K Road'!$A$2:$B$101,2,FALSE)*G128,VLOOKUP(D128,'M 10K Road'!$A$2:$B$101,2,FALSE)*G128)</f>
        <v>3.6754212962962961E-2</v>
      </c>
      <c r="I128" s="10">
        <f t="shared" si="7"/>
        <v>52</v>
      </c>
      <c r="J128" s="4">
        <f>VLOOKUP(I128,'Point Table'!$A$2:$B$101,2,FALSE)</f>
        <v>17</v>
      </c>
      <c r="K128" s="19"/>
      <c r="L128" s="14"/>
    </row>
    <row r="129" spans="1:21" ht="12.75" x14ac:dyDescent="0.2">
      <c r="A129" s="3" t="s">
        <v>265</v>
      </c>
      <c r="B129" s="3" t="s">
        <v>266</v>
      </c>
      <c r="C129" s="3" t="s">
        <v>13</v>
      </c>
      <c r="D129" s="3">
        <v>70</v>
      </c>
      <c r="E129" s="3" t="s">
        <v>193</v>
      </c>
      <c r="F129" s="9" t="str">
        <f t="shared" si="6"/>
        <v>GeorgeSheldonMMILLENNIUM RUNNING</v>
      </c>
      <c r="G129" s="9">
        <v>5.0798611111111114E-2</v>
      </c>
      <c r="H129" s="19">
        <f>IF(C129="F",VLOOKUP(D129,'F 10K Road'!$A$2:$B$101,2,FALSE)*G129,VLOOKUP(D129,'M 10K Road'!$A$2:$B$101,2,FALSE)*G129)</f>
        <v>3.7519854166666672E-2</v>
      </c>
      <c r="I129" s="10">
        <f t="shared" si="7"/>
        <v>53</v>
      </c>
      <c r="J129" s="4">
        <f>VLOOKUP(I129,'Point Table'!$A$2:$B$101,2,FALSE)</f>
        <v>16.5</v>
      </c>
      <c r="K129" s="19"/>
      <c r="L129" s="14"/>
    </row>
    <row r="130" spans="1:21" ht="12.75" x14ac:dyDescent="0.2">
      <c r="A130" s="2" t="s">
        <v>37</v>
      </c>
      <c r="B130" s="2" t="s">
        <v>38</v>
      </c>
      <c r="C130" s="2" t="s">
        <v>13</v>
      </c>
      <c r="D130" s="2">
        <v>36</v>
      </c>
      <c r="E130" s="2" t="s">
        <v>192</v>
      </c>
      <c r="F130" s="9" t="str">
        <f t="shared" ref="F130:F139" si="8">A130&amp;B130&amp;C130&amp;E130</f>
        <v>MichaelElliottMGREATER DERRY TRACK CLUB</v>
      </c>
      <c r="G130" s="19">
        <v>3.9259259259259258E-2</v>
      </c>
      <c r="H130" s="19">
        <f>IF(C130="F",VLOOKUP(D130,'F 10K Road'!$A$2:$B$101,2,FALSE)*G130,VLOOKUP(D130,'M 10K Road'!$A$2:$B$101,2,FALSE)*G130)</f>
        <v>3.874496296296296E-2</v>
      </c>
      <c r="I130" s="10">
        <f t="shared" ref="I130:I139" si="9">COUNTIFS($C$2:$C$139,C130,$H$2:$H$139,"&lt;"&amp;H130)+1</f>
        <v>54</v>
      </c>
      <c r="J130" s="4">
        <f>VLOOKUP(I130,'Point Table'!$A$2:$B$101,2,FALSE)</f>
        <v>16</v>
      </c>
      <c r="K130" s="19"/>
      <c r="L130" s="14"/>
    </row>
    <row r="131" spans="1:21" ht="12.75" x14ac:dyDescent="0.2">
      <c r="A131" s="2" t="s">
        <v>139</v>
      </c>
      <c r="B131" s="2" t="s">
        <v>176</v>
      </c>
      <c r="C131" s="2" t="s">
        <v>13</v>
      </c>
      <c r="D131" s="2">
        <v>47</v>
      </c>
      <c r="E131" s="2" t="s">
        <v>192</v>
      </c>
      <c r="F131" s="9" t="str">
        <f t="shared" si="8"/>
        <v>JeffLevineMGREATER DERRY TRACK CLUB</v>
      </c>
      <c r="G131" s="9">
        <v>4.3148148148148151E-2</v>
      </c>
      <c r="H131" s="19">
        <f>IF(C131="F",VLOOKUP(D131,'F 10K Road'!$A$2:$B$101,2,FALSE)*G131,VLOOKUP(D131,'M 10K Road'!$A$2:$B$101,2,FALSE)*G131)</f>
        <v>3.9312277777777779E-2</v>
      </c>
      <c r="I131" s="10">
        <f t="shared" si="9"/>
        <v>55</v>
      </c>
      <c r="J131" s="4">
        <f>VLOOKUP(I131,'Point Table'!$A$2:$B$101,2,FALSE)</f>
        <v>15.5</v>
      </c>
      <c r="K131" s="19"/>
      <c r="L131" s="14"/>
    </row>
    <row r="132" spans="1:21" ht="12.75" x14ac:dyDescent="0.2">
      <c r="A132" s="2" t="s">
        <v>147</v>
      </c>
      <c r="B132" s="2" t="s">
        <v>174</v>
      </c>
      <c r="C132" s="2" t="s">
        <v>13</v>
      </c>
      <c r="D132" s="2">
        <v>54</v>
      </c>
      <c r="E132" s="2" t="s">
        <v>193</v>
      </c>
      <c r="F132" s="9" t="str">
        <f t="shared" si="8"/>
        <v>StephenAlexanderMMILLENNIUM RUNNING</v>
      </c>
      <c r="G132" s="9">
        <v>4.6516203703703705E-2</v>
      </c>
      <c r="H132" s="19">
        <f>IF(C132="F",VLOOKUP(D132,'F 10K Road'!$A$2:$B$101,2,FALSE)*G132,VLOOKUP(D132,'M 10K Road'!$A$2:$B$101,2,FALSE)*G132)</f>
        <v>3.9938812500000004E-2</v>
      </c>
      <c r="I132" s="10">
        <f t="shared" si="9"/>
        <v>56</v>
      </c>
      <c r="J132" s="4">
        <f>VLOOKUP(I132,'Point Table'!$A$2:$B$101,2,FALSE)</f>
        <v>15</v>
      </c>
      <c r="K132" s="19"/>
      <c r="L132" s="14"/>
      <c r="U132" s="2" t="s">
        <v>185</v>
      </c>
    </row>
    <row r="133" spans="1:21" ht="12.75" x14ac:dyDescent="0.2">
      <c r="A133" s="3" t="s">
        <v>123</v>
      </c>
      <c r="B133" s="2" t="s">
        <v>175</v>
      </c>
      <c r="C133" s="2" t="s">
        <v>13</v>
      </c>
      <c r="D133" s="2">
        <v>53</v>
      </c>
      <c r="E133" s="2" t="s">
        <v>191</v>
      </c>
      <c r="F133" s="9" t="str">
        <f t="shared" si="8"/>
        <v>ChristopherMabonMGATE CITY STRIDERS</v>
      </c>
      <c r="G133" s="9">
        <v>4.71875E-2</v>
      </c>
      <c r="H133" s="19">
        <f>IF(C133="F",VLOOKUP(D133,'F 10K Road'!$A$2:$B$101,2,FALSE)*G133,VLOOKUP(D133,'M 10K Road'!$A$2:$B$101,2,FALSE)*G133)</f>
        <v>4.0869093750000002E-2</v>
      </c>
      <c r="I133" s="10">
        <f t="shared" si="9"/>
        <v>57</v>
      </c>
      <c r="J133" s="4">
        <f>VLOOKUP(I133,'Point Table'!$A$2:$B$101,2,FALSE)</f>
        <v>14.5</v>
      </c>
      <c r="K133" s="19"/>
      <c r="L133" s="14"/>
      <c r="U133" s="2" t="s">
        <v>185</v>
      </c>
    </row>
    <row r="134" spans="1:21" ht="12.75" x14ac:dyDescent="0.2">
      <c r="A134" s="3" t="s">
        <v>159</v>
      </c>
      <c r="B134" s="3" t="s">
        <v>160</v>
      </c>
      <c r="C134" s="3" t="s">
        <v>13</v>
      </c>
      <c r="D134" s="3">
        <v>76</v>
      </c>
      <c r="E134" s="3" t="s">
        <v>191</v>
      </c>
      <c r="F134" s="9" t="str">
        <f t="shared" si="8"/>
        <v>RaymondBoutotteMGATE CITY STRIDERS</v>
      </c>
      <c r="G134" s="9">
        <v>6.159722222222222E-2</v>
      </c>
      <c r="H134" s="19">
        <f>IF(C134="F",VLOOKUP(D134,'F 10K Road'!$A$2:$B$101,2,FALSE)*G134,VLOOKUP(D134,'M 10K Road'!$A$2:$B$101,2,FALSE)*G134)</f>
        <v>4.1984666666666663E-2</v>
      </c>
      <c r="I134" s="10">
        <f t="shared" si="9"/>
        <v>58</v>
      </c>
      <c r="J134" s="4">
        <f>VLOOKUP(I134,'Point Table'!$A$2:$B$101,2,FALSE)</f>
        <v>14</v>
      </c>
      <c r="K134" s="19"/>
      <c r="L134" s="14"/>
      <c r="Q134" s="11"/>
      <c r="U134" s="2" t="s">
        <v>185</v>
      </c>
    </row>
    <row r="135" spans="1:21" ht="12.75" x14ac:dyDescent="0.2">
      <c r="A135" s="2" t="s">
        <v>242</v>
      </c>
      <c r="B135" s="2" t="s">
        <v>169</v>
      </c>
      <c r="C135" s="2" t="s">
        <v>13</v>
      </c>
      <c r="D135" s="2">
        <v>13</v>
      </c>
      <c r="E135" s="2" t="s">
        <v>193</v>
      </c>
      <c r="F135" s="9" t="str">
        <f t="shared" si="8"/>
        <v>AlanSeveranceMMILLENNIUM RUNNING</v>
      </c>
      <c r="G135" s="9">
        <v>4.2164351851851856E-2</v>
      </c>
      <c r="H135" s="19">
        <f>IF(C135="F",VLOOKUP(D135,'F 10K Road'!$A$2:$B$101,2,FALSE)*G135,VLOOKUP(D135,'M 10K Road'!$A$2:$B$101,2,FALSE)*G135)</f>
        <v>4.2164351851851856E-2</v>
      </c>
      <c r="I135" s="10">
        <f t="shared" si="9"/>
        <v>59</v>
      </c>
      <c r="J135" s="4">
        <f>VLOOKUP(I135,'Point Table'!$A$2:$B$101,2,FALSE)</f>
        <v>13.5</v>
      </c>
      <c r="K135" s="19"/>
      <c r="L135" s="9"/>
      <c r="U135" s="2" t="s">
        <v>185</v>
      </c>
    </row>
    <row r="136" spans="1:21" ht="12.75" x14ac:dyDescent="0.2">
      <c r="A136" s="3" t="s">
        <v>131</v>
      </c>
      <c r="B136" s="3" t="s">
        <v>267</v>
      </c>
      <c r="C136" s="3" t="s">
        <v>13</v>
      </c>
      <c r="D136" s="3">
        <v>53</v>
      </c>
      <c r="E136" s="3" t="s">
        <v>193</v>
      </c>
      <c r="F136" s="9" t="str">
        <f t="shared" si="8"/>
        <v>SeanPattenMMILLENNIUM RUNNING</v>
      </c>
      <c r="G136" s="9">
        <v>5.0960648148148151E-2</v>
      </c>
      <c r="H136" s="19">
        <f>IF(C136="F",VLOOKUP(D136,'F 10K Road'!$A$2:$B$101,2,FALSE)*G136,VLOOKUP(D136,'M 10K Road'!$A$2:$B$101,2,FALSE)*G136)</f>
        <v>4.4137017361111114E-2</v>
      </c>
      <c r="I136" s="10">
        <f t="shared" si="9"/>
        <v>60</v>
      </c>
      <c r="J136" s="4">
        <f>VLOOKUP(I136,'Point Table'!$A$2:$B$101,2,FALSE)</f>
        <v>13</v>
      </c>
      <c r="K136" s="19"/>
      <c r="L136" s="9"/>
      <c r="U136" s="2" t="s">
        <v>185</v>
      </c>
    </row>
    <row r="137" spans="1:21" ht="12.75" x14ac:dyDescent="0.2">
      <c r="A137" s="2" t="s">
        <v>157</v>
      </c>
      <c r="B137" s="2" t="s">
        <v>264</v>
      </c>
      <c r="C137" s="2" t="s">
        <v>13</v>
      </c>
      <c r="D137" s="2">
        <v>40</v>
      </c>
      <c r="E137" s="2" t="s">
        <v>193</v>
      </c>
      <c r="F137" s="9" t="str">
        <f t="shared" si="8"/>
        <v>DavidVan VelzenMMILLENNIUM RUNNING</v>
      </c>
      <c r="G137" s="9">
        <v>5.0011574074074076E-2</v>
      </c>
      <c r="H137" s="19">
        <f>IF(C137="F",VLOOKUP(D137,'F 10K Road'!$A$2:$B$101,2,FALSE)*G137,VLOOKUP(D137,'M 10K Road'!$A$2:$B$101,2,FALSE)*G137)</f>
        <v>4.8191152777777781E-2</v>
      </c>
      <c r="I137" s="10">
        <f t="shared" si="9"/>
        <v>61</v>
      </c>
      <c r="J137" s="4">
        <f>VLOOKUP(I137,'Point Table'!$A$2:$B$101,2,FALSE)</f>
        <v>12.5</v>
      </c>
      <c r="K137" s="19"/>
    </row>
    <row r="138" spans="1:21" ht="12.75" x14ac:dyDescent="0.2">
      <c r="A138" s="3" t="s">
        <v>125</v>
      </c>
      <c r="B138" s="3" t="s">
        <v>163</v>
      </c>
      <c r="C138" s="3" t="s">
        <v>13</v>
      </c>
      <c r="D138" s="3">
        <v>58</v>
      </c>
      <c r="E138" s="3" t="s">
        <v>192</v>
      </c>
      <c r="F138" s="9" t="str">
        <f t="shared" si="8"/>
        <v>PaulSchofieldMGREATER DERRY TRACK CLUB</v>
      </c>
      <c r="G138" s="9">
        <v>5.8773148148148151E-2</v>
      </c>
      <c r="H138" s="19">
        <f>IF(C138="F",VLOOKUP(D138,'F 10K Road'!$A$2:$B$101,2,FALSE)*G138,VLOOKUP(D138,'M 10K Road'!$A$2:$B$101,2,FALSE)*G138)</f>
        <v>4.8699430555555555E-2</v>
      </c>
      <c r="I138" s="10">
        <f t="shared" si="9"/>
        <v>62</v>
      </c>
      <c r="J138" s="4">
        <f>VLOOKUP(I138,'Point Table'!$A$2:$B$101,2,FALSE)</f>
        <v>12.125</v>
      </c>
      <c r="K138" s="19"/>
    </row>
    <row r="139" spans="1:21" ht="12.75" x14ac:dyDescent="0.2">
      <c r="A139" s="3" t="s">
        <v>152</v>
      </c>
      <c r="B139" s="3" t="s">
        <v>177</v>
      </c>
      <c r="C139" s="3" t="s">
        <v>13</v>
      </c>
      <c r="D139" s="3">
        <v>65</v>
      </c>
      <c r="E139" s="3" t="s">
        <v>193</v>
      </c>
      <c r="F139" s="9" t="str">
        <f t="shared" si="8"/>
        <v>AdamRosenthalMMILLENNIUM RUNNING</v>
      </c>
      <c r="G139" s="9">
        <v>6.5208333333333326E-2</v>
      </c>
      <c r="H139" s="19">
        <f>IF(C139="F",VLOOKUP(D139,'F 10K Road'!$A$2:$B$101,2,FALSE)*G139,VLOOKUP(D139,'M 10K Road'!$A$2:$B$101,2,FALSE)*G139)</f>
        <v>5.0608187499999999E-2</v>
      </c>
      <c r="I139" s="10">
        <f t="shared" si="9"/>
        <v>63</v>
      </c>
      <c r="J139" s="4">
        <f>VLOOKUP(I139,'Point Table'!$A$2:$B$101,2,FALSE)</f>
        <v>11.75</v>
      </c>
      <c r="K139" s="19"/>
      <c r="L139" s="9"/>
      <c r="U139" s="2" t="s">
        <v>185</v>
      </c>
    </row>
    <row r="140" spans="1:21" ht="12.75" x14ac:dyDescent="0.2">
      <c r="A140" s="2"/>
      <c r="B140" s="2"/>
      <c r="C140" s="2"/>
      <c r="D140" s="2"/>
      <c r="E140" s="2"/>
      <c r="F140" s="9"/>
      <c r="G140" s="19"/>
      <c r="H140" s="19"/>
      <c r="I140" s="10"/>
      <c r="J140" s="4"/>
      <c r="L140" s="9"/>
      <c r="U140" s="2"/>
    </row>
    <row r="141" spans="1:21" ht="12.75" x14ac:dyDescent="0.2">
      <c r="A141" s="2"/>
      <c r="B141" s="2"/>
      <c r="C141" s="2"/>
      <c r="D141" s="2"/>
      <c r="E141" s="2"/>
      <c r="F141" s="9"/>
      <c r="G141" s="19"/>
      <c r="H141" s="19"/>
      <c r="I141" s="10"/>
      <c r="J141" s="4"/>
      <c r="L141" s="9"/>
      <c r="U141" s="2"/>
    </row>
    <row r="142" spans="1:21" ht="12.75" x14ac:dyDescent="0.2">
      <c r="A142" s="2"/>
      <c r="B142" s="2"/>
      <c r="C142" s="2"/>
      <c r="D142" s="2"/>
      <c r="E142" s="2"/>
      <c r="F142" s="9"/>
      <c r="G142" s="19"/>
      <c r="H142" s="19"/>
      <c r="I142" s="10"/>
      <c r="J142" s="4"/>
      <c r="L142" s="9"/>
      <c r="U142" s="2"/>
    </row>
    <row r="143" spans="1:21" ht="12.75" x14ac:dyDescent="0.2">
      <c r="A143" s="2"/>
      <c r="B143" s="2"/>
      <c r="C143" s="2"/>
      <c r="D143" s="2"/>
      <c r="E143" s="2"/>
      <c r="F143" s="9"/>
      <c r="G143" s="19"/>
      <c r="H143" s="19"/>
      <c r="I143" s="10"/>
      <c r="J143" s="4"/>
      <c r="L143" s="9"/>
      <c r="U143" s="2"/>
    </row>
    <row r="144" spans="1:21" ht="12.75" x14ac:dyDescent="0.2">
      <c r="A144" s="2"/>
      <c r="B144" s="2"/>
      <c r="C144" s="2"/>
      <c r="D144" s="2"/>
      <c r="E144" s="2"/>
      <c r="F144" s="9"/>
      <c r="G144" s="19"/>
      <c r="H144" s="19"/>
      <c r="I144" s="10"/>
      <c r="J144" s="4"/>
      <c r="L144" s="9"/>
      <c r="U144" s="2"/>
    </row>
    <row r="145" spans="1:21" ht="12.75" x14ac:dyDescent="0.2">
      <c r="A145" s="2"/>
      <c r="B145" s="2"/>
      <c r="C145" s="2"/>
      <c r="D145" s="2"/>
      <c r="E145" s="2"/>
      <c r="F145" s="9"/>
      <c r="G145" s="19"/>
      <c r="H145" s="19"/>
      <c r="I145" s="10"/>
      <c r="J145" s="4"/>
      <c r="L145" s="9"/>
      <c r="U145" s="2"/>
    </row>
    <row r="198" spans="17:17" ht="12.75" x14ac:dyDescent="0.2">
      <c r="Q198" s="11"/>
    </row>
    <row r="204" spans="17:17" ht="12.75" x14ac:dyDescent="0.2">
      <c r="Q204" s="11"/>
    </row>
    <row r="228" spans="17:17" ht="12.75" x14ac:dyDescent="0.2">
      <c r="Q228" s="15"/>
    </row>
  </sheetData>
  <autoFilter ref="A1:J145" xr:uid="{00000000-0009-0000-0000-000011000000}"/>
  <sortState xmlns:xlrd2="http://schemas.microsoft.com/office/spreadsheetml/2017/richdata2" ref="A2:J139">
    <sortCondition ref="C2:C139"/>
    <sortCondition ref="I2:I139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L28"/>
  <sheetViews>
    <sheetView workbookViewId="0">
      <pane ySplit="1" topLeftCell="A2" activePane="bottomLeft" state="frozen"/>
      <selection sqref="A1:L1048576"/>
      <selection pane="bottomLeft" activeCell="E4" sqref="E4"/>
    </sheetView>
  </sheetViews>
  <sheetFormatPr defaultColWidth="12.5703125" defaultRowHeight="15.75" customHeight="1" x14ac:dyDescent="0.2"/>
  <cols>
    <col min="1" max="4" width="12.5703125" style="3"/>
    <col min="5" max="5" width="30.140625" style="3" customWidth="1"/>
    <col min="6" max="6" width="0.140625" style="3" customWidth="1"/>
    <col min="7" max="7" width="15.5703125" style="3" bestFit="1" customWidth="1"/>
    <col min="8" max="8" width="17.7109375" style="3" bestFit="1" customWidth="1"/>
    <col min="9" max="9" width="13.28515625" style="3" bestFit="1" customWidth="1"/>
    <col min="10" max="10" width="20.5703125" style="3" bestFit="1" customWidth="1"/>
    <col min="11" max="11" width="13.140625" style="3" bestFit="1" customWidth="1"/>
    <col min="12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6" t="s">
        <v>2</v>
      </c>
    </row>
    <row r="2" spans="1:12" ht="15.75" customHeight="1" x14ac:dyDescent="0.2">
      <c r="A2" s="20" t="s">
        <v>126</v>
      </c>
      <c r="B2" s="20" t="s">
        <v>127</v>
      </c>
      <c r="C2" s="20" t="s">
        <v>13</v>
      </c>
      <c r="D2" s="20">
        <v>66</v>
      </c>
      <c r="E2" s="20" t="s">
        <v>193</v>
      </c>
      <c r="F2" s="10" t="str">
        <f t="shared" ref="F2:F28" si="0">A2&amp;B2&amp;C2&amp;E2</f>
        <v>PeterWasylakMMILLENNIUM RUNNING</v>
      </c>
      <c r="G2" s="5">
        <f>SUMIF('Nashua 10K'!$F$2:$F$273,F2,'Nashua 10K'!$J$2:$J$273)</f>
        <v>76</v>
      </c>
      <c r="H2" s="5">
        <f>SUMIF('Skip''s 4M'!$F$2:$F$310,F2,'Skip''s 4M'!$J$2:$J$310)</f>
        <v>73</v>
      </c>
      <c r="I2" s="5">
        <f>SUMIF(Sandown!$F$2:$F$297,F2,Sandown!$J$2:$J$297)</f>
        <v>70</v>
      </c>
      <c r="J2" s="5">
        <f>SUMIF('New England Half'!$F$2:$F$294,F2,'New England Half'!$J$2:$J$294)</f>
        <v>76</v>
      </c>
      <c r="K2" s="5">
        <f>SUMIF('Track 5K'!$F$2:$F$198,F2,'Track 5K'!$J$2:$J$198)</f>
        <v>0</v>
      </c>
      <c r="L2" s="4">
        <f t="shared" ref="L2:L28" si="1">SUM(G2:K2)</f>
        <v>295</v>
      </c>
    </row>
    <row r="3" spans="1:12" ht="15.75" customHeight="1" x14ac:dyDescent="0.2">
      <c r="A3" s="3" t="s">
        <v>390</v>
      </c>
      <c r="B3" s="3" t="s">
        <v>391</v>
      </c>
      <c r="C3" s="3" t="s">
        <v>13</v>
      </c>
      <c r="D3" s="3">
        <v>64</v>
      </c>
      <c r="E3" s="3" t="s">
        <v>192</v>
      </c>
      <c r="F3" s="10" t="str">
        <f t="shared" si="0"/>
        <v>LenEarnshawMGREATER DERRY TRACK CLUB</v>
      </c>
      <c r="G3" s="5">
        <f>SUMIF('Nashua 10K'!$F$2:$F$273,F3,'Nashua 10K'!$J$2:$J$273)</f>
        <v>0</v>
      </c>
      <c r="H3" s="5">
        <f>SUMIF('Skip''s 4M'!$F$2:$F$310,F3,'Skip''s 4M'!$J$2:$J$310)</f>
        <v>0</v>
      </c>
      <c r="I3" s="5">
        <f>SUMIF(Sandown!$F$2:$F$297,F3,Sandown!$J$2:$J$297)</f>
        <v>68</v>
      </c>
      <c r="J3" s="5">
        <f>SUMIF('New England Half'!$F$2:$F$294,F3,'New England Half'!$J$2:$J$294)</f>
        <v>66</v>
      </c>
      <c r="K3" s="5">
        <f>SUMIF('Track 5K'!$F$2:$F$198,F3,'Track 5K'!$J$2:$J$198)</f>
        <v>70</v>
      </c>
      <c r="L3" s="4">
        <f t="shared" si="1"/>
        <v>204</v>
      </c>
    </row>
    <row r="4" spans="1:12" ht="15.75" customHeight="1" x14ac:dyDescent="0.2">
      <c r="A4" s="20" t="s">
        <v>168</v>
      </c>
      <c r="B4" s="20" t="s">
        <v>223</v>
      </c>
      <c r="C4" s="20" t="s">
        <v>13</v>
      </c>
      <c r="D4" s="20">
        <v>61</v>
      </c>
      <c r="E4" s="20" t="s">
        <v>192</v>
      </c>
      <c r="F4" s="10" t="str">
        <f t="shared" si="0"/>
        <v>BobDolanMGREATER DERRY TRACK CLUB</v>
      </c>
      <c r="G4" s="5">
        <f>SUMIF('Nashua 10K'!$F$2:$F$273,F4,'Nashua 10K'!$J$2:$J$273)</f>
        <v>38</v>
      </c>
      <c r="H4" s="5">
        <f>SUMIF('Skip''s 4M'!$F$2:$F$310,F4,'Skip''s 4M'!$J$2:$J$310)</f>
        <v>52</v>
      </c>
      <c r="I4" s="5">
        <f>SUMIF(Sandown!$F$2:$F$297,F4,Sandown!$J$2:$J$297)</f>
        <v>45.5</v>
      </c>
      <c r="J4" s="5">
        <f>SUMIF('New England Half'!$F$2:$F$294,F4,'New England Half'!$J$2:$J$294)</f>
        <v>30</v>
      </c>
      <c r="K4" s="5">
        <f>SUMIF('Track 5K'!$F$2:$F$198,F4,'Track 5K'!$J$2:$J$198)</f>
        <v>27</v>
      </c>
      <c r="L4" s="4">
        <f t="shared" si="1"/>
        <v>192.5</v>
      </c>
    </row>
    <row r="5" spans="1:12" ht="15.75" customHeight="1" x14ac:dyDescent="0.2">
      <c r="A5" s="20" t="s">
        <v>132</v>
      </c>
      <c r="B5" s="20" t="s">
        <v>434</v>
      </c>
      <c r="C5" s="20" t="s">
        <v>13</v>
      </c>
      <c r="D5" s="20">
        <v>63</v>
      </c>
      <c r="E5" s="2" t="s">
        <v>191</v>
      </c>
      <c r="F5" s="9" t="str">
        <f t="shared" si="0"/>
        <v>JimHansenMGATE CITY STRIDERS</v>
      </c>
      <c r="G5" s="5">
        <f>SUMIF('Nashua 10K'!$F$2:$F$273,F5,'Nashua 10K'!$J$2:$J$273)</f>
        <v>0</v>
      </c>
      <c r="H5" s="5">
        <f>SUMIF('Skip''s 4M'!$F$2:$F$310,F5,'Skip''s 4M'!$J$2:$J$310)</f>
        <v>0</v>
      </c>
      <c r="I5" s="5">
        <f>SUMIF(Sandown!$F$2:$F$297,F5,Sandown!$J$2:$J$297)</f>
        <v>0</v>
      </c>
      <c r="J5" s="5">
        <f>SUMIF('New England Half'!$F$2:$F$294,F5,'New England Half'!$J$2:$J$294)</f>
        <v>79</v>
      </c>
      <c r="K5" s="5">
        <f>SUMIF('Track 5K'!$F$2:$F$198,F5,'Track 5K'!$J$2:$J$198)</f>
        <v>91</v>
      </c>
      <c r="L5" s="4">
        <f t="shared" si="1"/>
        <v>170</v>
      </c>
    </row>
    <row r="6" spans="1:12" ht="15.75" customHeight="1" x14ac:dyDescent="0.2">
      <c r="A6" s="20" t="s">
        <v>140</v>
      </c>
      <c r="B6" s="20" t="s">
        <v>18</v>
      </c>
      <c r="C6" s="20" t="s">
        <v>13</v>
      </c>
      <c r="D6" s="20">
        <v>60</v>
      </c>
      <c r="E6" s="20" t="s">
        <v>196</v>
      </c>
      <c r="F6" s="9" t="str">
        <f t="shared" si="0"/>
        <v>TomMooreMUPPER VALLEY RUNNING CLUB</v>
      </c>
      <c r="G6" s="5">
        <f>SUMIF('Nashua 10K'!$F$2:$F$273,F6,'Nashua 10K'!$J$2:$J$273)</f>
        <v>60</v>
      </c>
      <c r="H6" s="5">
        <f>SUMIF('Skip''s 4M'!$F$2:$F$310,F6,'Skip''s 4M'!$J$2:$J$310)</f>
        <v>30</v>
      </c>
      <c r="I6" s="5">
        <f>SUMIF(Sandown!$F$2:$F$297,F6,Sandown!$J$2:$J$297)</f>
        <v>34</v>
      </c>
      <c r="J6" s="5">
        <f>SUMIF('New England Half'!$F$2:$F$294,F6,'New England Half'!$J$2:$J$294)</f>
        <v>27</v>
      </c>
      <c r="K6" s="5">
        <f>SUMIF('Track 5K'!$F$2:$F$198,F6,'Track 5K'!$J$2:$J$198)</f>
        <v>16.5</v>
      </c>
      <c r="L6" s="4">
        <f t="shared" si="1"/>
        <v>167.5</v>
      </c>
    </row>
    <row r="7" spans="1:12" ht="15.75" customHeight="1" x14ac:dyDescent="0.2">
      <c r="A7" s="20" t="s">
        <v>33</v>
      </c>
      <c r="B7" s="20" t="s">
        <v>34</v>
      </c>
      <c r="C7" s="20" t="s">
        <v>13</v>
      </c>
      <c r="D7" s="20">
        <v>63</v>
      </c>
      <c r="E7" s="20" t="s">
        <v>191</v>
      </c>
      <c r="F7" s="10" t="str">
        <f t="shared" si="0"/>
        <v>BruceContiMGATE CITY STRIDERS</v>
      </c>
      <c r="G7" s="5">
        <f>SUMIF('Nashua 10K'!$F$2:$F$273,F7,'Nashua 10K'!$J$2:$J$273)</f>
        <v>36.5</v>
      </c>
      <c r="H7" s="5">
        <f>SUMIF('Skip''s 4M'!$F$2:$F$310,F7,'Skip''s 4M'!$J$2:$J$310)</f>
        <v>45.5</v>
      </c>
      <c r="I7" s="5">
        <f>SUMIF(Sandown!$F$2:$F$297,F7,Sandown!$J$2:$J$297)</f>
        <v>32</v>
      </c>
      <c r="J7" s="5">
        <f>SUMIF('New England Half'!$F$2:$F$294,F7,'New England Half'!$J$2:$J$294)</f>
        <v>8.25</v>
      </c>
      <c r="K7" s="5">
        <f>SUMIF('Track 5K'!$F$2:$F$198,F7,'Track 5K'!$J$2:$J$198)</f>
        <v>20.5</v>
      </c>
      <c r="L7" s="4">
        <f t="shared" si="1"/>
        <v>142.75</v>
      </c>
    </row>
    <row r="8" spans="1:12" ht="15.75" customHeight="1" x14ac:dyDescent="0.2">
      <c r="A8" s="2" t="s">
        <v>194</v>
      </c>
      <c r="B8" s="2" t="s">
        <v>195</v>
      </c>
      <c r="C8" s="2" t="s">
        <v>13</v>
      </c>
      <c r="D8" s="2">
        <v>60</v>
      </c>
      <c r="E8" s="2" t="s">
        <v>191</v>
      </c>
      <c r="F8" s="10" t="str">
        <f t="shared" si="0"/>
        <v>ConradStruckmanMGATE CITY STRIDERS</v>
      </c>
      <c r="G8" s="5">
        <f>SUMIF('Nashua 10K'!$F$2:$F$273,F8,'Nashua 10K'!$J$2:$J$273)</f>
        <v>100</v>
      </c>
      <c r="H8" s="5">
        <f>SUMIF('Skip''s 4M'!$F$2:$F$310,F8,'Skip''s 4M'!$J$2:$J$310)</f>
        <v>0</v>
      </c>
      <c r="I8" s="5">
        <f>SUMIF(Sandown!$F$2:$F$297,F8,Sandown!$J$2:$J$297)</f>
        <v>0</v>
      </c>
      <c r="J8" s="5">
        <f>SUMIF('New England Half'!$F$2:$F$294,F8,'New England Half'!$J$2:$J$294)</f>
        <v>0</v>
      </c>
      <c r="K8" s="5">
        <f>SUMIF('Track 5K'!$F$2:$F$198,F8,'Track 5K'!$J$2:$J$198)</f>
        <v>0</v>
      </c>
      <c r="L8" s="4">
        <f t="shared" si="1"/>
        <v>100</v>
      </c>
    </row>
    <row r="9" spans="1:12" ht="15.75" customHeight="1" x14ac:dyDescent="0.2">
      <c r="A9" s="20" t="s">
        <v>281</v>
      </c>
      <c r="B9" s="20" t="s">
        <v>282</v>
      </c>
      <c r="C9" s="20" t="s">
        <v>13</v>
      </c>
      <c r="D9" s="20">
        <v>63</v>
      </c>
      <c r="E9" s="20" t="s">
        <v>196</v>
      </c>
      <c r="F9" s="9" t="str">
        <f t="shared" si="0"/>
        <v>CharlieButtreyMUPPER VALLEY RUNNING CLUB</v>
      </c>
      <c r="G9" s="5">
        <f>SUMIF('Nashua 10K'!$F$2:$F$273,F9,'Nashua 10K'!$J$2:$J$273)</f>
        <v>0</v>
      </c>
      <c r="H9" s="5">
        <f>SUMIF('Skip''s 4M'!$F$2:$F$310,F9,'Skip''s 4M'!$J$2:$J$310)</f>
        <v>100</v>
      </c>
      <c r="I9" s="5">
        <f>SUMIF(Sandown!$F$2:$F$297,F9,Sandown!$J$2:$J$297)</f>
        <v>0</v>
      </c>
      <c r="J9" s="5">
        <f>SUMIF('New England Half'!$F$2:$F$294,F9,'New England Half'!$J$2:$J$294)</f>
        <v>0</v>
      </c>
      <c r="K9" s="5">
        <f>SUMIF('Track 5K'!$F$2:$F$198,F9,'Track 5K'!$J$2:$J$198)</f>
        <v>0</v>
      </c>
      <c r="L9" s="4">
        <f t="shared" si="1"/>
        <v>100</v>
      </c>
    </row>
    <row r="10" spans="1:12" ht="15.75" customHeight="1" x14ac:dyDescent="0.2">
      <c r="A10" s="3" t="s">
        <v>132</v>
      </c>
      <c r="B10" s="3" t="s">
        <v>394</v>
      </c>
      <c r="C10" s="3" t="s">
        <v>13</v>
      </c>
      <c r="D10" s="3">
        <v>66</v>
      </c>
      <c r="E10" s="3" t="s">
        <v>192</v>
      </c>
      <c r="F10" s="10" t="str">
        <f t="shared" si="0"/>
        <v>JimPetersMGREATER DERRY TRACK CLUB</v>
      </c>
      <c r="G10" s="5">
        <f>SUMIF('Nashua 10K'!$F$2:$F$273,F10,'Nashua 10K'!$J$2:$J$273)</f>
        <v>0</v>
      </c>
      <c r="H10" s="5">
        <f>SUMIF('Skip''s 4M'!$F$2:$F$310,F10,'Skip''s 4M'!$J$2:$J$310)</f>
        <v>0</v>
      </c>
      <c r="I10" s="5">
        <f>SUMIF(Sandown!$F$2:$F$297,F10,Sandown!$J$2:$J$297)</f>
        <v>56</v>
      </c>
      <c r="J10" s="5">
        <f>SUMIF('New England Half'!$F$2:$F$294,F10,'New England Half'!$J$2:$J$294)</f>
        <v>0</v>
      </c>
      <c r="K10" s="5">
        <f>SUMIF('Track 5K'!$F$2:$F$198,F10,'Track 5K'!$J$2:$J$198)</f>
        <v>26</v>
      </c>
      <c r="L10" s="4">
        <f t="shared" si="1"/>
        <v>82</v>
      </c>
    </row>
    <row r="11" spans="1:12" ht="15.75" customHeight="1" x14ac:dyDescent="0.2">
      <c r="A11" s="2" t="s">
        <v>16</v>
      </c>
      <c r="B11" s="2" t="s">
        <v>156</v>
      </c>
      <c r="C11" s="2" t="s">
        <v>13</v>
      </c>
      <c r="D11" s="2">
        <v>61</v>
      </c>
      <c r="E11" s="2" t="s">
        <v>192</v>
      </c>
      <c r="F11" s="10" t="str">
        <f t="shared" si="0"/>
        <v>MarkLutterMGREATER DERRY TRACK CLUB</v>
      </c>
      <c r="G11" s="5">
        <f>SUMIF('Nashua 10K'!$F$2:$F$273,F11,'Nashua 10K'!$J$2:$J$273)</f>
        <v>24.25</v>
      </c>
      <c r="H11" s="5">
        <f>SUMIF('Skip''s 4M'!$F$2:$F$310,F11,'Skip''s 4M'!$J$2:$J$310)</f>
        <v>0</v>
      </c>
      <c r="I11" s="5">
        <f>SUMIF(Sandown!$F$2:$F$297,F11,Sandown!$J$2:$J$297)</f>
        <v>31</v>
      </c>
      <c r="J11" s="5">
        <f>SUMIF('New England Half'!$F$2:$F$294,F11,'New England Half'!$J$2:$J$294)</f>
        <v>0</v>
      </c>
      <c r="K11" s="5">
        <f>SUMIF('Track 5K'!$F$2:$F$198,F11,'Track 5K'!$J$2:$J$198)</f>
        <v>14.5</v>
      </c>
      <c r="L11" s="4">
        <f t="shared" si="1"/>
        <v>69.75</v>
      </c>
    </row>
    <row r="12" spans="1:12" ht="15.75" customHeight="1" x14ac:dyDescent="0.2">
      <c r="A12" s="20" t="s">
        <v>219</v>
      </c>
      <c r="B12" s="20" t="s">
        <v>142</v>
      </c>
      <c r="C12" s="20" t="s">
        <v>13</v>
      </c>
      <c r="D12" s="20">
        <v>60</v>
      </c>
      <c r="E12" s="2" t="s">
        <v>196</v>
      </c>
      <c r="F12" s="9" t="str">
        <f t="shared" si="0"/>
        <v>RobertDanielsMUPPER VALLEY RUNNING CLUB</v>
      </c>
      <c r="G12" s="5">
        <f>SUMIF('Nashua 10K'!$F$2:$F$273,F12,'Nashua 10K'!$J$2:$J$273)</f>
        <v>0</v>
      </c>
      <c r="H12" s="5">
        <f>SUMIF('Skip''s 4M'!$F$2:$F$310,F12,'Skip''s 4M'!$J$2:$J$310)</f>
        <v>0</v>
      </c>
      <c r="I12" s="5">
        <f>SUMIF(Sandown!$F$2:$F$297,F12,Sandown!$J$2:$J$297)</f>
        <v>0</v>
      </c>
      <c r="J12" s="5">
        <f>SUMIF('New England Half'!$F$2:$F$294,F12,'New England Half'!$J$2:$J$294)</f>
        <v>56</v>
      </c>
      <c r="K12" s="5">
        <f>SUMIF('Track 5K'!$F$2:$F$198,F12,'Track 5K'!$J$2:$J$198)</f>
        <v>0</v>
      </c>
      <c r="L12" s="4">
        <f t="shared" si="1"/>
        <v>56</v>
      </c>
    </row>
    <row r="13" spans="1:12" ht="15.75" customHeight="1" x14ac:dyDescent="0.2">
      <c r="A13" s="3" t="s">
        <v>679</v>
      </c>
      <c r="B13" s="3" t="s">
        <v>680</v>
      </c>
      <c r="C13" s="3" t="s">
        <v>13</v>
      </c>
      <c r="D13" s="3">
        <v>68</v>
      </c>
      <c r="E13" s="2" t="s">
        <v>192</v>
      </c>
      <c r="F13" s="9" t="str">
        <f t="shared" si="0"/>
        <v>EverettMcBrideMGREATER DERRY TRACK CLUB</v>
      </c>
      <c r="G13" s="5">
        <f>SUMIF('Nashua 10K'!$F$2:$F$273,F13,'Nashua 10K'!$J$2:$J$273)</f>
        <v>0</v>
      </c>
      <c r="H13" s="5">
        <f>SUMIF('Skip''s 4M'!$F$2:$F$310,F13,'Skip''s 4M'!$J$2:$J$310)</f>
        <v>0</v>
      </c>
      <c r="I13" s="5">
        <f>SUMIF(Sandown!$F$2:$F$297,F13,Sandown!$J$2:$J$297)</f>
        <v>0</v>
      </c>
      <c r="J13" s="5">
        <f>SUMIF('New England Half'!$F$2:$F$294,F13,'New England Half'!$J$2:$J$294)</f>
        <v>54</v>
      </c>
      <c r="K13" s="5">
        <f>SUMIF('Track 5K'!$F$2:$F$198,F13,'Track 5K'!$J$2:$J$198)</f>
        <v>0</v>
      </c>
      <c r="L13" s="4">
        <f t="shared" si="1"/>
        <v>54</v>
      </c>
    </row>
    <row r="14" spans="1:12" ht="15.75" customHeight="1" x14ac:dyDescent="0.2">
      <c r="A14" s="20" t="s">
        <v>139</v>
      </c>
      <c r="B14" s="20" t="s">
        <v>66</v>
      </c>
      <c r="C14" s="20" t="s">
        <v>13</v>
      </c>
      <c r="D14" s="20">
        <v>64</v>
      </c>
      <c r="E14" s="20" t="s">
        <v>192</v>
      </c>
      <c r="F14" s="9" t="str">
        <f t="shared" si="0"/>
        <v>JeffCrothersMGREATER DERRY TRACK CLUB</v>
      </c>
      <c r="G14" s="5">
        <f>SUMIF('Nashua 10K'!$F$2:$F$273,F14,'Nashua 10K'!$J$2:$J$273)</f>
        <v>0</v>
      </c>
      <c r="H14" s="5">
        <f>SUMIF('Skip''s 4M'!$F$2:$F$310,F14,'Skip''s 4M'!$J$2:$J$310)</f>
        <v>50</v>
      </c>
      <c r="I14" s="5">
        <f>SUMIF(Sandown!$F$2:$F$297,F14,Sandown!$J$2:$J$297)</f>
        <v>0</v>
      </c>
      <c r="J14" s="5">
        <f>SUMIF('New England Half'!$F$2:$F$294,F14,'New England Half'!$J$2:$J$294)</f>
        <v>0</v>
      </c>
      <c r="K14" s="5">
        <f>SUMIF('Track 5K'!$F$2:$F$198,F14,'Track 5K'!$J$2:$J$198)</f>
        <v>0</v>
      </c>
      <c r="L14" s="4">
        <f t="shared" si="1"/>
        <v>50</v>
      </c>
    </row>
    <row r="15" spans="1:12" ht="15.75" customHeight="1" x14ac:dyDescent="0.2">
      <c r="A15" s="2" t="s">
        <v>215</v>
      </c>
      <c r="B15" s="2" t="s">
        <v>216</v>
      </c>
      <c r="C15" s="2" t="s">
        <v>13</v>
      </c>
      <c r="D15" s="2">
        <v>66</v>
      </c>
      <c r="E15" s="2" t="s">
        <v>191</v>
      </c>
      <c r="F15" s="10" t="str">
        <f t="shared" si="0"/>
        <v>HeinVan Den HeuvelMGATE CITY STRIDERS</v>
      </c>
      <c r="G15" s="5">
        <f>SUMIF('Nashua 10K'!$F$2:$F$273,F15,'Nashua 10K'!$J$2:$J$273)</f>
        <v>50</v>
      </c>
      <c r="H15" s="5">
        <f>SUMIF('Skip''s 4M'!$F$2:$F$310,F15,'Skip''s 4M'!$J$2:$J$310)</f>
        <v>0</v>
      </c>
      <c r="I15" s="5">
        <f>SUMIF(Sandown!$F$2:$F$297,F15,Sandown!$J$2:$J$297)</f>
        <v>0</v>
      </c>
      <c r="J15" s="5">
        <f>SUMIF('New England Half'!$F$2:$F$294,F15,'New England Half'!$J$2:$J$294)</f>
        <v>0</v>
      </c>
      <c r="K15" s="5">
        <f>SUMIF('Track 5K'!$F$2:$F$198,F15,'Track 5K'!$J$2:$J$198)</f>
        <v>0</v>
      </c>
      <c r="L15" s="4">
        <f t="shared" si="1"/>
        <v>50</v>
      </c>
    </row>
    <row r="16" spans="1:12" ht="15.75" customHeight="1" x14ac:dyDescent="0.2">
      <c r="A16" s="20" t="s">
        <v>172</v>
      </c>
      <c r="B16" s="20" t="s">
        <v>303</v>
      </c>
      <c r="C16" s="20" t="s">
        <v>13</v>
      </c>
      <c r="D16" s="20">
        <v>67</v>
      </c>
      <c r="E16" s="20" t="s">
        <v>196</v>
      </c>
      <c r="F16" s="9" t="str">
        <f t="shared" si="0"/>
        <v>RichardBrittainMUPPER VALLEY RUNNING CLUB</v>
      </c>
      <c r="G16" s="5">
        <f>SUMIF('Nashua 10K'!$F$2:$F$273,F16,'Nashua 10K'!$J$2:$J$273)</f>
        <v>0</v>
      </c>
      <c r="H16" s="5">
        <f>SUMIF('Skip''s 4M'!$F$2:$F$310,F16,'Skip''s 4M'!$J$2:$J$310)</f>
        <v>41</v>
      </c>
      <c r="I16" s="5">
        <f>SUMIF(Sandown!$F$2:$F$297,F16,Sandown!$J$2:$J$297)</f>
        <v>0</v>
      </c>
      <c r="J16" s="5">
        <f>SUMIF('New England Half'!$F$2:$F$294,F16,'New England Half'!$J$2:$J$294)</f>
        <v>0</v>
      </c>
      <c r="K16" s="5">
        <f>SUMIF('Track 5K'!$F$2:$F$198,F16,'Track 5K'!$J$2:$J$198)</f>
        <v>0</v>
      </c>
      <c r="L16" s="4">
        <f t="shared" si="1"/>
        <v>41</v>
      </c>
    </row>
    <row r="17" spans="1:12" ht="15.75" customHeight="1" x14ac:dyDescent="0.2">
      <c r="A17" s="3" t="s">
        <v>126</v>
      </c>
      <c r="B17" s="3" t="s">
        <v>401</v>
      </c>
      <c r="C17" s="3" t="s">
        <v>13</v>
      </c>
      <c r="D17" s="3">
        <v>63</v>
      </c>
      <c r="E17" s="3" t="s">
        <v>192</v>
      </c>
      <c r="F17" s="10" t="str">
        <f t="shared" si="0"/>
        <v>PeterCalabreseMGREATER DERRY TRACK CLUB</v>
      </c>
      <c r="G17" s="5">
        <f>SUMIF('Nashua 10K'!$F$2:$F$273,F17,'Nashua 10K'!$J$2:$J$273)</f>
        <v>0</v>
      </c>
      <c r="H17" s="5">
        <f>SUMIF('Skip''s 4M'!$F$2:$F$310,F17,'Skip''s 4M'!$J$2:$J$310)</f>
        <v>0</v>
      </c>
      <c r="I17" s="5">
        <f>SUMIF(Sandown!$F$2:$F$297,F17,Sandown!$J$2:$J$297)</f>
        <v>35</v>
      </c>
      <c r="J17" s="5">
        <f>SUMIF('New England Half'!$F$2:$F$294,F17,'New England Half'!$J$2:$J$294)</f>
        <v>0</v>
      </c>
      <c r="K17" s="5">
        <f>SUMIF('Track 5K'!$F$2:$F$198,F17,'Track 5K'!$J$2:$J$198)</f>
        <v>0</v>
      </c>
      <c r="L17" s="4">
        <f t="shared" si="1"/>
        <v>35</v>
      </c>
    </row>
    <row r="18" spans="1:12" ht="15.75" customHeight="1" x14ac:dyDescent="0.2">
      <c r="A18" s="2" t="s">
        <v>144</v>
      </c>
      <c r="B18" s="2" t="s">
        <v>243</v>
      </c>
      <c r="C18" s="2" t="s">
        <v>13</v>
      </c>
      <c r="D18" s="2">
        <v>68</v>
      </c>
      <c r="E18" s="2" t="s">
        <v>191</v>
      </c>
      <c r="F18" s="10" t="str">
        <f t="shared" si="0"/>
        <v>ThomasConleyMGATE CITY STRIDERS</v>
      </c>
      <c r="G18" s="5">
        <f>SUMIF('Nashua 10K'!$F$2:$F$273,F18,'Nashua 10K'!$J$2:$J$273)</f>
        <v>25</v>
      </c>
      <c r="H18" s="5">
        <f>SUMIF('Skip''s 4M'!$F$2:$F$310,F18,'Skip''s 4M'!$J$2:$J$310)</f>
        <v>0</v>
      </c>
      <c r="I18" s="5">
        <f>SUMIF(Sandown!$F$2:$F$297,F18,Sandown!$J$2:$J$297)</f>
        <v>0</v>
      </c>
      <c r="J18" s="5">
        <f>SUMIF('New England Half'!$F$2:$F$294,F18,'New England Half'!$J$2:$J$294)</f>
        <v>8.75</v>
      </c>
      <c r="K18" s="5">
        <f>SUMIF('Track 5K'!$F$2:$F$198,F18,'Track 5K'!$J$2:$J$198)</f>
        <v>0</v>
      </c>
      <c r="L18" s="4">
        <f t="shared" si="1"/>
        <v>33.75</v>
      </c>
    </row>
    <row r="19" spans="1:12" ht="15.75" customHeight="1" x14ac:dyDescent="0.2">
      <c r="A19" s="2" t="s">
        <v>219</v>
      </c>
      <c r="B19" s="2" t="s">
        <v>230</v>
      </c>
      <c r="C19" s="2" t="s">
        <v>13</v>
      </c>
      <c r="D19" s="2">
        <v>65</v>
      </c>
      <c r="E19" s="2" t="s">
        <v>192</v>
      </c>
      <c r="F19" s="10" t="str">
        <f t="shared" si="0"/>
        <v>RobertParentMGREATER DERRY TRACK CLUB</v>
      </c>
      <c r="G19" s="5">
        <f>SUMIF('Nashua 10K'!$F$2:$F$273,F19,'Nashua 10K'!$J$2:$J$273)</f>
        <v>31</v>
      </c>
      <c r="H19" s="5">
        <f>SUMIF('Skip''s 4M'!$F$2:$F$310,F19,'Skip''s 4M'!$J$2:$J$310)</f>
        <v>0</v>
      </c>
      <c r="I19" s="5">
        <f>SUMIF(Sandown!$F$2:$F$297,F19,Sandown!$J$2:$J$297)</f>
        <v>0</v>
      </c>
      <c r="J19" s="5">
        <f>SUMIF('New England Half'!$F$2:$F$294,F19,'New England Half'!$J$2:$J$294)</f>
        <v>0</v>
      </c>
      <c r="K19" s="5">
        <f>SUMIF('Track 5K'!$F$2:$F$198,F19,'Track 5K'!$J$2:$J$198)</f>
        <v>0</v>
      </c>
      <c r="L19" s="4">
        <f t="shared" si="1"/>
        <v>31</v>
      </c>
    </row>
    <row r="20" spans="1:12" ht="15.75" customHeight="1" x14ac:dyDescent="0.2">
      <c r="A20" s="3" t="s">
        <v>139</v>
      </c>
      <c r="B20" s="3" t="s">
        <v>405</v>
      </c>
      <c r="C20" s="3" t="s">
        <v>13</v>
      </c>
      <c r="D20" s="3">
        <v>61</v>
      </c>
      <c r="E20" s="3" t="s">
        <v>192</v>
      </c>
      <c r="F20" s="10" t="str">
        <f t="shared" si="0"/>
        <v>JeffSilverMGREATER DERRY TRACK CLUB</v>
      </c>
      <c r="G20" s="5">
        <f>SUMIF('Nashua 10K'!$F$2:$F$273,F20,'Nashua 10K'!$J$2:$J$273)</f>
        <v>0</v>
      </c>
      <c r="H20" s="5">
        <f>SUMIF('Skip''s 4M'!$F$2:$F$310,F20,'Skip''s 4M'!$J$2:$J$310)</f>
        <v>0</v>
      </c>
      <c r="I20" s="5">
        <f>SUMIF(Sandown!$F$2:$F$297,F20,Sandown!$J$2:$J$297)</f>
        <v>29</v>
      </c>
      <c r="J20" s="5">
        <f>SUMIF('New England Half'!$F$2:$F$294,F20,'New England Half'!$J$2:$J$294)</f>
        <v>0</v>
      </c>
      <c r="K20" s="5">
        <f>SUMIF('Track 5K'!$F$2:$F$198,F20,'Track 5K'!$J$2:$J$198)</f>
        <v>0</v>
      </c>
      <c r="L20" s="4">
        <f t="shared" si="1"/>
        <v>29</v>
      </c>
    </row>
    <row r="21" spans="1:12" ht="15.75" customHeight="1" x14ac:dyDescent="0.2">
      <c r="A21" s="2" t="s">
        <v>228</v>
      </c>
      <c r="B21" s="2" t="s">
        <v>229</v>
      </c>
      <c r="C21" s="2" t="s">
        <v>13</v>
      </c>
      <c r="D21" s="2">
        <v>63</v>
      </c>
      <c r="E21" s="2" t="s">
        <v>192</v>
      </c>
      <c r="F21" s="10" t="str">
        <f t="shared" si="0"/>
        <v>ColumCreedMGREATER DERRY TRACK CLUB</v>
      </c>
      <c r="G21" s="5">
        <f>SUMIF('Nashua 10K'!$F$2:$F$273,F21,'Nashua 10K'!$J$2:$J$273)</f>
        <v>29</v>
      </c>
      <c r="H21" s="5">
        <f>SUMIF('Skip''s 4M'!$F$2:$F$310,F21,'Skip''s 4M'!$J$2:$J$310)</f>
        <v>0</v>
      </c>
      <c r="I21" s="5">
        <f>SUMIF(Sandown!$F$2:$F$297,F21,Sandown!$J$2:$J$297)</f>
        <v>0</v>
      </c>
      <c r="J21" s="5">
        <f>SUMIF('New England Half'!$F$2:$F$294,F21,'New England Half'!$J$2:$J$294)</f>
        <v>0</v>
      </c>
      <c r="K21" s="5">
        <f>SUMIF('Track 5K'!$F$2:$F$198,F21,'Track 5K'!$J$2:$J$198)</f>
        <v>0</v>
      </c>
      <c r="L21" s="4">
        <f t="shared" si="1"/>
        <v>29</v>
      </c>
    </row>
    <row r="22" spans="1:12" ht="15.75" customHeight="1" x14ac:dyDescent="0.2">
      <c r="A22" s="3" t="s">
        <v>411</v>
      </c>
      <c r="B22" s="3" t="s">
        <v>363</v>
      </c>
      <c r="C22" s="3" t="s">
        <v>13</v>
      </c>
      <c r="D22" s="3">
        <v>68</v>
      </c>
      <c r="E22" s="3" t="s">
        <v>192</v>
      </c>
      <c r="F22" s="10" t="str">
        <f t="shared" si="0"/>
        <v>GarySomogieMGREATER DERRY TRACK CLUB</v>
      </c>
      <c r="G22" s="5">
        <f>SUMIF('Nashua 10K'!$F$2:$F$273,F22,'Nashua 10K'!$J$2:$J$273)</f>
        <v>0</v>
      </c>
      <c r="H22" s="5">
        <f>SUMIF('Skip''s 4M'!$F$2:$F$310,F22,'Skip''s 4M'!$J$2:$J$310)</f>
        <v>0</v>
      </c>
      <c r="I22" s="5">
        <f>SUMIF(Sandown!$F$2:$F$297,F22,Sandown!$J$2:$J$297)</f>
        <v>25</v>
      </c>
      <c r="J22" s="5">
        <f>SUMIF('New England Half'!$F$2:$F$294,F22,'New England Half'!$J$2:$J$294)</f>
        <v>0</v>
      </c>
      <c r="K22" s="5">
        <f>SUMIF('Track 5K'!$F$2:$F$198,F22,'Track 5K'!$J$2:$J$198)</f>
        <v>0</v>
      </c>
      <c r="L22" s="4">
        <f t="shared" si="1"/>
        <v>25</v>
      </c>
    </row>
    <row r="23" spans="1:12" ht="15.75" customHeight="1" x14ac:dyDescent="0.2">
      <c r="A23" s="20" t="s">
        <v>125</v>
      </c>
      <c r="B23" s="20" t="s">
        <v>606</v>
      </c>
      <c r="C23" s="20" t="s">
        <v>13</v>
      </c>
      <c r="D23" s="20">
        <v>63</v>
      </c>
      <c r="E23" s="2" t="s">
        <v>650</v>
      </c>
      <c r="F23" s="9" t="str">
        <f t="shared" si="0"/>
        <v>PaulHorvathMROCHESTER RUNNERS</v>
      </c>
      <c r="G23" s="5">
        <f>SUMIF('Nashua 10K'!$F$2:$F$273,F23,'Nashua 10K'!$J$2:$J$273)</f>
        <v>0</v>
      </c>
      <c r="H23" s="5">
        <f>SUMIF('Skip''s 4M'!$F$2:$F$310,F23,'Skip''s 4M'!$J$2:$J$310)</f>
        <v>0</v>
      </c>
      <c r="I23" s="5">
        <f>SUMIF(Sandown!$F$2:$F$297,F23,Sandown!$J$2:$J$297)</f>
        <v>0</v>
      </c>
      <c r="J23" s="5">
        <f>SUMIF('New England Half'!$F$2:$F$294,F23,'New England Half'!$J$2:$J$294)</f>
        <v>21.25</v>
      </c>
      <c r="K23" s="5">
        <f>SUMIF('Track 5K'!$F$2:$F$198,F23,'Track 5K'!$J$2:$J$198)</f>
        <v>0</v>
      </c>
      <c r="L23" s="4">
        <f t="shared" si="1"/>
        <v>21.25</v>
      </c>
    </row>
    <row r="24" spans="1:12" ht="15.75" customHeight="1" x14ac:dyDescent="0.2">
      <c r="A24" s="3" t="s">
        <v>360</v>
      </c>
      <c r="B24" s="3" t="s">
        <v>361</v>
      </c>
      <c r="C24" s="3" t="s">
        <v>13</v>
      </c>
      <c r="D24" s="3">
        <v>61</v>
      </c>
      <c r="E24" s="3" t="s">
        <v>191</v>
      </c>
      <c r="F24" s="10" t="str">
        <f t="shared" si="0"/>
        <v>PhilipPetschekMGATE CITY STRIDERS</v>
      </c>
      <c r="G24" s="5">
        <f>SUMIF('Nashua 10K'!$F$2:$F$273,F24,'Nashua 10K'!$J$2:$J$273)</f>
        <v>0</v>
      </c>
      <c r="H24" s="5">
        <f>SUMIF('Skip''s 4M'!$F$2:$F$310,F24,'Skip''s 4M'!$J$2:$J$310)</f>
        <v>0</v>
      </c>
      <c r="I24" s="5">
        <f>SUMIF(Sandown!$F$2:$F$297,F24,Sandown!$J$2:$J$297)</f>
        <v>19</v>
      </c>
      <c r="J24" s="5">
        <f>SUMIF('New England Half'!$F$2:$F$294,F24,'New England Half'!$J$2:$J$294)</f>
        <v>0</v>
      </c>
      <c r="K24" s="5">
        <f>SUMIF('Track 5K'!$F$2:$F$198,F24,'Track 5K'!$J$2:$J$198)</f>
        <v>0</v>
      </c>
      <c r="L24" s="4">
        <f t="shared" si="1"/>
        <v>19</v>
      </c>
    </row>
    <row r="25" spans="1:12" ht="15.75" customHeight="1" x14ac:dyDescent="0.2">
      <c r="A25" s="2" t="s">
        <v>126</v>
      </c>
      <c r="B25" s="2" t="s">
        <v>116</v>
      </c>
      <c r="C25" s="2" t="s">
        <v>13</v>
      </c>
      <c r="D25" s="2">
        <v>69</v>
      </c>
      <c r="E25" s="2" t="s">
        <v>192</v>
      </c>
      <c r="F25" s="10" t="str">
        <f t="shared" si="0"/>
        <v>PeterJensenMGREATER DERRY TRACK CLUB</v>
      </c>
      <c r="G25" s="5">
        <f>SUMIF('Nashua 10K'!$F$2:$F$273,F25,'Nashua 10K'!$J$2:$J$273)</f>
        <v>17.5</v>
      </c>
      <c r="H25" s="5">
        <f>SUMIF('Skip''s 4M'!$F$2:$F$310,F25,'Skip''s 4M'!$J$2:$J$310)</f>
        <v>0</v>
      </c>
      <c r="I25" s="5">
        <f>SUMIF(Sandown!$F$2:$F$297,F25,Sandown!$J$2:$J$297)</f>
        <v>0</v>
      </c>
      <c r="J25" s="5">
        <f>SUMIF('New England Half'!$F$2:$F$294,F25,'New England Half'!$J$2:$J$294)</f>
        <v>0</v>
      </c>
      <c r="K25" s="5">
        <f>SUMIF('Track 5K'!$F$2:$F$198,F25,'Track 5K'!$J$2:$J$198)</f>
        <v>0</v>
      </c>
      <c r="L25" s="4">
        <f t="shared" si="1"/>
        <v>17.5</v>
      </c>
    </row>
    <row r="26" spans="1:12" ht="15.75" customHeight="1" x14ac:dyDescent="0.2">
      <c r="A26" s="3" t="s">
        <v>152</v>
      </c>
      <c r="B26" s="3" t="s">
        <v>177</v>
      </c>
      <c r="C26" s="3" t="s">
        <v>13</v>
      </c>
      <c r="D26" s="3">
        <v>65</v>
      </c>
      <c r="E26" s="3" t="s">
        <v>193</v>
      </c>
      <c r="F26" s="10" t="str">
        <f t="shared" si="0"/>
        <v>AdamRosenthalMMILLENNIUM RUNNING</v>
      </c>
      <c r="G26" s="5">
        <f>SUMIF('Nashua 10K'!$F$2:$F$273,F26,'Nashua 10K'!$J$2:$J$273)</f>
        <v>11.75</v>
      </c>
      <c r="H26" s="5">
        <f>SUMIF('Skip''s 4M'!$F$2:$F$310,F26,'Skip''s 4M'!$J$2:$J$310)</f>
        <v>0</v>
      </c>
      <c r="I26" s="5">
        <f>SUMIF(Sandown!$F$2:$F$297,F26,Sandown!$J$2:$J$297)</f>
        <v>0</v>
      </c>
      <c r="J26" s="5">
        <f>SUMIF('New England Half'!$F$2:$F$294,F26,'New England Half'!$J$2:$J$294)</f>
        <v>4.75</v>
      </c>
      <c r="K26" s="5">
        <f>SUMIF('Track 5K'!$F$2:$F$198,F26,'Track 5K'!$J$2:$J$198)</f>
        <v>0</v>
      </c>
      <c r="L26" s="4">
        <f t="shared" si="1"/>
        <v>16.5</v>
      </c>
    </row>
    <row r="27" spans="1:12" ht="15.75" customHeight="1" x14ac:dyDescent="0.2">
      <c r="A27" s="20" t="s">
        <v>618</v>
      </c>
      <c r="B27" s="20" t="s">
        <v>478</v>
      </c>
      <c r="C27" s="20" t="s">
        <v>13</v>
      </c>
      <c r="D27" s="20">
        <v>63</v>
      </c>
      <c r="E27" s="2" t="s">
        <v>193</v>
      </c>
      <c r="F27" s="9" t="str">
        <f t="shared" si="0"/>
        <v>WayneRobinsonMMILLENNIUM RUNNING</v>
      </c>
      <c r="G27" s="5">
        <f>SUMIF('Nashua 10K'!$F$2:$F$273,F27,'Nashua 10K'!$J$2:$J$273)</f>
        <v>0</v>
      </c>
      <c r="H27" s="5">
        <f>SUMIF('Skip''s 4M'!$F$2:$F$310,F27,'Skip''s 4M'!$J$2:$J$310)</f>
        <v>0</v>
      </c>
      <c r="I27" s="5">
        <f>SUMIF(Sandown!$F$2:$F$297,F27,Sandown!$J$2:$J$297)</f>
        <v>0</v>
      </c>
      <c r="J27" s="5">
        <f>SUMIF('New England Half'!$F$2:$F$294,F27,'New England Half'!$J$2:$J$294)</f>
        <v>14</v>
      </c>
      <c r="K27" s="5">
        <f>SUMIF('Track 5K'!$F$2:$F$198,F27,'Track 5K'!$J$2:$J$198)</f>
        <v>0</v>
      </c>
      <c r="L27" s="4">
        <f t="shared" si="1"/>
        <v>14</v>
      </c>
    </row>
    <row r="28" spans="1:12" ht="15.75" customHeight="1" x14ac:dyDescent="0.2">
      <c r="A28" s="20" t="s">
        <v>634</v>
      </c>
      <c r="B28" s="20" t="s">
        <v>635</v>
      </c>
      <c r="C28" s="20" t="s">
        <v>13</v>
      </c>
      <c r="D28" s="20">
        <v>64</v>
      </c>
      <c r="E28" s="2" t="s">
        <v>648</v>
      </c>
      <c r="F28" s="9" t="str">
        <f t="shared" si="0"/>
        <v>JulesSpillMGREATER MANCHESTER RUNNING CLUB</v>
      </c>
      <c r="G28" s="5">
        <f>SUMIF('Nashua 10K'!$F$2:$F$273,F28,'Nashua 10K'!$J$2:$J$273)</f>
        <v>0</v>
      </c>
      <c r="H28" s="5">
        <f>SUMIF('Skip''s 4M'!$F$2:$F$310,F28,'Skip''s 4M'!$J$2:$J$310)</f>
        <v>0</v>
      </c>
      <c r="I28" s="5">
        <f>SUMIF(Sandown!$F$2:$F$297,F28,Sandown!$J$2:$J$297)</f>
        <v>0</v>
      </c>
      <c r="J28" s="5">
        <f>SUMIF('New England Half'!$F$2:$F$294,F28,'New England Half'!$J$2:$J$294)</f>
        <v>7.5</v>
      </c>
      <c r="K28" s="5">
        <f>SUMIF('Track 5K'!$F$2:$F$198,F28,'Track 5K'!$J$2:$J$198)</f>
        <v>0</v>
      </c>
      <c r="L28" s="4">
        <f t="shared" si="1"/>
        <v>7.5</v>
      </c>
    </row>
  </sheetData>
  <autoFilter ref="A1:L683" xr:uid="{00000000-0009-0000-0000-00000E000000}"/>
  <sortState xmlns:xlrd2="http://schemas.microsoft.com/office/spreadsheetml/2017/richdata2" ref="A2:L28">
    <sortCondition descending="1" ref="L2:L28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L7"/>
  <sheetViews>
    <sheetView workbookViewId="0">
      <pane ySplit="1" topLeftCell="A2" activePane="bottomLeft" state="frozen"/>
      <selection sqref="A1:L1048576"/>
      <selection pane="bottomLeft"/>
    </sheetView>
  </sheetViews>
  <sheetFormatPr defaultColWidth="12.5703125" defaultRowHeight="15.75" customHeight="1" x14ac:dyDescent="0.2"/>
  <cols>
    <col min="1" max="4" width="12.5703125" style="3"/>
    <col min="5" max="5" width="30.140625" style="3" customWidth="1"/>
    <col min="6" max="6" width="0.5703125" style="3" hidden="1" customWidth="1"/>
    <col min="7" max="7" width="15.5703125" style="3" bestFit="1" customWidth="1"/>
    <col min="8" max="8" width="17.7109375" style="3" bestFit="1" customWidth="1"/>
    <col min="9" max="9" width="13.28515625" style="3" bestFit="1" customWidth="1"/>
    <col min="10" max="10" width="20.5703125" style="3" bestFit="1" customWidth="1"/>
    <col min="11" max="11" width="13.140625" style="3" bestFit="1" customWidth="1"/>
    <col min="12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6" t="s">
        <v>2</v>
      </c>
    </row>
    <row r="2" spans="1:12" ht="15.75" customHeight="1" x14ac:dyDescent="0.2">
      <c r="A2" s="2" t="s">
        <v>29</v>
      </c>
      <c r="B2" s="2" t="s">
        <v>128</v>
      </c>
      <c r="C2" s="2" t="s">
        <v>13</v>
      </c>
      <c r="D2" s="2">
        <v>71</v>
      </c>
      <c r="E2" s="2" t="s">
        <v>192</v>
      </c>
      <c r="F2" s="10" t="str">
        <f t="shared" ref="F2:F7" si="0">A2&amp;B2&amp;C2&amp;E2</f>
        <v>ScottAbercrombieMGREATER DERRY TRACK CLUB</v>
      </c>
      <c r="G2" s="5">
        <f>SUMIF('Nashua 10K'!$F$2:$F$273,F2,'Nashua 10K'!$J$2:$J$273)</f>
        <v>91</v>
      </c>
      <c r="H2" s="5">
        <f>SUMIF('Skip''s 4M'!$F$2:$F$310,F2,'Skip''s 4M'!$J$2:$J$310)</f>
        <v>0</v>
      </c>
      <c r="I2" s="5">
        <f>SUMIF(Sandown!$F$2:$F$297,F2,Sandown!$J$2:$J$297)</f>
        <v>0</v>
      </c>
      <c r="J2" s="5">
        <f>SUMIF('New England Half'!$F$2:$F$294,F2,'New England Half'!$J$2:$J$294)</f>
        <v>0</v>
      </c>
      <c r="K2" s="5">
        <f>SUMIF('Track 5K'!$F$2:$F$198,F2,'Track 5K'!$J$2:$J$198)</f>
        <v>76</v>
      </c>
      <c r="L2" s="4">
        <f t="shared" ref="L2:L7" si="1">SUM(G2:K2)</f>
        <v>167</v>
      </c>
    </row>
    <row r="3" spans="1:12" ht="15.75" customHeight="1" x14ac:dyDescent="0.2">
      <c r="A3" s="3" t="s">
        <v>159</v>
      </c>
      <c r="B3" s="3" t="s">
        <v>160</v>
      </c>
      <c r="C3" s="3" t="s">
        <v>13</v>
      </c>
      <c r="D3" s="3">
        <v>76</v>
      </c>
      <c r="E3" s="3" t="s">
        <v>191</v>
      </c>
      <c r="F3" s="10" t="str">
        <f t="shared" si="0"/>
        <v>RaymondBoutotteMGATE CITY STRIDERS</v>
      </c>
      <c r="G3" s="5">
        <f>SUMIF('Nashua 10K'!$F$2:$F$273,F3,'Nashua 10K'!$J$2:$J$273)</f>
        <v>14</v>
      </c>
      <c r="H3" s="5">
        <f>SUMIF('Skip''s 4M'!$F$2:$F$310,F3,'Skip''s 4M'!$J$2:$J$310)</f>
        <v>23.5</v>
      </c>
      <c r="I3" s="5">
        <f>SUMIF(Sandown!$F$2:$F$297,F3,Sandown!$J$2:$J$297)</f>
        <v>21.25</v>
      </c>
      <c r="J3" s="5">
        <f>SUMIF('New England Half'!$F$2:$F$294,F3,'New England Half'!$J$2:$J$294)</f>
        <v>5.6875</v>
      </c>
      <c r="K3" s="5">
        <f>SUMIF('Track 5K'!$F$2:$F$198,F3,'Track 5K'!$J$2:$J$198)</f>
        <v>5.6875</v>
      </c>
      <c r="L3" s="4">
        <f t="shared" si="1"/>
        <v>70.125</v>
      </c>
    </row>
    <row r="4" spans="1:12" ht="15.75" customHeight="1" x14ac:dyDescent="0.2">
      <c r="A4" s="2" t="s">
        <v>219</v>
      </c>
      <c r="B4" s="2" t="s">
        <v>235</v>
      </c>
      <c r="C4" s="2" t="s">
        <v>13</v>
      </c>
      <c r="D4" s="2">
        <v>77</v>
      </c>
      <c r="E4" s="2" t="s">
        <v>191</v>
      </c>
      <c r="F4" s="10" t="str">
        <f t="shared" si="0"/>
        <v>RobertKnightMGATE CITY STRIDERS</v>
      </c>
      <c r="G4" s="5">
        <f>SUMIF('Nashua 10K'!$F$2:$F$273,F4,'Nashua 10K'!$J$2:$J$273)</f>
        <v>54</v>
      </c>
      <c r="H4" s="5">
        <f>SUMIF('Skip''s 4M'!$F$2:$F$310,F4,'Skip''s 4M'!$J$2:$J$310)</f>
        <v>0</v>
      </c>
      <c r="I4" s="5">
        <f>SUMIF(Sandown!$F$2:$F$297,F4,Sandown!$J$2:$J$297)</f>
        <v>0</v>
      </c>
      <c r="J4" s="5">
        <f>SUMIF('New England Half'!$F$2:$F$294,F4,'New England Half'!$J$2:$J$294)</f>
        <v>0</v>
      </c>
      <c r="K4" s="5">
        <f>SUMIF('Track 5K'!$F$2:$F$198,F4,'Track 5K'!$J$2:$J$198)</f>
        <v>0</v>
      </c>
      <c r="L4" s="4">
        <f t="shared" si="1"/>
        <v>54</v>
      </c>
    </row>
    <row r="5" spans="1:12" ht="15.75" customHeight="1" x14ac:dyDescent="0.2">
      <c r="A5" s="3" t="s">
        <v>265</v>
      </c>
      <c r="B5" s="3" t="s">
        <v>266</v>
      </c>
      <c r="C5" s="3" t="s">
        <v>13</v>
      </c>
      <c r="D5" s="3">
        <v>70</v>
      </c>
      <c r="E5" s="3" t="s">
        <v>193</v>
      </c>
      <c r="F5" s="10" t="str">
        <f t="shared" si="0"/>
        <v>GeorgeSheldonMMILLENNIUM RUNNING</v>
      </c>
      <c r="G5" s="5">
        <f>SUMIF('Nashua 10K'!$F$2:$F$273,F5,'Nashua 10K'!$J$2:$J$273)</f>
        <v>16.5</v>
      </c>
      <c r="H5" s="5">
        <f>SUMIF('Skip''s 4M'!$F$2:$F$310,F5,'Skip''s 4M'!$J$2:$J$310)</f>
        <v>0</v>
      </c>
      <c r="I5" s="5">
        <f>SUMIF(Sandown!$F$2:$F$297,F5,Sandown!$J$2:$J$297)</f>
        <v>0</v>
      </c>
      <c r="J5" s="5">
        <f>SUMIF('New England Half'!$F$2:$F$294,F5,'New England Half'!$J$2:$J$294)</f>
        <v>6.5</v>
      </c>
      <c r="K5" s="5">
        <f>SUMIF('Track 5K'!$F$2:$F$198,F5,'Track 5K'!$J$2:$J$198)</f>
        <v>0</v>
      </c>
      <c r="L5" s="4">
        <f t="shared" si="1"/>
        <v>23</v>
      </c>
    </row>
    <row r="6" spans="1:12" ht="15.75" customHeight="1" x14ac:dyDescent="0.2">
      <c r="A6" s="20" t="s">
        <v>162</v>
      </c>
      <c r="B6" s="20" t="s">
        <v>311</v>
      </c>
      <c r="C6" s="20" t="s">
        <v>13</v>
      </c>
      <c r="D6" s="20">
        <v>75</v>
      </c>
      <c r="E6" s="20" t="s">
        <v>192</v>
      </c>
      <c r="F6" s="10" t="str">
        <f t="shared" si="0"/>
        <v>CharlesMorgansonMGREATER DERRY TRACK CLUB</v>
      </c>
      <c r="G6" s="5">
        <f>SUMIF('Nashua 10K'!$F$2:$F$273,F6,'Nashua 10K'!$J$2:$J$273)</f>
        <v>0</v>
      </c>
      <c r="H6" s="5">
        <f>SUMIF('Skip''s 4M'!$F$2:$F$310,F6,'Skip''s 4M'!$J$2:$J$310)</f>
        <v>22.75</v>
      </c>
      <c r="I6" s="5">
        <f>SUMIF(Sandown!$F$2:$F$297,F6,Sandown!$J$2:$J$297)</f>
        <v>0</v>
      </c>
      <c r="J6" s="5">
        <f>SUMIF('New England Half'!$F$2:$F$294,F6,'New England Half'!$J$2:$J$294)</f>
        <v>0</v>
      </c>
      <c r="K6" s="5">
        <f>SUMIF('Track 5K'!$F$2:$F$198,F6,'Track 5K'!$J$2:$J$198)</f>
        <v>0</v>
      </c>
      <c r="L6" s="4">
        <f t="shared" si="1"/>
        <v>22.75</v>
      </c>
    </row>
    <row r="7" spans="1:12" ht="15.75" customHeight="1" x14ac:dyDescent="0.2">
      <c r="A7" s="3" t="s">
        <v>37</v>
      </c>
      <c r="B7" s="3" t="s">
        <v>45</v>
      </c>
      <c r="C7" s="3" t="s">
        <v>13</v>
      </c>
      <c r="D7" s="3">
        <v>79</v>
      </c>
      <c r="E7" s="3" t="s">
        <v>196</v>
      </c>
      <c r="F7" s="10" t="str">
        <f t="shared" si="0"/>
        <v>MichaelGonnermanMUPPER VALLEY RUNNING CLUB</v>
      </c>
      <c r="G7" s="5">
        <f>SUMIF('Nashua 10K'!$F$2:$F$273,F7,'Nashua 10K'!$J$2:$J$273)</f>
        <v>17</v>
      </c>
      <c r="H7" s="5">
        <f>SUMIF('Skip''s 4M'!$F$2:$F$310,F7,'Skip''s 4M'!$J$2:$J$310)</f>
        <v>0</v>
      </c>
      <c r="I7" s="5">
        <f>SUMIF(Sandown!$F$2:$F$297,F7,Sandown!$J$2:$J$297)</f>
        <v>0</v>
      </c>
      <c r="J7" s="5">
        <f>SUMIF('New England Half'!$F$2:$F$294,F7,'New England Half'!$J$2:$J$294)</f>
        <v>0</v>
      </c>
      <c r="K7" s="5">
        <f>SUMIF('Track 5K'!$F$2:$F$198,F7,'Track 5K'!$J$2:$J$198)</f>
        <v>0</v>
      </c>
      <c r="L7" s="4">
        <f t="shared" si="1"/>
        <v>17</v>
      </c>
    </row>
  </sheetData>
  <autoFilter ref="A1:L660" xr:uid="{00000000-0009-0000-0000-00000F000000}"/>
  <sortState xmlns:xlrd2="http://schemas.microsoft.com/office/spreadsheetml/2017/richdata2" ref="A2:L7">
    <sortCondition descending="1" ref="L1:L7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B124"/>
  <sheetViews>
    <sheetView workbookViewId="0">
      <pane ySplit="1" topLeftCell="A113" activePane="bottomLeft" state="frozen"/>
      <selection sqref="A1:XFD1048576"/>
      <selection pane="bottomLeft"/>
    </sheetView>
  </sheetViews>
  <sheetFormatPr defaultColWidth="12.5703125" defaultRowHeight="15.75" customHeight="1" x14ac:dyDescent="0.2"/>
  <cols>
    <col min="1" max="16384" width="12.5703125" style="3"/>
  </cols>
  <sheetData>
    <row r="1" spans="1:2" ht="12.75" x14ac:dyDescent="0.2">
      <c r="A1" s="1" t="s">
        <v>183</v>
      </c>
      <c r="B1" s="1" t="s">
        <v>187</v>
      </c>
    </row>
    <row r="2" spans="1:2" ht="12.75" x14ac:dyDescent="0.2">
      <c r="A2" s="2">
        <v>1</v>
      </c>
      <c r="B2" s="7">
        <v>100</v>
      </c>
    </row>
    <row r="3" spans="1:2" ht="12.75" x14ac:dyDescent="0.2">
      <c r="A3" s="2">
        <v>2</v>
      </c>
      <c r="B3" s="7">
        <v>97</v>
      </c>
    </row>
    <row r="4" spans="1:2" ht="12.75" x14ac:dyDescent="0.2">
      <c r="A4" s="2">
        <v>3</v>
      </c>
      <c r="B4" s="7">
        <v>94</v>
      </c>
    </row>
    <row r="5" spans="1:2" ht="12.75" x14ac:dyDescent="0.2">
      <c r="A5" s="2">
        <v>4</v>
      </c>
      <c r="B5" s="7">
        <v>91</v>
      </c>
    </row>
    <row r="6" spans="1:2" ht="12.75" x14ac:dyDescent="0.2">
      <c r="A6" s="2">
        <v>5</v>
      </c>
      <c r="B6" s="7">
        <v>88</v>
      </c>
    </row>
    <row r="7" spans="1:2" ht="12.75" x14ac:dyDescent="0.2">
      <c r="A7" s="2">
        <v>6</v>
      </c>
      <c r="B7" s="7">
        <v>85</v>
      </c>
    </row>
    <row r="8" spans="1:2" ht="12.75" x14ac:dyDescent="0.2">
      <c r="A8" s="2">
        <v>7</v>
      </c>
      <c r="B8" s="7">
        <v>82</v>
      </c>
    </row>
    <row r="9" spans="1:2" ht="12.75" x14ac:dyDescent="0.2">
      <c r="A9" s="2">
        <v>8</v>
      </c>
      <c r="B9" s="7">
        <v>79</v>
      </c>
    </row>
    <row r="10" spans="1:2" ht="12.75" x14ac:dyDescent="0.2">
      <c r="A10" s="2">
        <v>9</v>
      </c>
      <c r="B10" s="7">
        <v>76</v>
      </c>
    </row>
    <row r="11" spans="1:2" ht="12.75" x14ac:dyDescent="0.2">
      <c r="A11" s="2">
        <v>10</v>
      </c>
      <c r="B11" s="7">
        <v>73</v>
      </c>
    </row>
    <row r="12" spans="1:2" ht="12.75" x14ac:dyDescent="0.2">
      <c r="A12" s="2">
        <v>11</v>
      </c>
      <c r="B12" s="7">
        <v>70</v>
      </c>
    </row>
    <row r="13" spans="1:2" ht="12.75" x14ac:dyDescent="0.2">
      <c r="A13" s="2">
        <v>12</v>
      </c>
      <c r="B13" s="8">
        <v>68</v>
      </c>
    </row>
    <row r="14" spans="1:2" ht="12.75" x14ac:dyDescent="0.2">
      <c r="A14" s="2">
        <v>13</v>
      </c>
      <c r="B14" s="8">
        <v>66</v>
      </c>
    </row>
    <row r="15" spans="1:2" ht="12.75" x14ac:dyDescent="0.2">
      <c r="A15" s="2">
        <v>14</v>
      </c>
      <c r="B15" s="7">
        <v>64</v>
      </c>
    </row>
    <row r="16" spans="1:2" ht="12.75" x14ac:dyDescent="0.2">
      <c r="A16" s="2">
        <v>15</v>
      </c>
      <c r="B16" s="8">
        <v>62</v>
      </c>
    </row>
    <row r="17" spans="1:2" ht="12.75" x14ac:dyDescent="0.2">
      <c r="A17" s="2">
        <v>16</v>
      </c>
      <c r="B17" s="8">
        <v>60</v>
      </c>
    </row>
    <row r="18" spans="1:2" ht="12.75" x14ac:dyDescent="0.2">
      <c r="A18" s="2">
        <v>17</v>
      </c>
      <c r="B18" s="7">
        <v>58</v>
      </c>
    </row>
    <row r="19" spans="1:2" ht="12.75" x14ac:dyDescent="0.2">
      <c r="A19" s="2">
        <v>18</v>
      </c>
      <c r="B19" s="8">
        <v>56</v>
      </c>
    </row>
    <row r="20" spans="1:2" ht="12.75" x14ac:dyDescent="0.2">
      <c r="A20" s="2">
        <v>19</v>
      </c>
      <c r="B20" s="8">
        <v>54</v>
      </c>
    </row>
    <row r="21" spans="1:2" ht="12.75" x14ac:dyDescent="0.2">
      <c r="A21" s="2">
        <v>20</v>
      </c>
      <c r="B21" s="7">
        <v>52</v>
      </c>
    </row>
    <row r="22" spans="1:2" ht="12.75" x14ac:dyDescent="0.2">
      <c r="A22" s="2">
        <v>21</v>
      </c>
      <c r="B22" s="8">
        <f>B2/2</f>
        <v>50</v>
      </c>
    </row>
    <row r="23" spans="1:2" ht="12.75" x14ac:dyDescent="0.2">
      <c r="A23" s="2">
        <v>22</v>
      </c>
      <c r="B23" s="8">
        <f t="shared" ref="B23:B86" si="0">B3/2</f>
        <v>48.5</v>
      </c>
    </row>
    <row r="24" spans="1:2" ht="12.75" x14ac:dyDescent="0.2">
      <c r="A24" s="2">
        <v>23</v>
      </c>
      <c r="B24" s="8">
        <f t="shared" si="0"/>
        <v>47</v>
      </c>
    </row>
    <row r="25" spans="1:2" ht="12.75" x14ac:dyDescent="0.2">
      <c r="A25" s="2">
        <v>24</v>
      </c>
      <c r="B25" s="8">
        <f t="shared" si="0"/>
        <v>45.5</v>
      </c>
    </row>
    <row r="26" spans="1:2" ht="12.75" x14ac:dyDescent="0.2">
      <c r="A26" s="2">
        <v>25</v>
      </c>
      <c r="B26" s="8">
        <f t="shared" si="0"/>
        <v>44</v>
      </c>
    </row>
    <row r="27" spans="1:2" ht="12.75" x14ac:dyDescent="0.2">
      <c r="A27" s="2">
        <v>26</v>
      </c>
      <c r="B27" s="8">
        <f t="shared" si="0"/>
        <v>42.5</v>
      </c>
    </row>
    <row r="28" spans="1:2" ht="12.75" x14ac:dyDescent="0.2">
      <c r="A28" s="2">
        <v>27</v>
      </c>
      <c r="B28" s="8">
        <f t="shared" si="0"/>
        <v>41</v>
      </c>
    </row>
    <row r="29" spans="1:2" ht="12.75" x14ac:dyDescent="0.2">
      <c r="A29" s="2">
        <v>28</v>
      </c>
      <c r="B29" s="8">
        <f t="shared" si="0"/>
        <v>39.5</v>
      </c>
    </row>
    <row r="30" spans="1:2" ht="12.75" x14ac:dyDescent="0.2">
      <c r="A30" s="2">
        <v>29</v>
      </c>
      <c r="B30" s="8">
        <f t="shared" si="0"/>
        <v>38</v>
      </c>
    </row>
    <row r="31" spans="1:2" ht="12.75" x14ac:dyDescent="0.2">
      <c r="A31" s="2">
        <v>30</v>
      </c>
      <c r="B31" s="8">
        <f t="shared" si="0"/>
        <v>36.5</v>
      </c>
    </row>
    <row r="32" spans="1:2" ht="12.75" x14ac:dyDescent="0.2">
      <c r="A32" s="2">
        <v>31</v>
      </c>
      <c r="B32" s="8">
        <f t="shared" si="0"/>
        <v>35</v>
      </c>
    </row>
    <row r="33" spans="1:2" ht="12.75" x14ac:dyDescent="0.2">
      <c r="A33" s="2">
        <v>32</v>
      </c>
      <c r="B33" s="8">
        <f t="shared" si="0"/>
        <v>34</v>
      </c>
    </row>
    <row r="34" spans="1:2" ht="12.75" x14ac:dyDescent="0.2">
      <c r="A34" s="2">
        <v>33</v>
      </c>
      <c r="B34" s="8">
        <f t="shared" si="0"/>
        <v>33</v>
      </c>
    </row>
    <row r="35" spans="1:2" ht="12.75" x14ac:dyDescent="0.2">
      <c r="A35" s="2">
        <v>34</v>
      </c>
      <c r="B35" s="8">
        <f t="shared" si="0"/>
        <v>32</v>
      </c>
    </row>
    <row r="36" spans="1:2" ht="12.75" x14ac:dyDescent="0.2">
      <c r="A36" s="2">
        <v>35</v>
      </c>
      <c r="B36" s="8">
        <f t="shared" si="0"/>
        <v>31</v>
      </c>
    </row>
    <row r="37" spans="1:2" ht="12.75" x14ac:dyDescent="0.2">
      <c r="A37" s="2">
        <v>36</v>
      </c>
      <c r="B37" s="8">
        <f t="shared" si="0"/>
        <v>30</v>
      </c>
    </row>
    <row r="38" spans="1:2" ht="12.75" x14ac:dyDescent="0.2">
      <c r="A38" s="2">
        <v>37</v>
      </c>
      <c r="B38" s="8">
        <f t="shared" si="0"/>
        <v>29</v>
      </c>
    </row>
    <row r="39" spans="1:2" ht="12.75" x14ac:dyDescent="0.2">
      <c r="A39" s="2">
        <v>38</v>
      </c>
      <c r="B39" s="8">
        <f t="shared" si="0"/>
        <v>28</v>
      </c>
    </row>
    <row r="40" spans="1:2" ht="12.75" x14ac:dyDescent="0.2">
      <c r="A40" s="2">
        <v>39</v>
      </c>
      <c r="B40" s="8">
        <f t="shared" si="0"/>
        <v>27</v>
      </c>
    </row>
    <row r="41" spans="1:2" ht="12.75" x14ac:dyDescent="0.2">
      <c r="A41" s="2">
        <v>40</v>
      </c>
      <c r="B41" s="8">
        <f t="shared" si="0"/>
        <v>26</v>
      </c>
    </row>
    <row r="42" spans="1:2" ht="12.75" x14ac:dyDescent="0.2">
      <c r="A42" s="2">
        <v>41</v>
      </c>
      <c r="B42" s="8">
        <f t="shared" si="0"/>
        <v>25</v>
      </c>
    </row>
    <row r="43" spans="1:2" ht="12.75" x14ac:dyDescent="0.2">
      <c r="A43" s="2">
        <v>42</v>
      </c>
      <c r="B43" s="8">
        <f t="shared" si="0"/>
        <v>24.25</v>
      </c>
    </row>
    <row r="44" spans="1:2" ht="12.75" x14ac:dyDescent="0.2">
      <c r="A44" s="2">
        <v>43</v>
      </c>
      <c r="B44" s="8">
        <f t="shared" si="0"/>
        <v>23.5</v>
      </c>
    </row>
    <row r="45" spans="1:2" ht="12.75" x14ac:dyDescent="0.2">
      <c r="A45" s="2">
        <v>44</v>
      </c>
      <c r="B45" s="8">
        <f t="shared" si="0"/>
        <v>22.75</v>
      </c>
    </row>
    <row r="46" spans="1:2" ht="12.75" x14ac:dyDescent="0.2">
      <c r="A46" s="2">
        <v>45</v>
      </c>
      <c r="B46" s="8">
        <f t="shared" si="0"/>
        <v>22</v>
      </c>
    </row>
    <row r="47" spans="1:2" ht="12.75" x14ac:dyDescent="0.2">
      <c r="A47" s="2">
        <v>46</v>
      </c>
      <c r="B47" s="8">
        <f t="shared" si="0"/>
        <v>21.25</v>
      </c>
    </row>
    <row r="48" spans="1:2" ht="12.75" x14ac:dyDescent="0.2">
      <c r="A48" s="2">
        <v>47</v>
      </c>
      <c r="B48" s="8">
        <f t="shared" si="0"/>
        <v>20.5</v>
      </c>
    </row>
    <row r="49" spans="1:2" ht="12.75" x14ac:dyDescent="0.2">
      <c r="A49" s="2">
        <v>48</v>
      </c>
      <c r="B49" s="8">
        <f t="shared" si="0"/>
        <v>19.75</v>
      </c>
    </row>
    <row r="50" spans="1:2" ht="12.75" x14ac:dyDescent="0.2">
      <c r="A50" s="2">
        <v>49</v>
      </c>
      <c r="B50" s="8">
        <f t="shared" si="0"/>
        <v>19</v>
      </c>
    </row>
    <row r="51" spans="1:2" ht="12.75" x14ac:dyDescent="0.2">
      <c r="A51" s="2">
        <v>50</v>
      </c>
      <c r="B51" s="8">
        <f t="shared" si="0"/>
        <v>18.25</v>
      </c>
    </row>
    <row r="52" spans="1:2" ht="12.75" x14ac:dyDescent="0.2">
      <c r="A52" s="2">
        <v>51</v>
      </c>
      <c r="B52" s="8">
        <f t="shared" si="0"/>
        <v>17.5</v>
      </c>
    </row>
    <row r="53" spans="1:2" ht="12.75" x14ac:dyDescent="0.2">
      <c r="A53" s="2">
        <v>52</v>
      </c>
      <c r="B53" s="8">
        <f t="shared" si="0"/>
        <v>17</v>
      </c>
    </row>
    <row r="54" spans="1:2" ht="12.75" x14ac:dyDescent="0.2">
      <c r="A54" s="2">
        <v>53</v>
      </c>
      <c r="B54" s="8">
        <f t="shared" si="0"/>
        <v>16.5</v>
      </c>
    </row>
    <row r="55" spans="1:2" ht="12.75" x14ac:dyDescent="0.2">
      <c r="A55" s="2">
        <v>54</v>
      </c>
      <c r="B55" s="8">
        <f t="shared" si="0"/>
        <v>16</v>
      </c>
    </row>
    <row r="56" spans="1:2" ht="12.75" x14ac:dyDescent="0.2">
      <c r="A56" s="2">
        <v>55</v>
      </c>
      <c r="B56" s="8">
        <f t="shared" si="0"/>
        <v>15.5</v>
      </c>
    </row>
    <row r="57" spans="1:2" ht="12.75" x14ac:dyDescent="0.2">
      <c r="A57" s="2">
        <v>56</v>
      </c>
      <c r="B57" s="8">
        <f t="shared" si="0"/>
        <v>15</v>
      </c>
    </row>
    <row r="58" spans="1:2" ht="12.75" x14ac:dyDescent="0.2">
      <c r="A58" s="2">
        <v>57</v>
      </c>
      <c r="B58" s="8">
        <f t="shared" si="0"/>
        <v>14.5</v>
      </c>
    </row>
    <row r="59" spans="1:2" ht="12.75" x14ac:dyDescent="0.2">
      <c r="A59" s="2">
        <v>58</v>
      </c>
      <c r="B59" s="8">
        <f t="shared" si="0"/>
        <v>14</v>
      </c>
    </row>
    <row r="60" spans="1:2" ht="12.75" x14ac:dyDescent="0.2">
      <c r="A60" s="2">
        <v>59</v>
      </c>
      <c r="B60" s="8">
        <f t="shared" si="0"/>
        <v>13.5</v>
      </c>
    </row>
    <row r="61" spans="1:2" ht="12.75" x14ac:dyDescent="0.2">
      <c r="A61" s="2">
        <v>60</v>
      </c>
      <c r="B61" s="8">
        <f t="shared" si="0"/>
        <v>13</v>
      </c>
    </row>
    <row r="62" spans="1:2" ht="12.75" x14ac:dyDescent="0.2">
      <c r="A62" s="2">
        <v>61</v>
      </c>
      <c r="B62" s="8">
        <f t="shared" si="0"/>
        <v>12.5</v>
      </c>
    </row>
    <row r="63" spans="1:2" ht="12.75" x14ac:dyDescent="0.2">
      <c r="A63" s="2">
        <v>62</v>
      </c>
      <c r="B63" s="8">
        <f t="shared" si="0"/>
        <v>12.125</v>
      </c>
    </row>
    <row r="64" spans="1:2" ht="12.75" x14ac:dyDescent="0.2">
      <c r="A64" s="2">
        <v>63</v>
      </c>
      <c r="B64" s="8">
        <f t="shared" si="0"/>
        <v>11.75</v>
      </c>
    </row>
    <row r="65" spans="1:2" ht="12.75" x14ac:dyDescent="0.2">
      <c r="A65" s="2">
        <v>64</v>
      </c>
      <c r="B65" s="8">
        <f t="shared" si="0"/>
        <v>11.375</v>
      </c>
    </row>
    <row r="66" spans="1:2" ht="12.75" x14ac:dyDescent="0.2">
      <c r="A66" s="2">
        <v>65</v>
      </c>
      <c r="B66" s="8">
        <f t="shared" si="0"/>
        <v>11</v>
      </c>
    </row>
    <row r="67" spans="1:2" ht="12.75" x14ac:dyDescent="0.2">
      <c r="A67" s="2">
        <v>66</v>
      </c>
      <c r="B67" s="8">
        <f t="shared" si="0"/>
        <v>10.625</v>
      </c>
    </row>
    <row r="68" spans="1:2" ht="12.75" x14ac:dyDescent="0.2">
      <c r="A68" s="2">
        <v>67</v>
      </c>
      <c r="B68" s="8">
        <f t="shared" si="0"/>
        <v>10.25</v>
      </c>
    </row>
    <row r="69" spans="1:2" ht="12.75" x14ac:dyDescent="0.2">
      <c r="A69" s="2">
        <v>68</v>
      </c>
      <c r="B69" s="8">
        <f t="shared" si="0"/>
        <v>9.875</v>
      </c>
    </row>
    <row r="70" spans="1:2" ht="12.75" x14ac:dyDescent="0.2">
      <c r="A70" s="2">
        <v>69</v>
      </c>
      <c r="B70" s="8">
        <f t="shared" si="0"/>
        <v>9.5</v>
      </c>
    </row>
    <row r="71" spans="1:2" ht="12.75" x14ac:dyDescent="0.2">
      <c r="A71" s="2">
        <v>70</v>
      </c>
      <c r="B71" s="8">
        <f t="shared" si="0"/>
        <v>9.125</v>
      </c>
    </row>
    <row r="72" spans="1:2" ht="12.75" x14ac:dyDescent="0.2">
      <c r="A72" s="2">
        <v>71</v>
      </c>
      <c r="B72" s="8">
        <f t="shared" si="0"/>
        <v>8.75</v>
      </c>
    </row>
    <row r="73" spans="1:2" ht="12.75" x14ac:dyDescent="0.2">
      <c r="A73" s="2">
        <v>72</v>
      </c>
      <c r="B73" s="8">
        <f t="shared" si="0"/>
        <v>8.5</v>
      </c>
    </row>
    <row r="74" spans="1:2" ht="12.75" x14ac:dyDescent="0.2">
      <c r="A74" s="2">
        <v>73</v>
      </c>
      <c r="B74" s="8">
        <f t="shared" si="0"/>
        <v>8.25</v>
      </c>
    </row>
    <row r="75" spans="1:2" ht="12.75" x14ac:dyDescent="0.2">
      <c r="A75" s="2">
        <v>74</v>
      </c>
      <c r="B75" s="8">
        <f t="shared" si="0"/>
        <v>8</v>
      </c>
    </row>
    <row r="76" spans="1:2" ht="12.75" x14ac:dyDescent="0.2">
      <c r="A76" s="2">
        <v>75</v>
      </c>
      <c r="B76" s="8">
        <f t="shared" si="0"/>
        <v>7.75</v>
      </c>
    </row>
    <row r="77" spans="1:2" ht="12.75" x14ac:dyDescent="0.2">
      <c r="A77" s="2">
        <v>76</v>
      </c>
      <c r="B77" s="8">
        <f t="shared" si="0"/>
        <v>7.5</v>
      </c>
    </row>
    <row r="78" spans="1:2" ht="12.75" x14ac:dyDescent="0.2">
      <c r="A78" s="2">
        <v>77</v>
      </c>
      <c r="B78" s="8">
        <f t="shared" si="0"/>
        <v>7.25</v>
      </c>
    </row>
    <row r="79" spans="1:2" ht="12.75" x14ac:dyDescent="0.2">
      <c r="A79" s="2">
        <v>78</v>
      </c>
      <c r="B79" s="8">
        <f t="shared" si="0"/>
        <v>7</v>
      </c>
    </row>
    <row r="80" spans="1:2" ht="12.75" x14ac:dyDescent="0.2">
      <c r="A80" s="2">
        <v>79</v>
      </c>
      <c r="B80" s="8">
        <f t="shared" si="0"/>
        <v>6.75</v>
      </c>
    </row>
    <row r="81" spans="1:2" ht="12.75" x14ac:dyDescent="0.2">
      <c r="A81" s="2">
        <v>80</v>
      </c>
      <c r="B81" s="8">
        <f t="shared" si="0"/>
        <v>6.5</v>
      </c>
    </row>
    <row r="82" spans="1:2" ht="12.75" x14ac:dyDescent="0.2">
      <c r="A82" s="2">
        <v>81</v>
      </c>
      <c r="B82" s="8">
        <f t="shared" si="0"/>
        <v>6.25</v>
      </c>
    </row>
    <row r="83" spans="1:2" ht="12.75" x14ac:dyDescent="0.2">
      <c r="A83" s="2">
        <v>82</v>
      </c>
      <c r="B83" s="8">
        <f t="shared" si="0"/>
        <v>6.0625</v>
      </c>
    </row>
    <row r="84" spans="1:2" ht="12.75" x14ac:dyDescent="0.2">
      <c r="A84" s="2">
        <v>83</v>
      </c>
      <c r="B84" s="8">
        <f t="shared" si="0"/>
        <v>5.875</v>
      </c>
    </row>
    <row r="85" spans="1:2" ht="12.75" x14ac:dyDescent="0.2">
      <c r="A85" s="2">
        <v>84</v>
      </c>
      <c r="B85" s="8">
        <f t="shared" si="0"/>
        <v>5.6875</v>
      </c>
    </row>
    <row r="86" spans="1:2" ht="12.75" x14ac:dyDescent="0.2">
      <c r="A86" s="2">
        <v>85</v>
      </c>
      <c r="B86" s="8">
        <f t="shared" si="0"/>
        <v>5.5</v>
      </c>
    </row>
    <row r="87" spans="1:2" ht="12.75" x14ac:dyDescent="0.2">
      <c r="A87" s="2">
        <v>86</v>
      </c>
      <c r="B87" s="8">
        <f t="shared" ref="B87:B115" si="1">B67/2</f>
        <v>5.3125</v>
      </c>
    </row>
    <row r="88" spans="1:2" ht="12.75" x14ac:dyDescent="0.2">
      <c r="A88" s="2">
        <v>87</v>
      </c>
      <c r="B88" s="8">
        <f t="shared" si="1"/>
        <v>5.125</v>
      </c>
    </row>
    <row r="89" spans="1:2" ht="12.75" x14ac:dyDescent="0.2">
      <c r="A89" s="2">
        <v>88</v>
      </c>
      <c r="B89" s="8">
        <f t="shared" si="1"/>
        <v>4.9375</v>
      </c>
    </row>
    <row r="90" spans="1:2" ht="12.75" x14ac:dyDescent="0.2">
      <c r="A90" s="2">
        <v>89</v>
      </c>
      <c r="B90" s="8">
        <f t="shared" si="1"/>
        <v>4.75</v>
      </c>
    </row>
    <row r="91" spans="1:2" ht="12.75" x14ac:dyDescent="0.2">
      <c r="A91" s="2">
        <v>90</v>
      </c>
      <c r="B91" s="8">
        <f t="shared" si="1"/>
        <v>4.5625</v>
      </c>
    </row>
    <row r="92" spans="1:2" ht="12.75" x14ac:dyDescent="0.2">
      <c r="A92" s="2">
        <v>91</v>
      </c>
      <c r="B92" s="8">
        <f t="shared" si="1"/>
        <v>4.375</v>
      </c>
    </row>
    <row r="93" spans="1:2" ht="12.75" x14ac:dyDescent="0.2">
      <c r="A93" s="2">
        <v>92</v>
      </c>
      <c r="B93" s="8">
        <f t="shared" si="1"/>
        <v>4.25</v>
      </c>
    </row>
    <row r="94" spans="1:2" ht="12.75" x14ac:dyDescent="0.2">
      <c r="A94" s="2">
        <v>93</v>
      </c>
      <c r="B94" s="8">
        <f t="shared" si="1"/>
        <v>4.125</v>
      </c>
    </row>
    <row r="95" spans="1:2" ht="12.75" x14ac:dyDescent="0.2">
      <c r="A95" s="2">
        <v>94</v>
      </c>
      <c r="B95" s="8">
        <f t="shared" si="1"/>
        <v>4</v>
      </c>
    </row>
    <row r="96" spans="1:2" ht="12.75" x14ac:dyDescent="0.2">
      <c r="A96" s="2">
        <v>95</v>
      </c>
      <c r="B96" s="8">
        <f t="shared" si="1"/>
        <v>3.875</v>
      </c>
    </row>
    <row r="97" spans="1:2" ht="12.75" x14ac:dyDescent="0.2">
      <c r="A97" s="2">
        <v>96</v>
      </c>
      <c r="B97" s="8">
        <f t="shared" si="1"/>
        <v>3.75</v>
      </c>
    </row>
    <row r="98" spans="1:2" ht="12.75" x14ac:dyDescent="0.2">
      <c r="A98" s="2">
        <v>97</v>
      </c>
      <c r="B98" s="8">
        <f t="shared" si="1"/>
        <v>3.625</v>
      </c>
    </row>
    <row r="99" spans="1:2" ht="12.75" x14ac:dyDescent="0.2">
      <c r="A99" s="2">
        <v>98</v>
      </c>
      <c r="B99" s="8">
        <f t="shared" si="1"/>
        <v>3.5</v>
      </c>
    </row>
    <row r="100" spans="1:2" ht="12.75" x14ac:dyDescent="0.2">
      <c r="A100" s="2">
        <v>99</v>
      </c>
      <c r="B100" s="8">
        <f t="shared" si="1"/>
        <v>3.375</v>
      </c>
    </row>
    <row r="101" spans="1:2" ht="12.75" x14ac:dyDescent="0.2">
      <c r="A101" s="2">
        <v>100</v>
      </c>
      <c r="B101" s="8">
        <f t="shared" si="1"/>
        <v>3.25</v>
      </c>
    </row>
    <row r="102" spans="1:2" ht="12.75" x14ac:dyDescent="0.2">
      <c r="A102" s="2">
        <v>101</v>
      </c>
      <c r="B102" s="8">
        <f t="shared" si="1"/>
        <v>3.125</v>
      </c>
    </row>
    <row r="103" spans="1:2" ht="12.75" x14ac:dyDescent="0.2">
      <c r="A103" s="2">
        <v>102</v>
      </c>
      <c r="B103" s="8">
        <f t="shared" si="1"/>
        <v>3.03125</v>
      </c>
    </row>
    <row r="104" spans="1:2" ht="12.75" x14ac:dyDescent="0.2">
      <c r="A104" s="2">
        <v>103</v>
      </c>
      <c r="B104" s="8">
        <f t="shared" si="1"/>
        <v>2.9375</v>
      </c>
    </row>
    <row r="105" spans="1:2" ht="12.75" x14ac:dyDescent="0.2">
      <c r="A105" s="2">
        <v>104</v>
      </c>
      <c r="B105" s="8">
        <f t="shared" si="1"/>
        <v>2.84375</v>
      </c>
    </row>
    <row r="106" spans="1:2" ht="12.75" x14ac:dyDescent="0.2">
      <c r="A106" s="2">
        <v>105</v>
      </c>
      <c r="B106" s="8">
        <f t="shared" si="1"/>
        <v>2.75</v>
      </c>
    </row>
    <row r="107" spans="1:2" ht="12.75" x14ac:dyDescent="0.2">
      <c r="A107" s="2">
        <v>106</v>
      </c>
      <c r="B107" s="8">
        <f t="shared" si="1"/>
        <v>2.65625</v>
      </c>
    </row>
    <row r="108" spans="1:2" ht="12.75" x14ac:dyDescent="0.2">
      <c r="A108" s="2">
        <v>107</v>
      </c>
      <c r="B108" s="8">
        <f t="shared" si="1"/>
        <v>2.5625</v>
      </c>
    </row>
    <row r="109" spans="1:2" ht="12.75" x14ac:dyDescent="0.2">
      <c r="A109" s="2">
        <v>108</v>
      </c>
      <c r="B109" s="8">
        <f t="shared" si="1"/>
        <v>2.46875</v>
      </c>
    </row>
    <row r="110" spans="1:2" ht="12.75" x14ac:dyDescent="0.2">
      <c r="A110" s="2">
        <v>109</v>
      </c>
      <c r="B110" s="8">
        <f t="shared" si="1"/>
        <v>2.375</v>
      </c>
    </row>
    <row r="111" spans="1:2" ht="12.75" x14ac:dyDescent="0.2">
      <c r="A111" s="2">
        <v>110</v>
      </c>
      <c r="B111" s="8">
        <f t="shared" si="1"/>
        <v>2.28125</v>
      </c>
    </row>
    <row r="112" spans="1:2" ht="12.75" x14ac:dyDescent="0.2">
      <c r="A112" s="2">
        <v>111</v>
      </c>
      <c r="B112" s="8">
        <f t="shared" si="1"/>
        <v>2.1875</v>
      </c>
    </row>
    <row r="113" spans="1:2" ht="12.75" x14ac:dyDescent="0.2">
      <c r="A113" s="2">
        <v>112</v>
      </c>
      <c r="B113" s="8">
        <f t="shared" si="1"/>
        <v>2.125</v>
      </c>
    </row>
    <row r="114" spans="1:2" ht="12.75" x14ac:dyDescent="0.2">
      <c r="A114" s="2">
        <v>113</v>
      </c>
      <c r="B114" s="8">
        <f t="shared" si="1"/>
        <v>2.0625</v>
      </c>
    </row>
    <row r="115" spans="1:2" ht="12.75" x14ac:dyDescent="0.2">
      <c r="A115" s="2">
        <v>114</v>
      </c>
      <c r="B115" s="8">
        <f t="shared" si="1"/>
        <v>2</v>
      </c>
    </row>
    <row r="116" spans="1:2" ht="12.75" x14ac:dyDescent="0.2">
      <c r="A116" s="2">
        <v>115</v>
      </c>
      <c r="B116" s="8">
        <v>2</v>
      </c>
    </row>
    <row r="117" spans="1:2" ht="12.75" x14ac:dyDescent="0.2">
      <c r="A117" s="2">
        <v>116</v>
      </c>
      <c r="B117" s="8">
        <v>2</v>
      </c>
    </row>
    <row r="118" spans="1:2" ht="12.75" x14ac:dyDescent="0.2">
      <c r="A118" s="2">
        <v>117</v>
      </c>
      <c r="B118" s="8">
        <v>2</v>
      </c>
    </row>
    <row r="119" spans="1:2" ht="12.75" x14ac:dyDescent="0.2">
      <c r="A119" s="2">
        <v>118</v>
      </c>
      <c r="B119" s="8">
        <v>2</v>
      </c>
    </row>
    <row r="120" spans="1:2" ht="12.75" x14ac:dyDescent="0.2">
      <c r="A120" s="2">
        <v>119</v>
      </c>
      <c r="B120" s="8">
        <v>2</v>
      </c>
    </row>
    <row r="121" spans="1:2" ht="12.75" x14ac:dyDescent="0.2">
      <c r="A121" s="2">
        <v>120</v>
      </c>
      <c r="B121" s="8">
        <v>2</v>
      </c>
    </row>
    <row r="122" spans="1:2" ht="12.75" x14ac:dyDescent="0.2">
      <c r="A122" s="2">
        <v>121</v>
      </c>
      <c r="B122" s="8">
        <v>2</v>
      </c>
    </row>
    <row r="123" spans="1:2" ht="12.75" x14ac:dyDescent="0.2">
      <c r="A123" s="2">
        <v>122</v>
      </c>
      <c r="B123" s="8">
        <v>2</v>
      </c>
    </row>
    <row r="124" spans="1:2" ht="15.75" customHeight="1" x14ac:dyDescent="0.2">
      <c r="B124" s="2"/>
    </row>
  </sheetData>
  <pageMargins left="0.7" right="0.7" top="0.75" bottom="0.75" header="0.3" footer="0.3"/>
  <pageSetup orientation="portrait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B96"/>
  <sheetViews>
    <sheetView workbookViewId="0"/>
  </sheetViews>
  <sheetFormatPr defaultColWidth="12.5703125" defaultRowHeight="15.75" customHeight="1" x14ac:dyDescent="0.2"/>
  <cols>
    <col min="1" max="16384" width="12.5703125" style="3"/>
  </cols>
  <sheetData>
    <row r="1" spans="1:2" s="17" customFormat="1" ht="15.75" customHeight="1" x14ac:dyDescent="0.2">
      <c r="A1" s="6" t="s">
        <v>10</v>
      </c>
      <c r="B1" s="6" t="s">
        <v>181</v>
      </c>
    </row>
    <row r="2" spans="1:2" s="17" customFormat="1" ht="15.75" customHeight="1" x14ac:dyDescent="0.2">
      <c r="A2" s="2">
        <v>6</v>
      </c>
      <c r="B2" s="2">
        <v>0.99960000000000004</v>
      </c>
    </row>
    <row r="3" spans="1:2" s="17" customFormat="1" ht="15.75" customHeight="1" x14ac:dyDescent="0.2">
      <c r="A3" s="2">
        <v>7</v>
      </c>
      <c r="B3" s="2">
        <v>0.99960000000000004</v>
      </c>
    </row>
    <row r="4" spans="1:2" s="17" customFormat="1" ht="15.75" customHeight="1" x14ac:dyDescent="0.2">
      <c r="A4" s="2">
        <v>8</v>
      </c>
      <c r="B4" s="2">
        <v>0.99960000000000004</v>
      </c>
    </row>
    <row r="5" spans="1:2" s="17" customFormat="1" ht="15.75" customHeight="1" x14ac:dyDescent="0.2">
      <c r="A5" s="2">
        <v>9</v>
      </c>
      <c r="B5" s="2">
        <v>0.99960000000000004</v>
      </c>
    </row>
    <row r="6" spans="1:2" s="17" customFormat="1" ht="15.75" customHeight="1" x14ac:dyDescent="0.2">
      <c r="A6" s="2">
        <v>10</v>
      </c>
      <c r="B6" s="2">
        <v>0.99960000000000004</v>
      </c>
    </row>
    <row r="7" spans="1:2" s="17" customFormat="1" ht="15.75" customHeight="1" x14ac:dyDescent="0.2">
      <c r="A7" s="2">
        <v>11</v>
      </c>
      <c r="B7" s="2">
        <v>0.99960000000000004</v>
      </c>
    </row>
    <row r="8" spans="1:2" s="17" customFormat="1" ht="15.75" customHeight="1" x14ac:dyDescent="0.2">
      <c r="A8" s="2">
        <v>12</v>
      </c>
      <c r="B8" s="2">
        <v>0.99960000000000004</v>
      </c>
    </row>
    <row r="9" spans="1:2" s="17" customFormat="1" ht="15.75" customHeight="1" x14ac:dyDescent="0.2">
      <c r="A9" s="2">
        <v>13</v>
      </c>
      <c r="B9" s="2">
        <v>0.99960000000000004</v>
      </c>
    </row>
    <row r="10" spans="1:2" s="17" customFormat="1" ht="15.75" customHeight="1" x14ac:dyDescent="0.2">
      <c r="A10" s="2">
        <v>14</v>
      </c>
      <c r="B10" s="2">
        <v>0.99960000000000004</v>
      </c>
    </row>
    <row r="11" spans="1:2" s="17" customFormat="1" ht="15.75" customHeight="1" x14ac:dyDescent="0.2">
      <c r="A11" s="2">
        <v>15</v>
      </c>
      <c r="B11" s="2">
        <v>0.99960000000000004</v>
      </c>
    </row>
    <row r="12" spans="1:2" s="17" customFormat="1" ht="15.75" customHeight="1" x14ac:dyDescent="0.2">
      <c r="A12" s="2">
        <v>16</v>
      </c>
      <c r="B12" s="2">
        <v>0.99960000000000004</v>
      </c>
    </row>
    <row r="13" spans="1:2" s="17" customFormat="1" ht="15.75" customHeight="1" x14ac:dyDescent="0.2">
      <c r="A13" s="2">
        <v>17</v>
      </c>
      <c r="B13" s="2">
        <v>0.99960000000000004</v>
      </c>
    </row>
    <row r="14" spans="1:2" s="17" customFormat="1" ht="15.75" customHeight="1" x14ac:dyDescent="0.2">
      <c r="A14" s="2">
        <v>18</v>
      </c>
      <c r="B14" s="2">
        <v>0.99960000000000004</v>
      </c>
    </row>
    <row r="15" spans="1:2" s="17" customFormat="1" ht="15.75" customHeight="1" x14ac:dyDescent="0.2">
      <c r="A15" s="2">
        <v>19</v>
      </c>
      <c r="B15" s="2">
        <v>0.99960000000000004</v>
      </c>
    </row>
    <row r="16" spans="1:2" ht="15.75" customHeight="1" x14ac:dyDescent="0.2">
      <c r="A16" s="2">
        <v>20</v>
      </c>
      <c r="B16" s="2">
        <v>0.99960000000000004</v>
      </c>
    </row>
    <row r="17" spans="1:2" ht="15.75" customHeight="1" x14ac:dyDescent="0.2">
      <c r="A17" s="2">
        <v>21</v>
      </c>
      <c r="B17" s="2">
        <v>1</v>
      </c>
    </row>
    <row r="18" spans="1:2" ht="15.75" customHeight="1" x14ac:dyDescent="0.2">
      <c r="A18" s="2">
        <v>22</v>
      </c>
      <c r="B18" s="2">
        <v>1</v>
      </c>
    </row>
    <row r="19" spans="1:2" ht="15.75" customHeight="1" x14ac:dyDescent="0.2">
      <c r="A19" s="2">
        <v>23</v>
      </c>
      <c r="B19" s="2">
        <v>1</v>
      </c>
    </row>
    <row r="20" spans="1:2" ht="15.75" customHeight="1" x14ac:dyDescent="0.2">
      <c r="A20" s="2">
        <v>24</v>
      </c>
      <c r="B20" s="2">
        <v>1</v>
      </c>
    </row>
    <row r="21" spans="1:2" ht="15.75" customHeight="1" x14ac:dyDescent="0.2">
      <c r="A21" s="2">
        <v>25</v>
      </c>
      <c r="B21" s="2">
        <v>1</v>
      </c>
    </row>
    <row r="22" spans="1:2" ht="15.75" customHeight="1" x14ac:dyDescent="0.2">
      <c r="A22" s="2">
        <v>26</v>
      </c>
      <c r="B22" s="2">
        <v>1</v>
      </c>
    </row>
    <row r="23" spans="1:2" ht="15.75" customHeight="1" x14ac:dyDescent="0.2">
      <c r="A23" s="2">
        <v>27</v>
      </c>
      <c r="B23" s="2">
        <v>1</v>
      </c>
    </row>
    <row r="24" spans="1:2" ht="15.75" customHeight="1" x14ac:dyDescent="0.2">
      <c r="A24" s="2">
        <v>28</v>
      </c>
      <c r="B24" s="2">
        <v>1</v>
      </c>
    </row>
    <row r="25" spans="1:2" ht="15.75" customHeight="1" x14ac:dyDescent="0.2">
      <c r="A25" s="2">
        <v>29</v>
      </c>
      <c r="B25" s="2">
        <v>1</v>
      </c>
    </row>
    <row r="26" spans="1:2" ht="15.75" customHeight="1" x14ac:dyDescent="0.2">
      <c r="A26" s="2">
        <v>30</v>
      </c>
      <c r="B26" s="2">
        <v>0.99970000000000003</v>
      </c>
    </row>
    <row r="27" spans="1:2" ht="15.75" customHeight="1" x14ac:dyDescent="0.2">
      <c r="A27" s="2">
        <v>31</v>
      </c>
      <c r="B27" s="2">
        <v>0.99870000000000003</v>
      </c>
    </row>
    <row r="28" spans="1:2" ht="15.75" customHeight="1" x14ac:dyDescent="0.2">
      <c r="A28" s="2">
        <v>32</v>
      </c>
      <c r="B28" s="2">
        <v>0.99709999999999999</v>
      </c>
    </row>
    <row r="29" spans="1:2" ht="15.75" customHeight="1" x14ac:dyDescent="0.2">
      <c r="A29" s="2">
        <v>33</v>
      </c>
      <c r="B29" s="2">
        <v>0.99480000000000002</v>
      </c>
    </row>
    <row r="30" spans="1:2" ht="15.75" customHeight="1" x14ac:dyDescent="0.2">
      <c r="A30" s="2">
        <v>34</v>
      </c>
      <c r="B30" s="2">
        <v>0.9919</v>
      </c>
    </row>
    <row r="31" spans="1:2" ht="15.75" customHeight="1" x14ac:dyDescent="0.2">
      <c r="A31" s="2">
        <v>35</v>
      </c>
      <c r="B31" s="2">
        <v>0.98829999999999996</v>
      </c>
    </row>
    <row r="32" spans="1:2" ht="15.75" customHeight="1" x14ac:dyDescent="0.2">
      <c r="A32" s="2">
        <v>36</v>
      </c>
      <c r="B32" s="2">
        <v>0.98409999999999997</v>
      </c>
    </row>
    <row r="33" spans="1:2" ht="15.75" customHeight="1" x14ac:dyDescent="0.2">
      <c r="A33" s="2">
        <v>37</v>
      </c>
      <c r="B33" s="2">
        <v>0.97929999999999995</v>
      </c>
    </row>
    <row r="34" spans="1:2" ht="15.75" customHeight="1" x14ac:dyDescent="0.2">
      <c r="A34" s="2">
        <v>38</v>
      </c>
      <c r="B34" s="2">
        <v>0.97370000000000001</v>
      </c>
    </row>
    <row r="35" spans="1:2" ht="12.75" x14ac:dyDescent="0.2">
      <c r="A35" s="2">
        <v>39</v>
      </c>
      <c r="B35" s="2">
        <v>0.96760000000000002</v>
      </c>
    </row>
    <row r="36" spans="1:2" ht="12.75" x14ac:dyDescent="0.2">
      <c r="A36" s="2">
        <v>40</v>
      </c>
      <c r="B36" s="2">
        <v>0.96079999999999999</v>
      </c>
    </row>
    <row r="37" spans="1:2" ht="12.75" x14ac:dyDescent="0.2">
      <c r="A37" s="2">
        <v>41</v>
      </c>
      <c r="B37" s="2">
        <v>0.95330000000000004</v>
      </c>
    </row>
    <row r="38" spans="1:2" ht="12.75" x14ac:dyDescent="0.2">
      <c r="A38" s="2">
        <v>42</v>
      </c>
      <c r="B38" s="2">
        <v>0.94520000000000004</v>
      </c>
    </row>
    <row r="39" spans="1:2" ht="12.75" x14ac:dyDescent="0.2">
      <c r="A39" s="2">
        <v>43</v>
      </c>
      <c r="B39" s="2">
        <v>0.9365</v>
      </c>
    </row>
    <row r="40" spans="1:2" ht="12.75" x14ac:dyDescent="0.2">
      <c r="A40" s="2">
        <v>44</v>
      </c>
      <c r="B40" s="2">
        <v>0.92710000000000004</v>
      </c>
    </row>
    <row r="41" spans="1:2" ht="12.75" x14ac:dyDescent="0.2">
      <c r="A41" s="2">
        <v>45</v>
      </c>
      <c r="B41" s="2">
        <v>0.91700000000000004</v>
      </c>
    </row>
    <row r="42" spans="1:2" ht="12.75" x14ac:dyDescent="0.2">
      <c r="A42" s="2">
        <v>46</v>
      </c>
      <c r="B42" s="2">
        <v>0.90629999999999999</v>
      </c>
    </row>
    <row r="43" spans="1:2" ht="12.75" x14ac:dyDescent="0.2">
      <c r="A43" s="2">
        <v>47</v>
      </c>
      <c r="B43" s="2">
        <v>0.89529999999999998</v>
      </c>
    </row>
    <row r="44" spans="1:2" ht="12.75" x14ac:dyDescent="0.2">
      <c r="A44" s="2">
        <v>48</v>
      </c>
      <c r="B44" s="2">
        <v>0.88429999999999997</v>
      </c>
    </row>
    <row r="45" spans="1:2" ht="12.75" x14ac:dyDescent="0.2">
      <c r="A45" s="2">
        <v>49</v>
      </c>
      <c r="B45" s="2">
        <v>0.87329999999999997</v>
      </c>
    </row>
    <row r="46" spans="1:2" ht="12.75" x14ac:dyDescent="0.2">
      <c r="A46" s="2">
        <v>50</v>
      </c>
      <c r="B46" s="2">
        <v>0.86229999999999996</v>
      </c>
    </row>
    <row r="47" spans="1:2" ht="12.75" x14ac:dyDescent="0.2">
      <c r="A47" s="2">
        <v>51</v>
      </c>
      <c r="B47" s="2">
        <v>0.85119999999999996</v>
      </c>
    </row>
    <row r="48" spans="1:2" ht="12.75" x14ac:dyDescent="0.2">
      <c r="A48" s="2">
        <v>52</v>
      </c>
      <c r="B48" s="2">
        <v>0.84019999999999995</v>
      </c>
    </row>
    <row r="49" spans="1:2" ht="12.75" x14ac:dyDescent="0.2">
      <c r="A49" s="2">
        <v>53</v>
      </c>
      <c r="B49" s="2">
        <v>0.82920000000000005</v>
      </c>
    </row>
    <row r="50" spans="1:2" ht="12.75" x14ac:dyDescent="0.2">
      <c r="A50" s="2">
        <v>54</v>
      </c>
      <c r="B50" s="2">
        <v>0.81820000000000004</v>
      </c>
    </row>
    <row r="51" spans="1:2" ht="12.75" x14ac:dyDescent="0.2">
      <c r="A51" s="2">
        <v>55</v>
      </c>
      <c r="B51" s="2">
        <v>0.80720000000000003</v>
      </c>
    </row>
    <row r="52" spans="1:2" ht="12.75" x14ac:dyDescent="0.2">
      <c r="A52" s="2">
        <v>56</v>
      </c>
      <c r="B52" s="2">
        <v>0.79610000000000003</v>
      </c>
    </row>
    <row r="53" spans="1:2" ht="12.75" x14ac:dyDescent="0.2">
      <c r="A53" s="2">
        <v>57</v>
      </c>
      <c r="B53" s="2">
        <v>0.78510000000000002</v>
      </c>
    </row>
    <row r="54" spans="1:2" ht="12.75" x14ac:dyDescent="0.2">
      <c r="A54" s="2">
        <v>58</v>
      </c>
      <c r="B54" s="2">
        <v>0.77410000000000001</v>
      </c>
    </row>
    <row r="55" spans="1:2" ht="12.75" x14ac:dyDescent="0.2">
      <c r="A55" s="2">
        <v>59</v>
      </c>
      <c r="B55" s="2">
        <v>0.7631</v>
      </c>
    </row>
    <row r="56" spans="1:2" ht="12.75" x14ac:dyDescent="0.2">
      <c r="A56" s="2">
        <v>60</v>
      </c>
      <c r="B56" s="2">
        <v>0.75209999999999999</v>
      </c>
    </row>
    <row r="57" spans="1:2" ht="12.75" x14ac:dyDescent="0.2">
      <c r="A57" s="2">
        <v>61</v>
      </c>
      <c r="B57" s="2">
        <v>0.74099999999999999</v>
      </c>
    </row>
    <row r="58" spans="1:2" ht="12.75" x14ac:dyDescent="0.2">
      <c r="A58" s="2">
        <v>62</v>
      </c>
      <c r="B58" s="2">
        <v>0.73</v>
      </c>
    </row>
    <row r="59" spans="1:2" ht="12.75" x14ac:dyDescent="0.2">
      <c r="A59" s="2">
        <v>63</v>
      </c>
      <c r="B59" s="2">
        <v>0.71899999999999997</v>
      </c>
    </row>
    <row r="60" spans="1:2" ht="12.75" x14ac:dyDescent="0.2">
      <c r="A60" s="2">
        <v>64</v>
      </c>
      <c r="B60" s="2">
        <v>0.70799999999999996</v>
      </c>
    </row>
    <row r="61" spans="1:2" ht="12.75" x14ac:dyDescent="0.2">
      <c r="A61" s="2">
        <v>65</v>
      </c>
      <c r="B61" s="2">
        <v>0.69699999999999995</v>
      </c>
    </row>
    <row r="62" spans="1:2" ht="12.75" x14ac:dyDescent="0.2">
      <c r="A62" s="2">
        <v>66</v>
      </c>
      <c r="B62" s="2">
        <v>0.68589999999999995</v>
      </c>
    </row>
    <row r="63" spans="1:2" ht="12.75" x14ac:dyDescent="0.2">
      <c r="A63" s="2">
        <v>67</v>
      </c>
      <c r="B63" s="2">
        <v>0.67490000000000006</v>
      </c>
    </row>
    <row r="64" spans="1:2" ht="12.75" x14ac:dyDescent="0.2">
      <c r="A64" s="2">
        <v>68</v>
      </c>
      <c r="B64" s="2">
        <v>0.66390000000000005</v>
      </c>
    </row>
    <row r="65" spans="1:2" ht="12.75" x14ac:dyDescent="0.2">
      <c r="A65" s="2">
        <v>69</v>
      </c>
      <c r="B65" s="2">
        <v>0.65290000000000004</v>
      </c>
    </row>
    <row r="66" spans="1:2" ht="12.75" x14ac:dyDescent="0.2">
      <c r="A66" s="2">
        <v>70</v>
      </c>
      <c r="B66" s="2">
        <v>0.64190000000000003</v>
      </c>
    </row>
    <row r="67" spans="1:2" ht="12.75" x14ac:dyDescent="0.2">
      <c r="A67" s="2">
        <v>71</v>
      </c>
      <c r="B67" s="2">
        <v>0.63080000000000003</v>
      </c>
    </row>
    <row r="68" spans="1:2" ht="12.75" x14ac:dyDescent="0.2">
      <c r="A68" s="2">
        <v>72</v>
      </c>
      <c r="B68" s="2">
        <v>0.61980000000000002</v>
      </c>
    </row>
    <row r="69" spans="1:2" ht="12.75" x14ac:dyDescent="0.2">
      <c r="A69" s="2">
        <v>73</v>
      </c>
      <c r="B69" s="2">
        <v>0.60880000000000001</v>
      </c>
    </row>
    <row r="70" spans="1:2" ht="12.75" x14ac:dyDescent="0.2">
      <c r="A70" s="2">
        <v>74</v>
      </c>
      <c r="B70" s="2">
        <v>0.5978</v>
      </c>
    </row>
    <row r="71" spans="1:2" ht="12.75" x14ac:dyDescent="0.2">
      <c r="A71" s="2">
        <v>75</v>
      </c>
      <c r="B71" s="2">
        <v>0.58679999999999999</v>
      </c>
    </row>
    <row r="72" spans="1:2" ht="12.75" x14ac:dyDescent="0.2">
      <c r="A72" s="2">
        <v>76</v>
      </c>
      <c r="B72" s="2">
        <v>0.57569999999999999</v>
      </c>
    </row>
    <row r="73" spans="1:2" ht="12.75" x14ac:dyDescent="0.2">
      <c r="A73" s="2">
        <v>77</v>
      </c>
      <c r="B73" s="2">
        <v>0.56469999999999998</v>
      </c>
    </row>
    <row r="74" spans="1:2" ht="12.75" x14ac:dyDescent="0.2">
      <c r="A74" s="2">
        <v>78</v>
      </c>
      <c r="B74" s="2">
        <v>0.55369999999999997</v>
      </c>
    </row>
    <row r="75" spans="1:2" ht="12.75" x14ac:dyDescent="0.2">
      <c r="A75" s="2">
        <v>79</v>
      </c>
      <c r="B75" s="2">
        <v>0.54220000000000002</v>
      </c>
    </row>
    <row r="76" spans="1:2" ht="12.75" x14ac:dyDescent="0.2">
      <c r="A76" s="2">
        <v>80</v>
      </c>
      <c r="B76" s="2">
        <v>0.52969999999999995</v>
      </c>
    </row>
    <row r="77" spans="1:2" ht="12.75" x14ac:dyDescent="0.2">
      <c r="A77" s="2">
        <v>81</v>
      </c>
      <c r="B77" s="2">
        <v>0.5161</v>
      </c>
    </row>
    <row r="78" spans="1:2" ht="12.75" x14ac:dyDescent="0.2">
      <c r="A78" s="2">
        <v>82</v>
      </c>
      <c r="B78" s="2">
        <v>0.50160000000000005</v>
      </c>
    </row>
    <row r="79" spans="1:2" ht="12.75" x14ac:dyDescent="0.2">
      <c r="A79" s="2">
        <v>83</v>
      </c>
      <c r="B79" s="2">
        <v>0.48609999999999998</v>
      </c>
    </row>
    <row r="80" spans="1:2" ht="12.75" x14ac:dyDescent="0.2">
      <c r="A80" s="2">
        <v>84</v>
      </c>
      <c r="B80" s="2">
        <v>0.46960000000000002</v>
      </c>
    </row>
    <row r="81" spans="1:2" ht="12.75" x14ac:dyDescent="0.2">
      <c r="A81" s="2">
        <v>85</v>
      </c>
      <c r="B81" s="2">
        <v>0.4521</v>
      </c>
    </row>
    <row r="82" spans="1:2" ht="12.75" x14ac:dyDescent="0.2">
      <c r="A82" s="2">
        <v>86</v>
      </c>
      <c r="B82" s="2">
        <v>0.4335</v>
      </c>
    </row>
    <row r="83" spans="1:2" ht="12.75" x14ac:dyDescent="0.2">
      <c r="A83" s="2">
        <v>87</v>
      </c>
      <c r="B83" s="2">
        <v>0.41399999999999998</v>
      </c>
    </row>
    <row r="84" spans="1:2" ht="12.75" x14ac:dyDescent="0.2">
      <c r="A84" s="2">
        <v>88</v>
      </c>
      <c r="B84" s="2">
        <v>0.39350000000000002</v>
      </c>
    </row>
    <row r="85" spans="1:2" ht="12.75" x14ac:dyDescent="0.2">
      <c r="A85" s="2">
        <v>89</v>
      </c>
      <c r="B85" s="2">
        <v>0.372</v>
      </c>
    </row>
    <row r="86" spans="1:2" ht="12.75" x14ac:dyDescent="0.2">
      <c r="A86" s="2">
        <v>90</v>
      </c>
      <c r="B86" s="2">
        <v>0.34949999999999998</v>
      </c>
    </row>
    <row r="87" spans="1:2" ht="12.75" x14ac:dyDescent="0.2">
      <c r="A87" s="2">
        <v>91</v>
      </c>
      <c r="B87" s="2">
        <v>0.32590000000000002</v>
      </c>
    </row>
    <row r="88" spans="1:2" ht="12.75" x14ac:dyDescent="0.2">
      <c r="A88" s="2">
        <v>92</v>
      </c>
      <c r="B88" s="2">
        <v>0.3014</v>
      </c>
    </row>
    <row r="89" spans="1:2" ht="12.75" x14ac:dyDescent="0.2">
      <c r="A89" s="2">
        <v>93</v>
      </c>
      <c r="B89" s="2">
        <v>0.27589999999999998</v>
      </c>
    </row>
    <row r="90" spans="1:2" ht="12.75" x14ac:dyDescent="0.2">
      <c r="A90" s="2">
        <v>94</v>
      </c>
      <c r="B90" s="2">
        <v>0.24940000000000001</v>
      </c>
    </row>
    <row r="91" spans="1:2" ht="12.75" x14ac:dyDescent="0.2">
      <c r="A91" s="2">
        <v>95</v>
      </c>
      <c r="B91" s="2">
        <v>0.22189999999999999</v>
      </c>
    </row>
    <row r="92" spans="1:2" ht="12.75" x14ac:dyDescent="0.2">
      <c r="A92" s="2">
        <v>96</v>
      </c>
      <c r="B92" s="2">
        <v>0.1933</v>
      </c>
    </row>
    <row r="93" spans="1:2" ht="12.75" x14ac:dyDescent="0.2">
      <c r="A93" s="2">
        <v>97</v>
      </c>
      <c r="B93" s="2">
        <v>0.1638</v>
      </c>
    </row>
    <row r="94" spans="1:2" ht="12.75" x14ac:dyDescent="0.2">
      <c r="A94" s="2">
        <v>98</v>
      </c>
      <c r="B94" s="2">
        <v>0.1333</v>
      </c>
    </row>
    <row r="95" spans="1:2" ht="12.75" x14ac:dyDescent="0.2">
      <c r="A95" s="2">
        <v>99</v>
      </c>
      <c r="B95" s="2">
        <v>0.1018</v>
      </c>
    </row>
    <row r="96" spans="1:2" ht="12.75" x14ac:dyDescent="0.2">
      <c r="A96" s="2">
        <v>100</v>
      </c>
      <c r="B96" s="2">
        <v>6.9199999999999998E-2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B96"/>
  <sheetViews>
    <sheetView workbookViewId="0"/>
  </sheetViews>
  <sheetFormatPr defaultColWidth="12.5703125" defaultRowHeight="15.75" customHeight="1" x14ac:dyDescent="0.2"/>
  <cols>
    <col min="1" max="16384" width="12.5703125" style="3"/>
  </cols>
  <sheetData>
    <row r="1" spans="1:2" s="17" customFormat="1" ht="15.75" customHeight="1" x14ac:dyDescent="0.2">
      <c r="A1" s="6" t="s">
        <v>10</v>
      </c>
      <c r="B1" s="6" t="s">
        <v>181</v>
      </c>
    </row>
    <row r="2" spans="1:2" s="17" customFormat="1" ht="15.75" customHeight="1" x14ac:dyDescent="0.2">
      <c r="A2" s="2">
        <v>6</v>
      </c>
      <c r="B2" s="2">
        <v>0.98929999999999996</v>
      </c>
    </row>
    <row r="3" spans="1:2" s="17" customFormat="1" ht="15.75" customHeight="1" x14ac:dyDescent="0.2">
      <c r="A3" s="2">
        <v>7</v>
      </c>
      <c r="B3" s="2">
        <v>0.98929999999999996</v>
      </c>
    </row>
    <row r="4" spans="1:2" s="17" customFormat="1" ht="15.75" customHeight="1" x14ac:dyDescent="0.2">
      <c r="A4" s="2">
        <v>8</v>
      </c>
      <c r="B4" s="2">
        <v>0.98929999999999996</v>
      </c>
    </row>
    <row r="5" spans="1:2" s="17" customFormat="1" ht="15.75" customHeight="1" x14ac:dyDescent="0.2">
      <c r="A5" s="2">
        <v>9</v>
      </c>
      <c r="B5" s="2">
        <v>0.98929999999999996</v>
      </c>
    </row>
    <row r="6" spans="1:2" s="17" customFormat="1" ht="15.75" customHeight="1" x14ac:dyDescent="0.2">
      <c r="A6" s="2">
        <v>10</v>
      </c>
      <c r="B6" s="2">
        <v>0.98929999999999996</v>
      </c>
    </row>
    <row r="7" spans="1:2" s="17" customFormat="1" ht="15.75" customHeight="1" x14ac:dyDescent="0.2">
      <c r="A7" s="2">
        <v>11</v>
      </c>
      <c r="B7" s="2">
        <v>0.98929999999999996</v>
      </c>
    </row>
    <row r="8" spans="1:2" s="17" customFormat="1" ht="15.75" customHeight="1" x14ac:dyDescent="0.2">
      <c r="A8" s="2">
        <v>12</v>
      </c>
      <c r="B8" s="2">
        <v>0.98929999999999996</v>
      </c>
    </row>
    <row r="9" spans="1:2" s="17" customFormat="1" ht="15.75" customHeight="1" x14ac:dyDescent="0.2">
      <c r="A9" s="2">
        <v>13</v>
      </c>
      <c r="B9" s="2">
        <v>0.98929999999999996</v>
      </c>
    </row>
    <row r="10" spans="1:2" s="17" customFormat="1" ht="15.75" customHeight="1" x14ac:dyDescent="0.2">
      <c r="A10" s="2">
        <v>14</v>
      </c>
      <c r="B10" s="2">
        <v>0.98929999999999996</v>
      </c>
    </row>
    <row r="11" spans="1:2" s="17" customFormat="1" ht="15.75" customHeight="1" x14ac:dyDescent="0.2">
      <c r="A11" s="2">
        <v>15</v>
      </c>
      <c r="B11" s="2">
        <v>0.98929999999999996</v>
      </c>
    </row>
    <row r="12" spans="1:2" s="17" customFormat="1" ht="15.75" customHeight="1" x14ac:dyDescent="0.2">
      <c r="A12" s="2">
        <v>16</v>
      </c>
      <c r="B12" s="2">
        <v>0.98929999999999996</v>
      </c>
    </row>
    <row r="13" spans="1:2" s="17" customFormat="1" ht="15.75" customHeight="1" x14ac:dyDescent="0.2">
      <c r="A13" s="2">
        <v>17</v>
      </c>
      <c r="B13" s="2">
        <v>0.98929999999999996</v>
      </c>
    </row>
    <row r="14" spans="1:2" s="17" customFormat="1" ht="15.75" customHeight="1" x14ac:dyDescent="0.2">
      <c r="A14" s="2">
        <v>18</v>
      </c>
      <c r="B14" s="2">
        <v>0.98929999999999996</v>
      </c>
    </row>
    <row r="15" spans="1:2" s="17" customFormat="1" ht="15.75" customHeight="1" x14ac:dyDescent="0.2">
      <c r="A15" s="2">
        <v>19</v>
      </c>
      <c r="B15" s="2">
        <v>0.98929999999999996</v>
      </c>
    </row>
    <row r="16" spans="1:2" ht="15.75" customHeight="1" x14ac:dyDescent="0.2">
      <c r="A16" s="2">
        <v>20</v>
      </c>
      <c r="B16" s="2">
        <v>0.98929999999999996</v>
      </c>
    </row>
    <row r="17" spans="1:2" ht="15.75" customHeight="1" x14ac:dyDescent="0.2">
      <c r="A17" s="2">
        <v>21</v>
      </c>
      <c r="B17" s="2">
        <v>0.99609999999999999</v>
      </c>
    </row>
    <row r="18" spans="1:2" ht="15.75" customHeight="1" x14ac:dyDescent="0.2">
      <c r="A18" s="2">
        <v>22</v>
      </c>
      <c r="B18" s="2">
        <v>0.99960000000000004</v>
      </c>
    </row>
    <row r="19" spans="1:2" ht="15.75" customHeight="1" x14ac:dyDescent="0.2">
      <c r="A19" s="2">
        <v>23</v>
      </c>
      <c r="B19" s="2">
        <v>1</v>
      </c>
    </row>
    <row r="20" spans="1:2" ht="15.75" customHeight="1" x14ac:dyDescent="0.2">
      <c r="A20" s="2">
        <v>24</v>
      </c>
      <c r="B20" s="2">
        <v>1</v>
      </c>
    </row>
    <row r="21" spans="1:2" ht="15.75" customHeight="1" x14ac:dyDescent="0.2">
      <c r="A21" s="2">
        <v>25</v>
      </c>
      <c r="B21" s="2">
        <v>1</v>
      </c>
    </row>
    <row r="22" spans="1:2" ht="15.75" customHeight="1" x14ac:dyDescent="0.2">
      <c r="A22" s="2">
        <v>26</v>
      </c>
      <c r="B22" s="2">
        <v>1</v>
      </c>
    </row>
    <row r="23" spans="1:2" ht="15.75" customHeight="1" x14ac:dyDescent="0.2">
      <c r="A23" s="2">
        <v>27</v>
      </c>
      <c r="B23" s="2">
        <v>1</v>
      </c>
    </row>
    <row r="24" spans="1:2" ht="15.75" customHeight="1" x14ac:dyDescent="0.2">
      <c r="A24" s="2">
        <v>28</v>
      </c>
      <c r="B24" s="2">
        <v>0.99990000000000001</v>
      </c>
    </row>
    <row r="25" spans="1:2" ht="15.75" customHeight="1" x14ac:dyDescent="0.2">
      <c r="A25" s="2">
        <v>29</v>
      </c>
      <c r="B25" s="2">
        <v>0.99909999999999999</v>
      </c>
    </row>
    <row r="26" spans="1:2" ht="15.75" customHeight="1" x14ac:dyDescent="0.2">
      <c r="A26" s="2">
        <v>30</v>
      </c>
      <c r="B26" s="2">
        <v>0.99750000000000005</v>
      </c>
    </row>
    <row r="27" spans="1:2" ht="15.75" customHeight="1" x14ac:dyDescent="0.2">
      <c r="A27" s="2">
        <v>31</v>
      </c>
      <c r="B27" s="2">
        <v>0.99519999999999997</v>
      </c>
    </row>
    <row r="28" spans="1:2" ht="15.75" customHeight="1" x14ac:dyDescent="0.2">
      <c r="A28" s="2">
        <v>32</v>
      </c>
      <c r="B28" s="2">
        <v>0.99219999999999997</v>
      </c>
    </row>
    <row r="29" spans="1:2" ht="15.75" customHeight="1" x14ac:dyDescent="0.2">
      <c r="A29" s="2">
        <v>33</v>
      </c>
      <c r="B29" s="2">
        <v>0.98850000000000005</v>
      </c>
    </row>
    <row r="30" spans="1:2" ht="15.75" customHeight="1" x14ac:dyDescent="0.2">
      <c r="A30" s="2">
        <v>34</v>
      </c>
      <c r="B30" s="2">
        <v>0.98399999999999999</v>
      </c>
    </row>
    <row r="31" spans="1:2" ht="15.75" customHeight="1" x14ac:dyDescent="0.2">
      <c r="A31" s="2">
        <v>35</v>
      </c>
      <c r="B31" s="2">
        <v>0.9788</v>
      </c>
    </row>
    <row r="32" spans="1:2" ht="15.75" customHeight="1" x14ac:dyDescent="0.2">
      <c r="A32" s="2">
        <v>36</v>
      </c>
      <c r="B32" s="2">
        <v>0.97289999999999999</v>
      </c>
    </row>
    <row r="33" spans="1:2" ht="15.75" customHeight="1" x14ac:dyDescent="0.2">
      <c r="A33" s="2">
        <v>37</v>
      </c>
      <c r="B33" s="2">
        <v>0.96619999999999995</v>
      </c>
    </row>
    <row r="34" spans="1:2" ht="15.75" customHeight="1" x14ac:dyDescent="0.2">
      <c r="A34" s="2">
        <v>38</v>
      </c>
      <c r="B34" s="2">
        <v>0.95920000000000005</v>
      </c>
    </row>
    <row r="35" spans="1:2" ht="12.75" x14ac:dyDescent="0.2">
      <c r="A35" s="2">
        <v>39</v>
      </c>
      <c r="B35" s="2">
        <v>0.95209999999999995</v>
      </c>
    </row>
    <row r="36" spans="1:2" ht="12.75" x14ac:dyDescent="0.2">
      <c r="A36" s="2">
        <v>40</v>
      </c>
      <c r="B36" s="2">
        <v>0.94510000000000005</v>
      </c>
    </row>
    <row r="37" spans="1:2" ht="12.75" x14ac:dyDescent="0.2">
      <c r="A37" s="2">
        <v>41</v>
      </c>
      <c r="B37" s="2">
        <v>0.93799999999999994</v>
      </c>
    </row>
    <row r="38" spans="1:2" ht="12.75" x14ac:dyDescent="0.2">
      <c r="A38" s="2">
        <v>42</v>
      </c>
      <c r="B38" s="2">
        <v>0.93100000000000005</v>
      </c>
    </row>
    <row r="39" spans="1:2" ht="12.75" x14ac:dyDescent="0.2">
      <c r="A39" s="2">
        <v>43</v>
      </c>
      <c r="B39" s="2">
        <v>0.92400000000000004</v>
      </c>
    </row>
    <row r="40" spans="1:2" ht="12.75" x14ac:dyDescent="0.2">
      <c r="A40" s="2">
        <v>44</v>
      </c>
      <c r="B40" s="2">
        <v>0.91690000000000005</v>
      </c>
    </row>
    <row r="41" spans="1:2" ht="12.75" x14ac:dyDescent="0.2">
      <c r="A41" s="2">
        <v>45</v>
      </c>
      <c r="B41" s="2">
        <v>0.90990000000000004</v>
      </c>
    </row>
    <row r="42" spans="1:2" ht="12.75" x14ac:dyDescent="0.2">
      <c r="A42" s="2">
        <v>46</v>
      </c>
      <c r="B42" s="2">
        <v>0.90280000000000005</v>
      </c>
    </row>
    <row r="43" spans="1:2" ht="12.75" x14ac:dyDescent="0.2">
      <c r="A43" s="2">
        <v>47</v>
      </c>
      <c r="B43" s="2">
        <v>0.89580000000000004</v>
      </c>
    </row>
    <row r="44" spans="1:2" ht="12.75" x14ac:dyDescent="0.2">
      <c r="A44" s="2">
        <v>48</v>
      </c>
      <c r="B44" s="2">
        <v>0.88880000000000003</v>
      </c>
    </row>
    <row r="45" spans="1:2" ht="12.75" x14ac:dyDescent="0.2">
      <c r="A45" s="2">
        <v>49</v>
      </c>
      <c r="B45" s="2">
        <v>0.88170000000000004</v>
      </c>
    </row>
    <row r="46" spans="1:2" ht="12.75" x14ac:dyDescent="0.2">
      <c r="A46" s="2">
        <v>50</v>
      </c>
      <c r="B46" s="2">
        <v>0.87470000000000003</v>
      </c>
    </row>
    <row r="47" spans="1:2" ht="12.75" x14ac:dyDescent="0.2">
      <c r="A47" s="2">
        <v>51</v>
      </c>
      <c r="B47" s="2">
        <v>0.86760000000000004</v>
      </c>
    </row>
    <row r="48" spans="1:2" ht="12.75" x14ac:dyDescent="0.2">
      <c r="A48" s="2">
        <v>52</v>
      </c>
      <c r="B48" s="2">
        <v>0.86060000000000003</v>
      </c>
    </row>
    <row r="49" spans="1:2" ht="12.75" x14ac:dyDescent="0.2">
      <c r="A49" s="2">
        <v>53</v>
      </c>
      <c r="B49" s="2">
        <v>0.85360000000000003</v>
      </c>
    </row>
    <row r="50" spans="1:2" ht="12.75" x14ac:dyDescent="0.2">
      <c r="A50" s="2">
        <v>54</v>
      </c>
      <c r="B50" s="2">
        <v>0.84650000000000003</v>
      </c>
    </row>
    <row r="51" spans="1:2" ht="12.75" x14ac:dyDescent="0.2">
      <c r="A51" s="2">
        <v>55</v>
      </c>
      <c r="B51" s="2">
        <v>0.83950000000000002</v>
      </c>
    </row>
    <row r="52" spans="1:2" ht="12.75" x14ac:dyDescent="0.2">
      <c r="A52" s="2">
        <v>56</v>
      </c>
      <c r="B52" s="2">
        <v>0.83240000000000003</v>
      </c>
    </row>
    <row r="53" spans="1:2" ht="12.75" x14ac:dyDescent="0.2">
      <c r="A53" s="2">
        <v>57</v>
      </c>
      <c r="B53" s="2">
        <v>0.82540000000000002</v>
      </c>
    </row>
    <row r="54" spans="1:2" ht="12.75" x14ac:dyDescent="0.2">
      <c r="A54" s="2">
        <v>58</v>
      </c>
      <c r="B54" s="2">
        <v>0.81840000000000002</v>
      </c>
    </row>
    <row r="55" spans="1:2" ht="12.75" x14ac:dyDescent="0.2">
      <c r="A55" s="2">
        <v>59</v>
      </c>
      <c r="B55" s="2">
        <v>0.81130000000000002</v>
      </c>
    </row>
    <row r="56" spans="1:2" ht="12.75" x14ac:dyDescent="0.2">
      <c r="A56" s="2">
        <v>60</v>
      </c>
      <c r="B56" s="2">
        <v>0.80430000000000001</v>
      </c>
    </row>
    <row r="57" spans="1:2" ht="12.75" x14ac:dyDescent="0.2">
      <c r="A57" s="2">
        <v>61</v>
      </c>
      <c r="B57" s="2">
        <v>0.79720000000000002</v>
      </c>
    </row>
    <row r="58" spans="1:2" ht="12.75" x14ac:dyDescent="0.2">
      <c r="A58" s="2">
        <v>62</v>
      </c>
      <c r="B58" s="2">
        <v>0.79020000000000001</v>
      </c>
    </row>
    <row r="59" spans="1:2" ht="12.75" x14ac:dyDescent="0.2">
      <c r="A59" s="2">
        <v>63</v>
      </c>
      <c r="B59" s="2">
        <v>0.78320000000000001</v>
      </c>
    </row>
    <row r="60" spans="1:2" ht="12.75" x14ac:dyDescent="0.2">
      <c r="A60" s="2">
        <v>64</v>
      </c>
      <c r="B60" s="2">
        <v>0.77610000000000001</v>
      </c>
    </row>
    <row r="61" spans="1:2" ht="12.75" x14ac:dyDescent="0.2">
      <c r="A61" s="2">
        <v>65</v>
      </c>
      <c r="B61" s="2">
        <v>0.76910000000000001</v>
      </c>
    </row>
    <row r="62" spans="1:2" ht="12.75" x14ac:dyDescent="0.2">
      <c r="A62" s="2">
        <v>66</v>
      </c>
      <c r="B62" s="2">
        <v>0.76200000000000001</v>
      </c>
    </row>
    <row r="63" spans="1:2" ht="12.75" x14ac:dyDescent="0.2">
      <c r="A63" s="2">
        <v>67</v>
      </c>
      <c r="B63" s="2">
        <v>0.755</v>
      </c>
    </row>
    <row r="64" spans="1:2" ht="12.75" x14ac:dyDescent="0.2">
      <c r="A64" s="2">
        <v>68</v>
      </c>
      <c r="B64" s="2">
        <v>0.74790000000000001</v>
      </c>
    </row>
    <row r="65" spans="1:2" ht="12.75" x14ac:dyDescent="0.2">
      <c r="A65" s="2">
        <v>69</v>
      </c>
      <c r="B65" s="2">
        <v>0.74019999999999997</v>
      </c>
    </row>
    <row r="66" spans="1:2" ht="12.75" x14ac:dyDescent="0.2">
      <c r="A66" s="2">
        <v>70</v>
      </c>
      <c r="B66" s="2">
        <v>0.7319</v>
      </c>
    </row>
    <row r="67" spans="1:2" ht="12.75" x14ac:dyDescent="0.2">
      <c r="A67" s="2">
        <v>71</v>
      </c>
      <c r="B67" s="2">
        <v>0.72299999999999998</v>
      </c>
    </row>
    <row r="68" spans="1:2" ht="12.75" x14ac:dyDescent="0.2">
      <c r="A68" s="2">
        <v>72</v>
      </c>
      <c r="B68" s="2">
        <v>0.71340000000000003</v>
      </c>
    </row>
    <row r="69" spans="1:2" ht="12.75" x14ac:dyDescent="0.2">
      <c r="A69" s="2">
        <v>73</v>
      </c>
      <c r="B69" s="2">
        <v>0.70309999999999995</v>
      </c>
    </row>
    <row r="70" spans="1:2" ht="12.75" x14ac:dyDescent="0.2">
      <c r="A70" s="2">
        <v>74</v>
      </c>
      <c r="B70" s="2">
        <v>0.69230000000000003</v>
      </c>
    </row>
    <row r="71" spans="1:2" ht="12.75" x14ac:dyDescent="0.2">
      <c r="A71" s="2">
        <v>75</v>
      </c>
      <c r="B71" s="2">
        <v>0.68079999999999996</v>
      </c>
    </row>
    <row r="72" spans="1:2" ht="12.75" x14ac:dyDescent="0.2">
      <c r="A72" s="2">
        <v>76</v>
      </c>
      <c r="B72" s="2">
        <v>0.66869999999999996</v>
      </c>
    </row>
    <row r="73" spans="1:2" ht="12.75" x14ac:dyDescent="0.2">
      <c r="A73" s="2">
        <v>77</v>
      </c>
      <c r="B73" s="2">
        <v>0.65590000000000004</v>
      </c>
    </row>
    <row r="74" spans="1:2" ht="12.75" x14ac:dyDescent="0.2">
      <c r="A74" s="2">
        <v>78</v>
      </c>
      <c r="B74" s="2">
        <v>0.64249999999999996</v>
      </c>
    </row>
    <row r="75" spans="1:2" ht="12.75" x14ac:dyDescent="0.2">
      <c r="A75" s="2">
        <v>79</v>
      </c>
      <c r="B75" s="2">
        <v>0.62849999999999995</v>
      </c>
    </row>
    <row r="76" spans="1:2" ht="12.75" x14ac:dyDescent="0.2">
      <c r="A76" s="2">
        <v>80</v>
      </c>
      <c r="B76" s="2">
        <v>0.61380000000000001</v>
      </c>
    </row>
    <row r="77" spans="1:2" ht="12.75" x14ac:dyDescent="0.2">
      <c r="A77" s="2">
        <v>81</v>
      </c>
      <c r="B77" s="2">
        <v>0.59850000000000003</v>
      </c>
    </row>
    <row r="78" spans="1:2" ht="12.75" x14ac:dyDescent="0.2">
      <c r="A78" s="2">
        <v>82</v>
      </c>
      <c r="B78" s="2">
        <v>0.58250000000000002</v>
      </c>
    </row>
    <row r="79" spans="1:2" ht="12.75" x14ac:dyDescent="0.2">
      <c r="A79" s="2">
        <v>83</v>
      </c>
      <c r="B79" s="2">
        <v>0.56599999999999995</v>
      </c>
    </row>
    <row r="80" spans="1:2" ht="12.75" x14ac:dyDescent="0.2">
      <c r="A80" s="2">
        <v>84</v>
      </c>
      <c r="B80" s="2">
        <v>0.54879999999999995</v>
      </c>
    </row>
    <row r="81" spans="1:2" ht="12.75" x14ac:dyDescent="0.2">
      <c r="A81" s="2">
        <v>85</v>
      </c>
      <c r="B81" s="2">
        <v>0.53090000000000004</v>
      </c>
    </row>
    <row r="82" spans="1:2" ht="12.75" x14ac:dyDescent="0.2">
      <c r="A82" s="2">
        <v>86</v>
      </c>
      <c r="B82" s="2">
        <v>0.51239999999999997</v>
      </c>
    </row>
    <row r="83" spans="1:2" ht="12.75" x14ac:dyDescent="0.2">
      <c r="A83" s="2">
        <v>87</v>
      </c>
      <c r="B83" s="2">
        <v>0.49330000000000002</v>
      </c>
    </row>
    <row r="84" spans="1:2" ht="12.75" x14ac:dyDescent="0.2">
      <c r="A84" s="2">
        <v>88</v>
      </c>
      <c r="B84" s="2">
        <v>0.47349999999999998</v>
      </c>
    </row>
    <row r="85" spans="1:2" ht="12.75" x14ac:dyDescent="0.2">
      <c r="A85" s="2">
        <v>89</v>
      </c>
      <c r="B85" s="2">
        <v>0.4531</v>
      </c>
    </row>
    <row r="86" spans="1:2" ht="12.75" x14ac:dyDescent="0.2">
      <c r="A86" s="2">
        <v>90</v>
      </c>
      <c r="B86" s="2">
        <v>0.43209999999999998</v>
      </c>
    </row>
    <row r="87" spans="1:2" ht="12.75" x14ac:dyDescent="0.2">
      <c r="A87" s="2">
        <v>91</v>
      </c>
      <c r="B87" s="2">
        <v>0.41039999999999999</v>
      </c>
    </row>
    <row r="88" spans="1:2" ht="12.75" x14ac:dyDescent="0.2">
      <c r="A88" s="2">
        <v>92</v>
      </c>
      <c r="B88" s="2">
        <v>0.3881</v>
      </c>
    </row>
    <row r="89" spans="1:2" ht="12.75" x14ac:dyDescent="0.2">
      <c r="A89" s="2">
        <v>93</v>
      </c>
      <c r="B89" s="2">
        <v>0.36520000000000002</v>
      </c>
    </row>
    <row r="90" spans="1:2" ht="12.75" x14ac:dyDescent="0.2">
      <c r="A90" s="2">
        <v>94</v>
      </c>
      <c r="B90" s="2">
        <v>0.34160000000000001</v>
      </c>
    </row>
    <row r="91" spans="1:2" ht="12.75" x14ac:dyDescent="0.2">
      <c r="A91" s="2">
        <v>95</v>
      </c>
      <c r="B91" s="2">
        <v>0.31740000000000002</v>
      </c>
    </row>
    <row r="92" spans="1:2" ht="12.75" x14ac:dyDescent="0.2">
      <c r="A92" s="2">
        <v>96</v>
      </c>
      <c r="B92" s="2">
        <v>0.29260000000000003</v>
      </c>
    </row>
    <row r="93" spans="1:2" ht="12.75" x14ac:dyDescent="0.2">
      <c r="A93" s="2">
        <v>97</v>
      </c>
      <c r="B93" s="2">
        <v>0.2671</v>
      </c>
    </row>
    <row r="94" spans="1:2" ht="12.75" x14ac:dyDescent="0.2">
      <c r="A94" s="2">
        <v>98</v>
      </c>
      <c r="B94" s="2">
        <v>0.2409</v>
      </c>
    </row>
    <row r="95" spans="1:2" ht="12.75" x14ac:dyDescent="0.2">
      <c r="A95" s="2">
        <v>99</v>
      </c>
      <c r="B95" s="2">
        <v>0.2142</v>
      </c>
    </row>
    <row r="96" spans="1:2" ht="12.75" x14ac:dyDescent="0.2">
      <c r="A96" s="2">
        <v>100</v>
      </c>
      <c r="B96" s="2">
        <v>0.18679999999999999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FF598-46CB-4339-9A3C-43C710359662}">
  <sheetPr>
    <outlinePr summaryBelow="0" summaryRight="0"/>
  </sheetPr>
  <dimension ref="A1:B97"/>
  <sheetViews>
    <sheetView workbookViewId="0"/>
  </sheetViews>
  <sheetFormatPr defaultColWidth="12.5703125" defaultRowHeight="15.75" customHeight="1" x14ac:dyDescent="0.2"/>
  <cols>
    <col min="1" max="16384" width="12.5703125" style="3"/>
  </cols>
  <sheetData>
    <row r="1" spans="1:2" s="17" customFormat="1" ht="15.75" customHeight="1" x14ac:dyDescent="0.2">
      <c r="A1" s="6" t="s">
        <v>10</v>
      </c>
      <c r="B1" s="6" t="s">
        <v>181</v>
      </c>
    </row>
    <row r="2" spans="1:2" s="17" customFormat="1" ht="15.75" customHeight="1" x14ac:dyDescent="0.2">
      <c r="A2" s="2">
        <v>5</v>
      </c>
      <c r="B2" s="20">
        <v>1</v>
      </c>
    </row>
    <row r="3" spans="1:2" s="17" customFormat="1" ht="15.75" customHeight="1" x14ac:dyDescent="0.2">
      <c r="A3" s="2">
        <v>6</v>
      </c>
      <c r="B3" s="20">
        <v>1</v>
      </c>
    </row>
    <row r="4" spans="1:2" s="17" customFormat="1" ht="15.75" customHeight="1" x14ac:dyDescent="0.2">
      <c r="A4" s="2">
        <v>7</v>
      </c>
      <c r="B4" s="20">
        <v>1</v>
      </c>
    </row>
    <row r="5" spans="1:2" s="17" customFormat="1" ht="15.75" customHeight="1" x14ac:dyDescent="0.2">
      <c r="A5" s="2">
        <v>8</v>
      </c>
      <c r="B5" s="20">
        <v>1</v>
      </c>
    </row>
    <row r="6" spans="1:2" s="17" customFormat="1" ht="15.75" customHeight="1" x14ac:dyDescent="0.2">
      <c r="A6" s="2">
        <v>9</v>
      </c>
      <c r="B6" s="20">
        <v>1</v>
      </c>
    </row>
    <row r="7" spans="1:2" s="17" customFormat="1" ht="15.75" customHeight="1" x14ac:dyDescent="0.2">
      <c r="A7" s="2">
        <v>10</v>
      </c>
      <c r="B7" s="20">
        <v>1</v>
      </c>
    </row>
    <row r="8" spans="1:2" s="17" customFormat="1" ht="15.75" customHeight="1" x14ac:dyDescent="0.2">
      <c r="A8" s="2">
        <v>11</v>
      </c>
      <c r="B8" s="20">
        <v>1</v>
      </c>
    </row>
    <row r="9" spans="1:2" s="17" customFormat="1" ht="15.75" customHeight="1" x14ac:dyDescent="0.2">
      <c r="A9" s="2">
        <v>12</v>
      </c>
      <c r="B9" s="20">
        <v>1</v>
      </c>
    </row>
    <row r="10" spans="1:2" s="17" customFormat="1" ht="15.75" customHeight="1" x14ac:dyDescent="0.2">
      <c r="A10" s="2">
        <v>13</v>
      </c>
      <c r="B10" s="20">
        <v>1</v>
      </c>
    </row>
    <row r="11" spans="1:2" s="17" customFormat="1" ht="15.75" customHeight="1" x14ac:dyDescent="0.2">
      <c r="A11" s="2">
        <v>14</v>
      </c>
      <c r="B11" s="20">
        <v>1</v>
      </c>
    </row>
    <row r="12" spans="1:2" s="17" customFormat="1" ht="15.75" customHeight="1" x14ac:dyDescent="0.2">
      <c r="A12" s="2">
        <v>15</v>
      </c>
      <c r="B12" s="20">
        <v>1</v>
      </c>
    </row>
    <row r="13" spans="1:2" s="17" customFormat="1" ht="15.75" customHeight="1" x14ac:dyDescent="0.2">
      <c r="A13" s="2">
        <v>16</v>
      </c>
      <c r="B13" s="20">
        <v>1</v>
      </c>
    </row>
    <row r="14" spans="1:2" s="17" customFormat="1" ht="15.75" customHeight="1" x14ac:dyDescent="0.2">
      <c r="A14" s="2">
        <v>17</v>
      </c>
      <c r="B14" s="20">
        <v>1</v>
      </c>
    </row>
    <row r="15" spans="1:2" s="17" customFormat="1" ht="15.75" customHeight="1" x14ac:dyDescent="0.2">
      <c r="A15" s="2">
        <v>18</v>
      </c>
      <c r="B15" s="20">
        <v>1</v>
      </c>
    </row>
    <row r="16" spans="1:2" s="17" customFormat="1" ht="15.75" customHeight="1" x14ac:dyDescent="0.2">
      <c r="A16" s="2">
        <v>19</v>
      </c>
      <c r="B16" s="20">
        <v>1</v>
      </c>
    </row>
    <row r="17" spans="1:2" ht="15.75" customHeight="1" x14ac:dyDescent="0.2">
      <c r="A17" s="2">
        <v>20</v>
      </c>
      <c r="B17" s="20">
        <v>1</v>
      </c>
    </row>
    <row r="18" spans="1:2" ht="15.75" customHeight="1" x14ac:dyDescent="0.2">
      <c r="A18" s="2">
        <v>21</v>
      </c>
      <c r="B18" s="20">
        <v>1</v>
      </c>
    </row>
    <row r="19" spans="1:2" ht="15.75" customHeight="1" x14ac:dyDescent="0.2">
      <c r="A19" s="2">
        <v>22</v>
      </c>
      <c r="B19" s="20">
        <v>1</v>
      </c>
    </row>
    <row r="20" spans="1:2" ht="15.75" customHeight="1" x14ac:dyDescent="0.2">
      <c r="A20" s="2">
        <v>23</v>
      </c>
      <c r="B20" s="20">
        <v>1</v>
      </c>
    </row>
    <row r="21" spans="1:2" ht="12.75" x14ac:dyDescent="0.2">
      <c r="A21" s="2">
        <v>24</v>
      </c>
      <c r="B21" s="20">
        <v>1</v>
      </c>
    </row>
    <row r="22" spans="1:2" ht="12.75" x14ac:dyDescent="0.2">
      <c r="A22" s="2">
        <v>25</v>
      </c>
      <c r="B22" s="20">
        <v>1</v>
      </c>
    </row>
    <row r="23" spans="1:2" ht="12.75" x14ac:dyDescent="0.2">
      <c r="A23" s="2">
        <v>26</v>
      </c>
      <c r="B23" s="20">
        <v>1</v>
      </c>
    </row>
    <row r="24" spans="1:2" ht="12.75" x14ac:dyDescent="0.2">
      <c r="A24" s="2">
        <v>27</v>
      </c>
      <c r="B24" s="20">
        <v>1</v>
      </c>
    </row>
    <row r="25" spans="1:2" ht="12.75" x14ac:dyDescent="0.2">
      <c r="A25" s="2">
        <v>28</v>
      </c>
      <c r="B25" s="20">
        <v>1</v>
      </c>
    </row>
    <row r="26" spans="1:2" ht="12.75" x14ac:dyDescent="0.2">
      <c r="A26" s="2">
        <v>29</v>
      </c>
      <c r="B26" s="20">
        <v>1</v>
      </c>
    </row>
    <row r="27" spans="1:2" ht="12.75" x14ac:dyDescent="0.2">
      <c r="A27" s="2">
        <v>30</v>
      </c>
      <c r="B27" s="20">
        <v>0.99970000000000003</v>
      </c>
    </row>
    <row r="28" spans="1:2" ht="12.75" x14ac:dyDescent="0.2">
      <c r="A28" s="2">
        <v>31</v>
      </c>
      <c r="B28" s="20">
        <v>0.999</v>
      </c>
    </row>
    <row r="29" spans="1:2" ht="12.75" x14ac:dyDescent="0.2">
      <c r="A29" s="2">
        <v>32</v>
      </c>
      <c r="B29" s="20">
        <v>0.99770000000000003</v>
      </c>
    </row>
    <row r="30" spans="1:2" ht="12.75" x14ac:dyDescent="0.2">
      <c r="A30" s="2">
        <v>33</v>
      </c>
      <c r="B30" s="20">
        <v>0.99590000000000001</v>
      </c>
    </row>
    <row r="31" spans="1:2" ht="12.75" x14ac:dyDescent="0.2">
      <c r="A31" s="2">
        <v>34</v>
      </c>
      <c r="B31" s="20">
        <v>0.99360000000000004</v>
      </c>
    </row>
    <row r="32" spans="1:2" ht="12.75" x14ac:dyDescent="0.2">
      <c r="A32" s="2">
        <v>35</v>
      </c>
      <c r="B32" s="20">
        <v>0.9909</v>
      </c>
    </row>
    <row r="33" spans="1:2" ht="12.75" x14ac:dyDescent="0.2">
      <c r="A33" s="2">
        <v>36</v>
      </c>
      <c r="B33" s="20">
        <v>0.98760000000000003</v>
      </c>
    </row>
    <row r="34" spans="1:2" ht="12.75" x14ac:dyDescent="0.2">
      <c r="A34" s="2">
        <v>37</v>
      </c>
      <c r="B34" s="20">
        <v>0.98380000000000001</v>
      </c>
    </row>
    <row r="35" spans="1:2" ht="12.75" x14ac:dyDescent="0.2">
      <c r="A35" s="2">
        <v>38</v>
      </c>
      <c r="B35" s="20">
        <v>0.97950000000000004</v>
      </c>
    </row>
    <row r="36" spans="1:2" ht="12.75" x14ac:dyDescent="0.2">
      <c r="A36" s="2">
        <v>39</v>
      </c>
      <c r="B36" s="20">
        <v>0.97470000000000001</v>
      </c>
    </row>
    <row r="37" spans="1:2" ht="12.75" x14ac:dyDescent="0.2">
      <c r="A37" s="2">
        <v>40</v>
      </c>
      <c r="B37" s="20">
        <v>0.96950000000000003</v>
      </c>
    </row>
    <row r="38" spans="1:2" ht="12.75" x14ac:dyDescent="0.2">
      <c r="A38" s="2">
        <v>41</v>
      </c>
      <c r="B38" s="20">
        <v>0.9637</v>
      </c>
    </row>
    <row r="39" spans="1:2" ht="12.75" x14ac:dyDescent="0.2">
      <c r="A39" s="2">
        <v>42</v>
      </c>
      <c r="B39" s="20">
        <v>0.95740000000000003</v>
      </c>
    </row>
    <row r="40" spans="1:2" ht="12.75" x14ac:dyDescent="0.2">
      <c r="A40" s="2">
        <v>43</v>
      </c>
      <c r="B40" s="20">
        <v>0.9506</v>
      </c>
    </row>
    <row r="41" spans="1:2" ht="12.75" x14ac:dyDescent="0.2">
      <c r="A41" s="2">
        <v>44</v>
      </c>
      <c r="B41" s="20">
        <v>0.94330000000000003</v>
      </c>
    </row>
    <row r="42" spans="1:2" ht="12.75" x14ac:dyDescent="0.2">
      <c r="A42" s="2">
        <v>45</v>
      </c>
      <c r="B42" s="20">
        <v>0.9355</v>
      </c>
    </row>
    <row r="43" spans="1:2" ht="12.75" x14ac:dyDescent="0.2">
      <c r="A43" s="2">
        <v>46</v>
      </c>
      <c r="B43" s="20">
        <v>0.92720000000000002</v>
      </c>
    </row>
    <row r="44" spans="1:2" ht="12.75" x14ac:dyDescent="0.2">
      <c r="A44" s="2">
        <v>47</v>
      </c>
      <c r="B44" s="20">
        <v>0.91839999999999999</v>
      </c>
    </row>
    <row r="45" spans="1:2" ht="12.75" x14ac:dyDescent="0.2">
      <c r="A45" s="2">
        <v>48</v>
      </c>
      <c r="B45" s="20">
        <v>0.90910000000000002</v>
      </c>
    </row>
    <row r="46" spans="1:2" ht="12.75" x14ac:dyDescent="0.2">
      <c r="A46" s="2">
        <v>49</v>
      </c>
      <c r="B46" s="20">
        <v>0.89929999999999999</v>
      </c>
    </row>
    <row r="47" spans="1:2" ht="12.75" x14ac:dyDescent="0.2">
      <c r="A47" s="2">
        <v>50</v>
      </c>
      <c r="B47" s="20">
        <v>0.88949999999999996</v>
      </c>
    </row>
    <row r="48" spans="1:2" ht="12.75" x14ac:dyDescent="0.2">
      <c r="A48" s="2">
        <v>51</v>
      </c>
      <c r="B48" s="20">
        <v>0.87980000000000003</v>
      </c>
    </row>
    <row r="49" spans="1:2" ht="12.75" x14ac:dyDescent="0.2">
      <c r="A49" s="2">
        <v>52</v>
      </c>
      <c r="B49" s="20">
        <v>0.87</v>
      </c>
    </row>
    <row r="50" spans="1:2" ht="12.75" x14ac:dyDescent="0.2">
      <c r="A50" s="2">
        <v>53</v>
      </c>
      <c r="B50" s="20">
        <v>0.86019999999999996</v>
      </c>
    </row>
    <row r="51" spans="1:2" ht="12.75" x14ac:dyDescent="0.2">
      <c r="A51" s="2">
        <v>54</v>
      </c>
      <c r="B51" s="20">
        <v>0.85040000000000004</v>
      </c>
    </row>
    <row r="52" spans="1:2" ht="12.75" x14ac:dyDescent="0.2">
      <c r="A52" s="2">
        <v>55</v>
      </c>
      <c r="B52" s="20">
        <v>0.84060000000000001</v>
      </c>
    </row>
    <row r="53" spans="1:2" ht="12.75" x14ac:dyDescent="0.2">
      <c r="A53" s="2">
        <v>56</v>
      </c>
      <c r="B53" s="20">
        <v>0.83079999999999998</v>
      </c>
    </row>
    <row r="54" spans="1:2" ht="12.75" x14ac:dyDescent="0.2">
      <c r="A54" s="2">
        <v>57</v>
      </c>
      <c r="B54" s="20">
        <v>0.82099999999999995</v>
      </c>
    </row>
    <row r="55" spans="1:2" ht="12.75" x14ac:dyDescent="0.2">
      <c r="A55" s="2">
        <v>58</v>
      </c>
      <c r="B55" s="20">
        <v>0.81120000000000003</v>
      </c>
    </row>
    <row r="56" spans="1:2" ht="12.75" x14ac:dyDescent="0.2">
      <c r="A56" s="2">
        <v>59</v>
      </c>
      <c r="B56" s="20">
        <v>0.8014</v>
      </c>
    </row>
    <row r="57" spans="1:2" ht="12.75" x14ac:dyDescent="0.2">
      <c r="A57" s="2">
        <v>60</v>
      </c>
      <c r="B57" s="20">
        <v>0.79159999999999997</v>
      </c>
    </row>
    <row r="58" spans="1:2" ht="12.75" x14ac:dyDescent="0.2">
      <c r="A58" s="2">
        <v>61</v>
      </c>
      <c r="B58" s="20">
        <v>0.78180000000000005</v>
      </c>
    </row>
    <row r="59" spans="1:2" ht="12.75" x14ac:dyDescent="0.2">
      <c r="A59" s="2">
        <v>62</v>
      </c>
      <c r="B59" s="20">
        <v>0.77200000000000002</v>
      </c>
    </row>
    <row r="60" spans="1:2" ht="12.75" x14ac:dyDescent="0.2">
      <c r="A60" s="2">
        <v>63</v>
      </c>
      <c r="B60" s="20">
        <v>0.76219999999999999</v>
      </c>
    </row>
    <row r="61" spans="1:2" ht="12.75" x14ac:dyDescent="0.2">
      <c r="A61" s="2">
        <v>64</v>
      </c>
      <c r="B61" s="20">
        <v>0.75239999999999996</v>
      </c>
    </row>
    <row r="62" spans="1:2" ht="12.75" x14ac:dyDescent="0.2">
      <c r="A62" s="2">
        <v>65</v>
      </c>
      <c r="B62" s="20">
        <v>0.74260000000000004</v>
      </c>
    </row>
    <row r="63" spans="1:2" ht="12.75" x14ac:dyDescent="0.2">
      <c r="A63" s="2">
        <v>66</v>
      </c>
      <c r="B63" s="20">
        <v>0.73280000000000001</v>
      </c>
    </row>
    <row r="64" spans="1:2" ht="12.75" x14ac:dyDescent="0.2">
      <c r="A64" s="2">
        <v>67</v>
      </c>
      <c r="B64" s="20">
        <v>0.72299999999999998</v>
      </c>
    </row>
    <row r="65" spans="1:2" ht="12.75" x14ac:dyDescent="0.2">
      <c r="A65" s="2">
        <v>68</v>
      </c>
      <c r="B65" s="20">
        <v>0.71330000000000005</v>
      </c>
    </row>
    <row r="66" spans="1:2" ht="12.75" x14ac:dyDescent="0.2">
      <c r="A66" s="2">
        <v>69</v>
      </c>
      <c r="B66" s="20">
        <v>0.70350000000000001</v>
      </c>
    </row>
    <row r="67" spans="1:2" ht="12.75" x14ac:dyDescent="0.2">
      <c r="A67" s="2">
        <v>70</v>
      </c>
      <c r="B67" s="20">
        <v>0.69369999999999998</v>
      </c>
    </row>
    <row r="68" spans="1:2" ht="12.75" x14ac:dyDescent="0.2">
      <c r="A68" s="2">
        <v>71</v>
      </c>
      <c r="B68" s="20">
        <v>0.68389999999999995</v>
      </c>
    </row>
    <row r="69" spans="1:2" ht="12.75" x14ac:dyDescent="0.2">
      <c r="A69" s="2">
        <v>72</v>
      </c>
      <c r="B69" s="20">
        <v>0.67410000000000003</v>
      </c>
    </row>
    <row r="70" spans="1:2" ht="12.75" x14ac:dyDescent="0.2">
      <c r="A70" s="2">
        <v>73</v>
      </c>
      <c r="B70" s="20">
        <v>0.6643</v>
      </c>
    </row>
    <row r="71" spans="1:2" ht="12.75" x14ac:dyDescent="0.2">
      <c r="A71" s="2">
        <v>74</v>
      </c>
      <c r="B71" s="20">
        <v>0.65449999999999997</v>
      </c>
    </row>
    <row r="72" spans="1:2" ht="12.75" x14ac:dyDescent="0.2">
      <c r="A72" s="2">
        <v>75</v>
      </c>
      <c r="B72" s="20">
        <v>0.64470000000000005</v>
      </c>
    </row>
    <row r="73" spans="1:2" ht="12.75" x14ac:dyDescent="0.2">
      <c r="A73" s="2">
        <v>76</v>
      </c>
      <c r="B73" s="20">
        <v>0.63490000000000002</v>
      </c>
    </row>
    <row r="74" spans="1:2" ht="12.75" x14ac:dyDescent="0.2">
      <c r="A74" s="2">
        <v>77</v>
      </c>
      <c r="B74" s="20">
        <v>0.62509999999999999</v>
      </c>
    </row>
    <row r="75" spans="1:2" ht="12.75" x14ac:dyDescent="0.2">
      <c r="A75" s="2">
        <v>78</v>
      </c>
      <c r="B75" s="20">
        <v>0.61509999999999998</v>
      </c>
    </row>
    <row r="76" spans="1:2" ht="12.75" x14ac:dyDescent="0.2">
      <c r="A76" s="2">
        <v>79</v>
      </c>
      <c r="B76" s="20">
        <v>0.60409999999999997</v>
      </c>
    </row>
    <row r="77" spans="1:2" ht="12.75" x14ac:dyDescent="0.2">
      <c r="A77" s="2">
        <v>80</v>
      </c>
      <c r="B77" s="20">
        <v>0.59240000000000004</v>
      </c>
    </row>
    <row r="78" spans="1:2" ht="12.75" x14ac:dyDescent="0.2">
      <c r="A78" s="2">
        <v>81</v>
      </c>
      <c r="B78" s="20">
        <v>0.57969999999999999</v>
      </c>
    </row>
    <row r="79" spans="1:2" ht="12.75" x14ac:dyDescent="0.2">
      <c r="A79" s="2">
        <v>82</v>
      </c>
      <c r="B79" s="20">
        <v>0.56620000000000004</v>
      </c>
    </row>
    <row r="80" spans="1:2" ht="12.75" x14ac:dyDescent="0.2">
      <c r="A80" s="2">
        <v>83</v>
      </c>
      <c r="B80" s="20">
        <v>0.55179999999999996</v>
      </c>
    </row>
    <row r="81" spans="1:2" ht="12.75" x14ac:dyDescent="0.2">
      <c r="A81" s="2">
        <v>84</v>
      </c>
      <c r="B81" s="20">
        <v>0.53649999999999998</v>
      </c>
    </row>
    <row r="82" spans="1:2" ht="12.75" x14ac:dyDescent="0.2">
      <c r="A82" s="2">
        <v>85</v>
      </c>
      <c r="B82" s="20">
        <v>0.52029999999999998</v>
      </c>
    </row>
    <row r="83" spans="1:2" ht="12.75" x14ac:dyDescent="0.2">
      <c r="A83" s="2">
        <v>86</v>
      </c>
      <c r="B83" s="20">
        <v>0.50329999999999997</v>
      </c>
    </row>
    <row r="84" spans="1:2" ht="12.75" x14ac:dyDescent="0.2">
      <c r="A84" s="2">
        <v>87</v>
      </c>
      <c r="B84" s="20">
        <v>0.4854</v>
      </c>
    </row>
    <row r="85" spans="1:2" ht="12.75" x14ac:dyDescent="0.2">
      <c r="A85" s="2">
        <v>88</v>
      </c>
      <c r="B85" s="20">
        <v>0.46660000000000001</v>
      </c>
    </row>
    <row r="86" spans="1:2" ht="12.75" x14ac:dyDescent="0.2">
      <c r="A86" s="2">
        <v>89</v>
      </c>
      <c r="B86" s="20">
        <v>0.44700000000000001</v>
      </c>
    </row>
    <row r="87" spans="1:2" ht="12.75" x14ac:dyDescent="0.2">
      <c r="A87" s="2">
        <v>90</v>
      </c>
      <c r="B87" s="20">
        <v>0.4264</v>
      </c>
    </row>
    <row r="88" spans="1:2" ht="12.75" x14ac:dyDescent="0.2">
      <c r="A88" s="2">
        <v>91</v>
      </c>
      <c r="B88" s="20">
        <v>0.40500000000000003</v>
      </c>
    </row>
    <row r="89" spans="1:2" ht="12.75" x14ac:dyDescent="0.2">
      <c r="A89" s="2">
        <v>92</v>
      </c>
      <c r="B89" s="20">
        <v>0.38279999999999997</v>
      </c>
    </row>
    <row r="90" spans="1:2" ht="12.75" x14ac:dyDescent="0.2">
      <c r="A90" s="2">
        <v>93</v>
      </c>
      <c r="B90" s="20">
        <v>0.35959999999999998</v>
      </c>
    </row>
    <row r="91" spans="1:2" ht="12.75" x14ac:dyDescent="0.2">
      <c r="A91" s="2">
        <v>94</v>
      </c>
      <c r="B91" s="20">
        <v>0.33560000000000001</v>
      </c>
    </row>
    <row r="92" spans="1:2" ht="12.75" x14ac:dyDescent="0.2">
      <c r="A92" s="2">
        <v>95</v>
      </c>
      <c r="B92" s="20">
        <v>0.31069999999999998</v>
      </c>
    </row>
    <row r="93" spans="1:2" ht="12.75" x14ac:dyDescent="0.2">
      <c r="A93" s="2">
        <v>96</v>
      </c>
      <c r="B93" s="20">
        <v>0.28489999999999999</v>
      </c>
    </row>
    <row r="94" spans="1:2" ht="12.75" x14ac:dyDescent="0.2">
      <c r="A94" s="2">
        <v>97</v>
      </c>
      <c r="B94" s="20">
        <v>0.25829999999999997</v>
      </c>
    </row>
    <row r="95" spans="1:2" ht="12.75" x14ac:dyDescent="0.2">
      <c r="A95" s="2">
        <v>98</v>
      </c>
      <c r="B95" s="20">
        <v>0.23069999999999999</v>
      </c>
    </row>
    <row r="96" spans="1:2" ht="12.75" x14ac:dyDescent="0.2">
      <c r="A96" s="2">
        <v>99</v>
      </c>
      <c r="B96" s="20">
        <v>0.20230000000000001</v>
      </c>
    </row>
    <row r="97" spans="1:2" ht="12.75" x14ac:dyDescent="0.2">
      <c r="A97" s="2"/>
      <c r="B97" s="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2086-0889-46D0-9342-D5A92C8E3907}">
  <sheetPr>
    <outlinePr summaryBelow="0" summaryRight="0"/>
  </sheetPr>
  <dimension ref="A1:B97"/>
  <sheetViews>
    <sheetView workbookViewId="0"/>
  </sheetViews>
  <sheetFormatPr defaultColWidth="12.5703125" defaultRowHeight="15.75" customHeight="1" x14ac:dyDescent="0.2"/>
  <cols>
    <col min="1" max="16384" width="12.5703125" style="3"/>
  </cols>
  <sheetData>
    <row r="1" spans="1:2" s="17" customFormat="1" ht="15.75" customHeight="1" x14ac:dyDescent="0.2">
      <c r="A1" s="6" t="s">
        <v>10</v>
      </c>
      <c r="B1" s="6" t="s">
        <v>181</v>
      </c>
    </row>
    <row r="2" spans="1:2" s="17" customFormat="1" ht="15.75" customHeight="1" x14ac:dyDescent="0.2">
      <c r="A2" s="2">
        <v>5</v>
      </c>
      <c r="B2" s="2">
        <v>1</v>
      </c>
    </row>
    <row r="3" spans="1:2" s="17" customFormat="1" ht="15.75" customHeight="1" x14ac:dyDescent="0.2">
      <c r="A3" s="2">
        <v>6</v>
      </c>
      <c r="B3" s="2">
        <v>1</v>
      </c>
    </row>
    <row r="4" spans="1:2" s="17" customFormat="1" ht="15.75" customHeight="1" x14ac:dyDescent="0.2">
      <c r="A4" s="2">
        <v>7</v>
      </c>
      <c r="B4" s="2">
        <v>1</v>
      </c>
    </row>
    <row r="5" spans="1:2" s="17" customFormat="1" ht="15.75" customHeight="1" x14ac:dyDescent="0.2">
      <c r="A5" s="2">
        <v>8</v>
      </c>
      <c r="B5" s="2">
        <v>1</v>
      </c>
    </row>
    <row r="6" spans="1:2" s="17" customFormat="1" ht="15.75" customHeight="1" x14ac:dyDescent="0.2">
      <c r="A6" s="2">
        <v>9</v>
      </c>
      <c r="B6" s="2">
        <v>1</v>
      </c>
    </row>
    <row r="7" spans="1:2" s="17" customFormat="1" ht="15.75" customHeight="1" x14ac:dyDescent="0.2">
      <c r="A7" s="2">
        <v>10</v>
      </c>
      <c r="B7" s="2">
        <v>1</v>
      </c>
    </row>
    <row r="8" spans="1:2" s="17" customFormat="1" ht="15.75" customHeight="1" x14ac:dyDescent="0.2">
      <c r="A8" s="2">
        <v>11</v>
      </c>
      <c r="B8" s="2">
        <v>1</v>
      </c>
    </row>
    <row r="9" spans="1:2" s="17" customFormat="1" ht="15.75" customHeight="1" x14ac:dyDescent="0.2">
      <c r="A9" s="2">
        <v>12</v>
      </c>
      <c r="B9" s="2">
        <v>1</v>
      </c>
    </row>
    <row r="10" spans="1:2" s="17" customFormat="1" ht="15.75" customHeight="1" x14ac:dyDescent="0.2">
      <c r="A10" s="2">
        <v>13</v>
      </c>
      <c r="B10" s="2">
        <v>1</v>
      </c>
    </row>
    <row r="11" spans="1:2" s="17" customFormat="1" ht="15.75" customHeight="1" x14ac:dyDescent="0.2">
      <c r="A11" s="2">
        <v>14</v>
      </c>
      <c r="B11" s="2">
        <v>1</v>
      </c>
    </row>
    <row r="12" spans="1:2" s="17" customFormat="1" ht="15.75" customHeight="1" x14ac:dyDescent="0.2">
      <c r="A12" s="2">
        <v>15</v>
      </c>
      <c r="B12" s="2">
        <v>1</v>
      </c>
    </row>
    <row r="13" spans="1:2" s="17" customFormat="1" ht="15.75" customHeight="1" x14ac:dyDescent="0.2">
      <c r="A13" s="2">
        <v>16</v>
      </c>
      <c r="B13" s="2">
        <v>1</v>
      </c>
    </row>
    <row r="14" spans="1:2" s="17" customFormat="1" ht="15.75" customHeight="1" x14ac:dyDescent="0.2">
      <c r="A14" s="2">
        <v>17</v>
      </c>
      <c r="B14" s="2">
        <v>1</v>
      </c>
    </row>
    <row r="15" spans="1:2" s="17" customFormat="1" ht="15.75" customHeight="1" x14ac:dyDescent="0.2">
      <c r="A15" s="2">
        <v>18</v>
      </c>
      <c r="B15" s="2">
        <v>1</v>
      </c>
    </row>
    <row r="16" spans="1:2" s="17" customFormat="1" ht="15.75" customHeight="1" x14ac:dyDescent="0.2">
      <c r="A16" s="2">
        <v>19</v>
      </c>
      <c r="B16" s="2">
        <v>1</v>
      </c>
    </row>
    <row r="17" spans="1:2" ht="15.75" customHeight="1" x14ac:dyDescent="0.2">
      <c r="A17" s="2">
        <v>20</v>
      </c>
      <c r="B17" s="2">
        <v>1</v>
      </c>
    </row>
    <row r="18" spans="1:2" ht="15.75" customHeight="1" x14ac:dyDescent="0.2">
      <c r="A18" s="2">
        <v>21</v>
      </c>
      <c r="B18" s="2">
        <v>1</v>
      </c>
    </row>
    <row r="19" spans="1:2" ht="15.75" customHeight="1" x14ac:dyDescent="0.2">
      <c r="A19" s="2">
        <v>22</v>
      </c>
      <c r="B19" s="2">
        <v>1</v>
      </c>
    </row>
    <row r="20" spans="1:2" ht="15.75" customHeight="1" x14ac:dyDescent="0.2">
      <c r="A20" s="2">
        <v>23</v>
      </c>
      <c r="B20" s="2">
        <v>1</v>
      </c>
    </row>
    <row r="21" spans="1:2" ht="15.75" customHeight="1" x14ac:dyDescent="0.2">
      <c r="A21" s="2">
        <v>24</v>
      </c>
      <c r="B21" s="2">
        <v>1</v>
      </c>
    </row>
    <row r="22" spans="1:2" ht="15.75" customHeight="1" x14ac:dyDescent="0.2">
      <c r="A22" s="2">
        <v>25</v>
      </c>
      <c r="B22" s="2">
        <v>1</v>
      </c>
    </row>
    <row r="23" spans="1:2" ht="15.75" customHeight="1" x14ac:dyDescent="0.2">
      <c r="A23" s="2">
        <v>26</v>
      </c>
      <c r="B23" s="2">
        <v>1</v>
      </c>
    </row>
    <row r="24" spans="1:2" ht="15.75" customHeight="1" x14ac:dyDescent="0.2">
      <c r="A24" s="2">
        <v>27</v>
      </c>
      <c r="B24" s="2">
        <v>1</v>
      </c>
    </row>
    <row r="25" spans="1:2" ht="15.75" customHeight="1" x14ac:dyDescent="0.2">
      <c r="A25" s="2">
        <v>28</v>
      </c>
      <c r="B25" s="2">
        <v>1</v>
      </c>
    </row>
    <row r="26" spans="1:2" ht="15.75" customHeight="1" x14ac:dyDescent="0.2">
      <c r="A26" s="2">
        <v>29</v>
      </c>
      <c r="B26" s="2">
        <v>1</v>
      </c>
    </row>
    <row r="27" spans="1:2" ht="15.75" customHeight="1" x14ac:dyDescent="0.2">
      <c r="A27" s="2">
        <v>30</v>
      </c>
      <c r="B27" s="2">
        <v>1</v>
      </c>
    </row>
    <row r="28" spans="1:2" ht="15.75" customHeight="1" x14ac:dyDescent="0.2">
      <c r="A28" s="2">
        <v>31</v>
      </c>
      <c r="B28" s="2">
        <v>0.99929999999999997</v>
      </c>
    </row>
    <row r="29" spans="1:2" ht="15.75" customHeight="1" x14ac:dyDescent="0.2">
      <c r="A29" s="2">
        <v>32</v>
      </c>
      <c r="B29" s="2">
        <v>0.99770000000000003</v>
      </c>
    </row>
    <row r="30" spans="1:2" ht="15.75" customHeight="1" x14ac:dyDescent="0.2">
      <c r="A30" s="2">
        <v>33</v>
      </c>
      <c r="B30" s="2">
        <v>0.99509999999999998</v>
      </c>
    </row>
    <row r="31" spans="1:2" ht="15.75" customHeight="1" x14ac:dyDescent="0.2">
      <c r="A31" s="2">
        <v>34</v>
      </c>
      <c r="B31" s="2">
        <v>0.99170000000000003</v>
      </c>
    </row>
    <row r="32" spans="1:2" ht="15.75" customHeight="1" x14ac:dyDescent="0.2">
      <c r="A32" s="2">
        <v>35</v>
      </c>
      <c r="B32" s="2">
        <v>0.98729999999999996</v>
      </c>
    </row>
    <row r="33" spans="1:2" ht="15.75" customHeight="1" x14ac:dyDescent="0.2">
      <c r="A33" s="2">
        <v>36</v>
      </c>
      <c r="B33" s="2">
        <v>0.98199999999999998</v>
      </c>
    </row>
    <row r="34" spans="1:2" ht="15.75" customHeight="1" x14ac:dyDescent="0.2">
      <c r="A34" s="2">
        <v>37</v>
      </c>
      <c r="B34" s="2">
        <v>0.9758</v>
      </c>
    </row>
    <row r="35" spans="1:2" ht="15.75" customHeight="1" x14ac:dyDescent="0.2">
      <c r="A35" s="2">
        <v>38</v>
      </c>
      <c r="B35" s="2">
        <v>0.96879999999999999</v>
      </c>
    </row>
    <row r="36" spans="1:2" ht="15.75" customHeight="1" x14ac:dyDescent="0.2">
      <c r="A36" s="2">
        <v>39</v>
      </c>
      <c r="B36" s="2">
        <v>0.96160000000000001</v>
      </c>
    </row>
    <row r="37" spans="1:2" ht="15.75" customHeight="1" x14ac:dyDescent="0.2">
      <c r="A37" s="2">
        <v>40</v>
      </c>
      <c r="B37" s="2">
        <v>0.95440000000000003</v>
      </c>
    </row>
    <row r="38" spans="1:2" ht="15.75" customHeight="1" x14ac:dyDescent="0.2">
      <c r="A38" s="2">
        <v>41</v>
      </c>
      <c r="B38" s="2">
        <v>0.94730000000000003</v>
      </c>
    </row>
    <row r="39" spans="1:2" ht="15.75" customHeight="1" x14ac:dyDescent="0.2">
      <c r="A39" s="2">
        <v>42</v>
      </c>
      <c r="B39" s="2">
        <v>0.94010000000000005</v>
      </c>
    </row>
    <row r="40" spans="1:2" ht="15.75" customHeight="1" x14ac:dyDescent="0.2">
      <c r="A40" s="2">
        <v>43</v>
      </c>
      <c r="B40" s="2">
        <v>0.93289999999999995</v>
      </c>
    </row>
    <row r="41" spans="1:2" ht="15.75" customHeight="1" x14ac:dyDescent="0.2">
      <c r="A41" s="2">
        <v>44</v>
      </c>
      <c r="B41" s="2">
        <v>0.92569999999999997</v>
      </c>
    </row>
    <row r="42" spans="1:2" ht="15.75" customHeight="1" x14ac:dyDescent="0.2">
      <c r="A42" s="2">
        <v>45</v>
      </c>
      <c r="B42" s="2">
        <v>0.91849999999999998</v>
      </c>
    </row>
    <row r="43" spans="1:2" ht="15.75" customHeight="1" x14ac:dyDescent="0.2">
      <c r="A43" s="2">
        <v>46</v>
      </c>
      <c r="B43" s="2">
        <v>0.9113</v>
      </c>
    </row>
    <row r="44" spans="1:2" ht="15.75" customHeight="1" x14ac:dyDescent="0.2">
      <c r="A44" s="2">
        <v>47</v>
      </c>
      <c r="B44" s="2">
        <v>0.9042</v>
      </c>
    </row>
    <row r="45" spans="1:2" ht="15.75" customHeight="1" x14ac:dyDescent="0.2">
      <c r="A45" s="2">
        <v>48</v>
      </c>
      <c r="B45" s="2">
        <v>0.89700000000000002</v>
      </c>
    </row>
    <row r="46" spans="1:2" ht="15.75" customHeight="1" x14ac:dyDescent="0.2">
      <c r="A46" s="2">
        <v>49</v>
      </c>
      <c r="B46" s="2">
        <v>0.88980000000000004</v>
      </c>
    </row>
    <row r="47" spans="1:2" ht="15.75" customHeight="1" x14ac:dyDescent="0.2">
      <c r="A47" s="2">
        <v>50</v>
      </c>
      <c r="B47" s="2">
        <v>0.88260000000000005</v>
      </c>
    </row>
    <row r="48" spans="1:2" ht="15.75" customHeight="1" x14ac:dyDescent="0.2">
      <c r="A48" s="2">
        <v>51</v>
      </c>
      <c r="B48" s="2">
        <v>0.87539999999999996</v>
      </c>
    </row>
    <row r="49" spans="1:2" ht="15.75" customHeight="1" x14ac:dyDescent="0.2">
      <c r="A49" s="2">
        <v>52</v>
      </c>
      <c r="B49" s="2">
        <v>0.86829999999999996</v>
      </c>
    </row>
    <row r="50" spans="1:2" ht="15.75" customHeight="1" x14ac:dyDescent="0.2">
      <c r="A50" s="2">
        <v>53</v>
      </c>
      <c r="B50" s="2">
        <v>0.86109999999999998</v>
      </c>
    </row>
    <row r="51" spans="1:2" ht="15.75" customHeight="1" x14ac:dyDescent="0.2">
      <c r="A51" s="2">
        <v>54</v>
      </c>
      <c r="B51" s="2">
        <v>0.85389999999999999</v>
      </c>
    </row>
    <row r="52" spans="1:2" ht="15.75" customHeight="1" x14ac:dyDescent="0.2">
      <c r="A52" s="2">
        <v>55</v>
      </c>
      <c r="B52" s="2">
        <v>0.84670000000000001</v>
      </c>
    </row>
    <row r="53" spans="1:2" ht="15.75" customHeight="1" x14ac:dyDescent="0.2">
      <c r="A53" s="2">
        <v>56</v>
      </c>
      <c r="B53" s="2">
        <v>0.83950000000000002</v>
      </c>
    </row>
    <row r="54" spans="1:2" ht="15.75" customHeight="1" x14ac:dyDescent="0.2">
      <c r="A54" s="2">
        <v>57</v>
      </c>
      <c r="B54" s="2">
        <v>0.83230000000000004</v>
      </c>
    </row>
    <row r="55" spans="1:2" ht="15.75" customHeight="1" x14ac:dyDescent="0.2">
      <c r="A55" s="2">
        <v>58</v>
      </c>
      <c r="B55" s="2">
        <v>0.82520000000000004</v>
      </c>
    </row>
    <row r="56" spans="1:2" ht="15.75" customHeight="1" x14ac:dyDescent="0.2">
      <c r="A56" s="2">
        <v>59</v>
      </c>
      <c r="B56" s="2">
        <v>0.81799999999999995</v>
      </c>
    </row>
    <row r="57" spans="1:2" ht="15.75" customHeight="1" x14ac:dyDescent="0.2">
      <c r="A57" s="2">
        <v>60</v>
      </c>
      <c r="B57" s="2">
        <v>0.81079999999999997</v>
      </c>
    </row>
    <row r="58" spans="1:2" ht="15.75" customHeight="1" x14ac:dyDescent="0.2">
      <c r="A58" s="2">
        <v>61</v>
      </c>
      <c r="B58" s="2">
        <v>0.80359999999999998</v>
      </c>
    </row>
    <row r="59" spans="1:2" ht="15.75" customHeight="1" x14ac:dyDescent="0.2">
      <c r="A59" s="2">
        <v>62</v>
      </c>
      <c r="B59" s="2">
        <v>0.7964</v>
      </c>
    </row>
    <row r="60" spans="1:2" ht="15.75" customHeight="1" x14ac:dyDescent="0.2">
      <c r="A60" s="2">
        <v>63</v>
      </c>
      <c r="B60" s="2">
        <v>0.78920000000000001</v>
      </c>
    </row>
    <row r="61" spans="1:2" ht="15.75" customHeight="1" x14ac:dyDescent="0.2">
      <c r="A61" s="2">
        <v>64</v>
      </c>
      <c r="B61" s="2">
        <v>0.78210000000000002</v>
      </c>
    </row>
    <row r="62" spans="1:2" ht="15.75" customHeight="1" x14ac:dyDescent="0.2">
      <c r="A62" s="2">
        <v>65</v>
      </c>
      <c r="B62" s="2">
        <v>0.77490000000000003</v>
      </c>
    </row>
    <row r="63" spans="1:2" ht="15.75" customHeight="1" x14ac:dyDescent="0.2">
      <c r="A63" s="2">
        <v>66</v>
      </c>
      <c r="B63" s="2">
        <v>0.76770000000000005</v>
      </c>
    </row>
    <row r="64" spans="1:2" ht="15.75" customHeight="1" x14ac:dyDescent="0.2">
      <c r="A64" s="2">
        <v>67</v>
      </c>
      <c r="B64" s="2">
        <v>0.76049999999999995</v>
      </c>
    </row>
    <row r="65" spans="1:2" ht="15.75" customHeight="1" x14ac:dyDescent="0.2">
      <c r="A65" s="2">
        <v>68</v>
      </c>
      <c r="B65" s="2">
        <v>0.75329999999999997</v>
      </c>
    </row>
    <row r="66" spans="1:2" ht="15.75" customHeight="1" x14ac:dyDescent="0.2">
      <c r="A66" s="2">
        <v>69</v>
      </c>
      <c r="B66" s="2">
        <v>0.74590000000000001</v>
      </c>
    </row>
    <row r="67" spans="1:2" ht="15.75" customHeight="1" x14ac:dyDescent="0.2">
      <c r="A67" s="2">
        <v>70</v>
      </c>
      <c r="B67" s="2">
        <v>0.73780000000000001</v>
      </c>
    </row>
    <row r="68" spans="1:2" ht="15.75" customHeight="1" x14ac:dyDescent="0.2">
      <c r="A68" s="2">
        <v>71</v>
      </c>
      <c r="B68" s="2">
        <v>0.72919999999999996</v>
      </c>
    </row>
    <row r="69" spans="1:2" ht="15.75" customHeight="1" x14ac:dyDescent="0.2">
      <c r="A69" s="2">
        <v>72</v>
      </c>
      <c r="B69" s="2">
        <v>0.71989999999999998</v>
      </c>
    </row>
    <row r="70" spans="1:2" ht="15.75" customHeight="1" x14ac:dyDescent="0.2">
      <c r="A70" s="2">
        <v>73</v>
      </c>
      <c r="B70" s="2">
        <v>0.70989999999999998</v>
      </c>
    </row>
    <row r="71" spans="1:2" ht="15.75" customHeight="1" x14ac:dyDescent="0.2">
      <c r="A71" s="2">
        <v>74</v>
      </c>
      <c r="B71" s="2">
        <v>0.69940000000000002</v>
      </c>
    </row>
    <row r="72" spans="1:2" ht="15.75" customHeight="1" x14ac:dyDescent="0.2">
      <c r="A72" s="2">
        <v>75</v>
      </c>
      <c r="B72" s="2">
        <v>0.68820000000000003</v>
      </c>
    </row>
    <row r="73" spans="1:2" ht="15.75" customHeight="1" x14ac:dyDescent="0.2">
      <c r="A73" s="2">
        <v>76</v>
      </c>
      <c r="B73" s="2">
        <v>0.6764</v>
      </c>
    </row>
    <row r="74" spans="1:2" ht="15.75" customHeight="1" x14ac:dyDescent="0.2">
      <c r="A74" s="2">
        <v>77</v>
      </c>
      <c r="B74" s="2">
        <v>0.66400000000000003</v>
      </c>
    </row>
    <row r="75" spans="1:2" ht="15.75" customHeight="1" x14ac:dyDescent="0.2">
      <c r="A75" s="2">
        <v>78</v>
      </c>
      <c r="B75" s="2">
        <v>0.65100000000000002</v>
      </c>
    </row>
    <row r="76" spans="1:2" ht="15.75" customHeight="1" x14ac:dyDescent="0.2">
      <c r="A76" s="2">
        <v>79</v>
      </c>
      <c r="B76" s="2">
        <v>0.63739999999999997</v>
      </c>
    </row>
    <row r="77" spans="1:2" ht="15.75" customHeight="1" x14ac:dyDescent="0.2">
      <c r="A77" s="2">
        <v>80</v>
      </c>
      <c r="B77" s="2">
        <v>0.62309999999999999</v>
      </c>
    </row>
    <row r="78" spans="1:2" ht="15.75" customHeight="1" x14ac:dyDescent="0.2">
      <c r="A78" s="2">
        <v>81</v>
      </c>
      <c r="B78" s="2">
        <v>0.60819999999999996</v>
      </c>
    </row>
    <row r="79" spans="1:2" ht="15.75" customHeight="1" x14ac:dyDescent="0.2">
      <c r="A79" s="2">
        <v>82</v>
      </c>
      <c r="B79" s="2">
        <v>0.5927</v>
      </c>
    </row>
    <row r="80" spans="1:2" ht="15.75" customHeight="1" x14ac:dyDescent="0.2">
      <c r="A80" s="2">
        <v>83</v>
      </c>
      <c r="B80" s="2">
        <v>0.57650000000000001</v>
      </c>
    </row>
    <row r="81" spans="1:2" ht="15.75" customHeight="1" x14ac:dyDescent="0.2">
      <c r="A81" s="2">
        <v>84</v>
      </c>
      <c r="B81" s="2">
        <v>0.55979999999999996</v>
      </c>
    </row>
    <row r="82" spans="1:2" ht="15.75" customHeight="1" x14ac:dyDescent="0.2">
      <c r="A82" s="2">
        <v>85</v>
      </c>
      <c r="B82" s="2">
        <v>0.54239999999999999</v>
      </c>
    </row>
    <row r="83" spans="1:2" ht="15.75" customHeight="1" x14ac:dyDescent="0.2">
      <c r="A83" s="2">
        <v>86</v>
      </c>
      <c r="B83" s="2">
        <v>0.52439999999999998</v>
      </c>
    </row>
    <row r="84" spans="1:2" ht="15.75" customHeight="1" x14ac:dyDescent="0.2">
      <c r="A84" s="2">
        <v>87</v>
      </c>
      <c r="B84" s="2">
        <v>0.50580000000000003</v>
      </c>
    </row>
    <row r="85" spans="1:2" ht="15.75" customHeight="1" x14ac:dyDescent="0.2">
      <c r="A85" s="2">
        <v>88</v>
      </c>
      <c r="B85" s="2">
        <v>0.48649999999999999</v>
      </c>
    </row>
    <row r="86" spans="1:2" ht="15.75" customHeight="1" x14ac:dyDescent="0.2">
      <c r="A86" s="2">
        <v>89</v>
      </c>
      <c r="B86" s="2">
        <v>0.46660000000000001</v>
      </c>
    </row>
    <row r="87" spans="1:2" ht="15.75" customHeight="1" x14ac:dyDescent="0.2">
      <c r="A87" s="2">
        <v>90</v>
      </c>
      <c r="B87" s="2">
        <v>0.44619999999999999</v>
      </c>
    </row>
    <row r="88" spans="1:2" ht="15.75" customHeight="1" x14ac:dyDescent="0.2">
      <c r="A88" s="2">
        <v>91</v>
      </c>
      <c r="B88" s="2">
        <v>0.42499999999999999</v>
      </c>
    </row>
    <row r="89" spans="1:2" ht="15.75" customHeight="1" x14ac:dyDescent="0.2">
      <c r="A89" s="2">
        <v>92</v>
      </c>
      <c r="B89" s="2">
        <v>0.40329999999999999</v>
      </c>
    </row>
    <row r="90" spans="1:2" ht="15.75" customHeight="1" x14ac:dyDescent="0.2">
      <c r="A90" s="2">
        <v>93</v>
      </c>
      <c r="B90" s="2">
        <v>0.38090000000000002</v>
      </c>
    </row>
    <row r="91" spans="1:2" ht="15.75" customHeight="1" x14ac:dyDescent="0.2">
      <c r="A91" s="2">
        <v>94</v>
      </c>
      <c r="B91" s="2">
        <v>0.35799999999999998</v>
      </c>
    </row>
    <row r="92" spans="1:2" ht="15.75" customHeight="1" x14ac:dyDescent="0.2">
      <c r="A92" s="2">
        <v>95</v>
      </c>
      <c r="B92" s="2">
        <v>0.33439999999999998</v>
      </c>
    </row>
    <row r="93" spans="1:2" ht="15.75" customHeight="1" x14ac:dyDescent="0.2">
      <c r="A93" s="2">
        <v>96</v>
      </c>
      <c r="B93" s="2">
        <v>0.31019999999999998</v>
      </c>
    </row>
    <row r="94" spans="1:2" ht="15.75" customHeight="1" x14ac:dyDescent="0.2">
      <c r="A94" s="2">
        <v>97</v>
      </c>
      <c r="B94" s="2">
        <v>0.2853</v>
      </c>
    </row>
    <row r="95" spans="1:2" ht="15.75" customHeight="1" x14ac:dyDescent="0.2">
      <c r="A95" s="2">
        <v>98</v>
      </c>
      <c r="B95" s="2">
        <v>0.25979999999999998</v>
      </c>
    </row>
    <row r="96" spans="1:2" ht="15.75" customHeight="1" x14ac:dyDescent="0.2">
      <c r="A96" s="2">
        <v>99</v>
      </c>
      <c r="B96" s="2">
        <v>0.23380000000000001</v>
      </c>
    </row>
    <row r="97" spans="1:2" ht="15.75" customHeight="1" x14ac:dyDescent="0.2">
      <c r="A97" s="2"/>
      <c r="B97" s="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B97"/>
  <sheetViews>
    <sheetView workbookViewId="0"/>
  </sheetViews>
  <sheetFormatPr defaultColWidth="12.5703125" defaultRowHeight="15.75" customHeight="1" x14ac:dyDescent="0.2"/>
  <cols>
    <col min="1" max="16384" width="12.5703125" style="3"/>
  </cols>
  <sheetData>
    <row r="1" spans="1:2" s="17" customFormat="1" ht="15.75" customHeight="1" x14ac:dyDescent="0.2">
      <c r="A1" s="6" t="s">
        <v>10</v>
      </c>
      <c r="B1" s="6" t="s">
        <v>181</v>
      </c>
    </row>
    <row r="2" spans="1:2" s="17" customFormat="1" ht="15.75" customHeight="1" x14ac:dyDescent="0.2">
      <c r="A2" s="2">
        <v>5</v>
      </c>
      <c r="B2" s="2">
        <v>1</v>
      </c>
    </row>
    <row r="3" spans="1:2" s="17" customFormat="1" ht="15.75" customHeight="1" x14ac:dyDescent="0.2">
      <c r="A3" s="2">
        <v>6</v>
      </c>
      <c r="B3" s="2">
        <v>1</v>
      </c>
    </row>
    <row r="4" spans="1:2" s="17" customFormat="1" ht="15.75" customHeight="1" x14ac:dyDescent="0.2">
      <c r="A4" s="2">
        <v>7</v>
      </c>
      <c r="B4" s="2">
        <v>1</v>
      </c>
    </row>
    <row r="5" spans="1:2" s="17" customFormat="1" ht="15.75" customHeight="1" x14ac:dyDescent="0.2">
      <c r="A5" s="2">
        <v>8</v>
      </c>
      <c r="B5" s="2">
        <v>1</v>
      </c>
    </row>
    <row r="6" spans="1:2" s="17" customFormat="1" ht="15.75" customHeight="1" x14ac:dyDescent="0.2">
      <c r="A6" s="2">
        <v>9</v>
      </c>
      <c r="B6" s="2">
        <v>1</v>
      </c>
    </row>
    <row r="7" spans="1:2" s="17" customFormat="1" ht="15.75" customHeight="1" x14ac:dyDescent="0.2">
      <c r="A7" s="2">
        <v>10</v>
      </c>
      <c r="B7" s="2">
        <v>1</v>
      </c>
    </row>
    <row r="8" spans="1:2" s="17" customFormat="1" ht="15.75" customHeight="1" x14ac:dyDescent="0.2">
      <c r="A8" s="2">
        <v>11</v>
      </c>
      <c r="B8" s="2">
        <v>1</v>
      </c>
    </row>
    <row r="9" spans="1:2" s="17" customFormat="1" ht="15.75" customHeight="1" x14ac:dyDescent="0.2">
      <c r="A9" s="2">
        <v>12</v>
      </c>
      <c r="B9" s="2">
        <v>1</v>
      </c>
    </row>
    <row r="10" spans="1:2" s="17" customFormat="1" ht="15.75" customHeight="1" x14ac:dyDescent="0.2">
      <c r="A10" s="2">
        <v>13</v>
      </c>
      <c r="B10" s="2">
        <v>1</v>
      </c>
    </row>
    <row r="11" spans="1:2" s="17" customFormat="1" ht="15.75" customHeight="1" x14ac:dyDescent="0.2">
      <c r="A11" s="2">
        <v>14</v>
      </c>
      <c r="B11" s="2">
        <v>1</v>
      </c>
    </row>
    <row r="12" spans="1:2" s="17" customFormat="1" ht="15.75" customHeight="1" x14ac:dyDescent="0.2">
      <c r="A12" s="2">
        <v>15</v>
      </c>
      <c r="B12" s="2">
        <v>1</v>
      </c>
    </row>
    <row r="13" spans="1:2" s="17" customFormat="1" ht="15.75" customHeight="1" x14ac:dyDescent="0.2">
      <c r="A13" s="2">
        <v>16</v>
      </c>
      <c r="B13" s="2">
        <v>1</v>
      </c>
    </row>
    <row r="14" spans="1:2" s="17" customFormat="1" ht="15.75" customHeight="1" x14ac:dyDescent="0.2">
      <c r="A14" s="2">
        <v>17</v>
      </c>
      <c r="B14" s="2">
        <v>1</v>
      </c>
    </row>
    <row r="15" spans="1:2" s="17" customFormat="1" ht="15.75" customHeight="1" x14ac:dyDescent="0.2">
      <c r="A15" s="2">
        <v>18</v>
      </c>
      <c r="B15" s="2">
        <v>1</v>
      </c>
    </row>
    <row r="16" spans="1:2" s="17" customFormat="1" ht="15.75" customHeight="1" x14ac:dyDescent="0.2">
      <c r="A16" s="2">
        <v>19</v>
      </c>
      <c r="B16" s="2">
        <v>1</v>
      </c>
    </row>
    <row r="17" spans="1:2" ht="15.75" customHeight="1" x14ac:dyDescent="0.2">
      <c r="A17" s="2">
        <v>20</v>
      </c>
      <c r="B17" s="2">
        <v>1</v>
      </c>
    </row>
    <row r="18" spans="1:2" ht="15.75" customHeight="1" x14ac:dyDescent="0.2">
      <c r="A18" s="2">
        <v>21</v>
      </c>
      <c r="B18" s="2">
        <v>1</v>
      </c>
    </row>
    <row r="19" spans="1:2" ht="15.75" customHeight="1" x14ac:dyDescent="0.2">
      <c r="A19" s="2">
        <v>22</v>
      </c>
      <c r="B19" s="2">
        <v>1</v>
      </c>
    </row>
    <row r="20" spans="1:2" ht="15.75" customHeight="1" x14ac:dyDescent="0.2">
      <c r="A20" s="2">
        <v>23</v>
      </c>
      <c r="B20" s="2">
        <v>1</v>
      </c>
    </row>
    <row r="21" spans="1:2" ht="12.75" x14ac:dyDescent="0.2">
      <c r="A21" s="2">
        <v>24</v>
      </c>
      <c r="B21" s="2">
        <v>1</v>
      </c>
    </row>
    <row r="22" spans="1:2" ht="12.75" x14ac:dyDescent="0.2">
      <c r="A22" s="2">
        <v>25</v>
      </c>
      <c r="B22" s="2">
        <v>1</v>
      </c>
    </row>
    <row r="23" spans="1:2" ht="12.75" x14ac:dyDescent="0.2">
      <c r="A23" s="2">
        <v>26</v>
      </c>
      <c r="B23" s="2">
        <v>1</v>
      </c>
    </row>
    <row r="24" spans="1:2" ht="12.75" x14ac:dyDescent="0.2">
      <c r="A24" s="2">
        <v>27</v>
      </c>
      <c r="B24" s="2">
        <v>1</v>
      </c>
    </row>
    <row r="25" spans="1:2" ht="12.75" x14ac:dyDescent="0.2">
      <c r="A25" s="2">
        <v>28</v>
      </c>
      <c r="B25" s="2">
        <v>1</v>
      </c>
    </row>
    <row r="26" spans="1:2" ht="12.75" x14ac:dyDescent="0.2">
      <c r="A26" s="2">
        <v>29</v>
      </c>
      <c r="B26" s="2">
        <v>0.99980000000000002</v>
      </c>
    </row>
    <row r="27" spans="1:2" ht="12.75" x14ac:dyDescent="0.2">
      <c r="A27" s="2">
        <v>30</v>
      </c>
      <c r="B27" s="2">
        <v>0.999</v>
      </c>
    </row>
    <row r="28" spans="1:2" ht="12.75" x14ac:dyDescent="0.2">
      <c r="A28" s="2">
        <v>31</v>
      </c>
      <c r="B28" s="2">
        <v>0.99780000000000002</v>
      </c>
    </row>
    <row r="29" spans="1:2" ht="12.75" x14ac:dyDescent="0.2">
      <c r="A29" s="2">
        <v>32</v>
      </c>
      <c r="B29" s="2">
        <v>0.99619999999999997</v>
      </c>
    </row>
    <row r="30" spans="1:2" ht="12.75" x14ac:dyDescent="0.2">
      <c r="A30" s="2">
        <v>33</v>
      </c>
      <c r="B30" s="2">
        <v>0.99399999999999999</v>
      </c>
    </row>
    <row r="31" spans="1:2" ht="12.75" x14ac:dyDescent="0.2">
      <c r="A31" s="2">
        <v>34</v>
      </c>
      <c r="B31" s="2">
        <v>0.99139999999999995</v>
      </c>
    </row>
    <row r="32" spans="1:2" ht="12.75" x14ac:dyDescent="0.2">
      <c r="A32" s="2">
        <v>35</v>
      </c>
      <c r="B32" s="2">
        <v>0.98839999999999995</v>
      </c>
    </row>
    <row r="33" spans="1:2" ht="12.75" x14ac:dyDescent="0.2">
      <c r="A33" s="2">
        <v>36</v>
      </c>
      <c r="B33" s="2">
        <v>0.98480000000000001</v>
      </c>
    </row>
    <row r="34" spans="1:2" ht="12.75" x14ac:dyDescent="0.2">
      <c r="A34" s="2">
        <v>37</v>
      </c>
      <c r="B34" s="2">
        <v>0.98080000000000001</v>
      </c>
    </row>
    <row r="35" spans="1:2" ht="12.75" x14ac:dyDescent="0.2">
      <c r="A35" s="2">
        <v>38</v>
      </c>
      <c r="B35" s="2">
        <v>0.97629999999999995</v>
      </c>
    </row>
    <row r="36" spans="1:2" ht="12.75" x14ac:dyDescent="0.2">
      <c r="A36" s="2">
        <v>39</v>
      </c>
      <c r="B36" s="2">
        <v>0.97130000000000005</v>
      </c>
    </row>
    <row r="37" spans="1:2" ht="12.75" x14ac:dyDescent="0.2">
      <c r="A37" s="2">
        <v>40</v>
      </c>
      <c r="B37" s="2">
        <v>0.96589999999999998</v>
      </c>
    </row>
    <row r="38" spans="1:2" ht="12.75" x14ac:dyDescent="0.2">
      <c r="A38" s="2">
        <v>41</v>
      </c>
      <c r="B38" s="2">
        <v>0.96</v>
      </c>
    </row>
    <row r="39" spans="1:2" ht="12.75" x14ac:dyDescent="0.2">
      <c r="A39" s="2">
        <v>42</v>
      </c>
      <c r="B39" s="2">
        <v>0.9536</v>
      </c>
    </row>
    <row r="40" spans="1:2" ht="12.75" x14ac:dyDescent="0.2">
      <c r="A40" s="2">
        <v>43</v>
      </c>
      <c r="B40" s="2">
        <v>0.94669999999999999</v>
      </c>
    </row>
    <row r="41" spans="1:2" ht="12.75" x14ac:dyDescent="0.2">
      <c r="A41" s="2">
        <v>44</v>
      </c>
      <c r="B41" s="2">
        <v>0.93940000000000001</v>
      </c>
    </row>
    <row r="42" spans="1:2" ht="12.75" x14ac:dyDescent="0.2">
      <c r="A42" s="2">
        <v>45</v>
      </c>
      <c r="B42" s="2">
        <v>0.93159999999999998</v>
      </c>
    </row>
    <row r="43" spans="1:2" ht="12.75" x14ac:dyDescent="0.2">
      <c r="A43" s="2">
        <v>46</v>
      </c>
      <c r="B43" s="2">
        <v>0.92330000000000001</v>
      </c>
    </row>
    <row r="44" spans="1:2" ht="12.75" x14ac:dyDescent="0.2">
      <c r="A44" s="2">
        <v>47</v>
      </c>
      <c r="B44" s="2">
        <v>0.91459999999999997</v>
      </c>
    </row>
    <row r="45" spans="1:2" ht="12.75" x14ac:dyDescent="0.2">
      <c r="A45" s="2">
        <v>48</v>
      </c>
      <c r="B45" s="2">
        <v>0.90539999999999998</v>
      </c>
    </row>
    <row r="46" spans="1:2" ht="12.75" x14ac:dyDescent="0.2">
      <c r="A46" s="2">
        <v>49</v>
      </c>
      <c r="B46" s="2">
        <v>0.89570000000000005</v>
      </c>
    </row>
    <row r="47" spans="1:2" ht="12.75" x14ac:dyDescent="0.2">
      <c r="A47" s="2">
        <v>50</v>
      </c>
      <c r="B47" s="2">
        <v>0.88580000000000003</v>
      </c>
    </row>
    <row r="48" spans="1:2" ht="12.75" x14ac:dyDescent="0.2">
      <c r="A48" s="2">
        <v>51</v>
      </c>
      <c r="B48" s="2">
        <v>0.876</v>
      </c>
    </row>
    <row r="49" spans="1:2" ht="12.75" x14ac:dyDescent="0.2">
      <c r="A49" s="2">
        <v>52</v>
      </c>
      <c r="B49" s="2">
        <v>0.86609999999999998</v>
      </c>
    </row>
    <row r="50" spans="1:2" ht="12.75" x14ac:dyDescent="0.2">
      <c r="A50" s="2">
        <v>53</v>
      </c>
      <c r="B50" s="2">
        <v>0.85619999999999996</v>
      </c>
    </row>
    <row r="51" spans="1:2" ht="12.75" x14ac:dyDescent="0.2">
      <c r="A51" s="2">
        <v>54</v>
      </c>
      <c r="B51" s="2">
        <v>0.84640000000000004</v>
      </c>
    </row>
    <row r="52" spans="1:2" ht="12.75" x14ac:dyDescent="0.2">
      <c r="A52" s="2">
        <v>55</v>
      </c>
      <c r="B52" s="2">
        <v>0.83650000000000002</v>
      </c>
    </row>
    <row r="53" spans="1:2" ht="12.75" x14ac:dyDescent="0.2">
      <c r="A53" s="2">
        <v>56</v>
      </c>
      <c r="B53" s="2">
        <v>0.8266</v>
      </c>
    </row>
    <row r="54" spans="1:2" ht="12.75" x14ac:dyDescent="0.2">
      <c r="A54" s="2">
        <v>57</v>
      </c>
      <c r="B54" s="2">
        <v>0.81679999999999997</v>
      </c>
    </row>
    <row r="55" spans="1:2" ht="12.75" x14ac:dyDescent="0.2">
      <c r="A55" s="2">
        <v>58</v>
      </c>
      <c r="B55" s="2">
        <v>0.80689999999999995</v>
      </c>
    </row>
    <row r="56" spans="1:2" ht="12.75" x14ac:dyDescent="0.2">
      <c r="A56" s="2">
        <v>59</v>
      </c>
      <c r="B56" s="2">
        <v>0.79700000000000004</v>
      </c>
    </row>
    <row r="57" spans="1:2" ht="12.75" x14ac:dyDescent="0.2">
      <c r="A57" s="2">
        <v>60</v>
      </c>
      <c r="B57" s="2">
        <v>0.78720000000000001</v>
      </c>
    </row>
    <row r="58" spans="1:2" ht="12.75" x14ac:dyDescent="0.2">
      <c r="A58" s="2">
        <v>61</v>
      </c>
      <c r="B58" s="2">
        <v>0.77729999999999999</v>
      </c>
    </row>
    <row r="59" spans="1:2" ht="12.75" x14ac:dyDescent="0.2">
      <c r="A59" s="2">
        <v>62</v>
      </c>
      <c r="B59" s="2">
        <v>0.76739999999999997</v>
      </c>
    </row>
    <row r="60" spans="1:2" ht="12.75" x14ac:dyDescent="0.2">
      <c r="A60" s="2">
        <v>63</v>
      </c>
      <c r="B60" s="2">
        <v>0.75760000000000005</v>
      </c>
    </row>
    <row r="61" spans="1:2" ht="12.75" x14ac:dyDescent="0.2">
      <c r="A61" s="2">
        <v>64</v>
      </c>
      <c r="B61" s="2">
        <v>0.74770000000000003</v>
      </c>
    </row>
    <row r="62" spans="1:2" ht="12.75" x14ac:dyDescent="0.2">
      <c r="A62" s="2">
        <v>65</v>
      </c>
      <c r="B62" s="2">
        <v>0.73780000000000001</v>
      </c>
    </row>
    <row r="63" spans="1:2" ht="12.75" x14ac:dyDescent="0.2">
      <c r="A63" s="2">
        <v>66</v>
      </c>
      <c r="B63" s="2">
        <v>0.72799999999999998</v>
      </c>
    </row>
    <row r="64" spans="1:2" ht="12.75" x14ac:dyDescent="0.2">
      <c r="A64" s="2">
        <v>67</v>
      </c>
      <c r="B64" s="2">
        <v>0.71809999999999996</v>
      </c>
    </row>
    <row r="65" spans="1:2" ht="12.75" x14ac:dyDescent="0.2">
      <c r="A65" s="2">
        <v>68</v>
      </c>
      <c r="B65" s="2">
        <v>0.70820000000000005</v>
      </c>
    </row>
    <row r="66" spans="1:2" ht="12.75" x14ac:dyDescent="0.2">
      <c r="A66" s="2">
        <v>69</v>
      </c>
      <c r="B66" s="2">
        <v>0.69840000000000002</v>
      </c>
    </row>
    <row r="67" spans="1:2" ht="12.75" x14ac:dyDescent="0.2">
      <c r="A67" s="2">
        <v>70</v>
      </c>
      <c r="B67" s="2">
        <v>0.6885</v>
      </c>
    </row>
    <row r="68" spans="1:2" ht="12.75" x14ac:dyDescent="0.2">
      <c r="A68" s="2">
        <v>71</v>
      </c>
      <c r="B68" s="2">
        <v>0.67859999999999998</v>
      </c>
    </row>
    <row r="69" spans="1:2" ht="12.75" x14ac:dyDescent="0.2">
      <c r="A69" s="2">
        <v>72</v>
      </c>
      <c r="B69" s="2">
        <v>0.66879999999999995</v>
      </c>
    </row>
    <row r="70" spans="1:2" ht="12.75" x14ac:dyDescent="0.2">
      <c r="A70" s="2">
        <v>73</v>
      </c>
      <c r="B70" s="2">
        <v>0.65890000000000004</v>
      </c>
    </row>
    <row r="71" spans="1:2" ht="12.75" x14ac:dyDescent="0.2">
      <c r="A71" s="2">
        <v>74</v>
      </c>
      <c r="B71" s="2">
        <v>0.64900000000000002</v>
      </c>
    </row>
    <row r="72" spans="1:2" ht="12.75" x14ac:dyDescent="0.2">
      <c r="A72" s="2">
        <v>75</v>
      </c>
      <c r="B72" s="2">
        <v>0.63919999999999999</v>
      </c>
    </row>
    <row r="73" spans="1:2" ht="12.75" x14ac:dyDescent="0.2">
      <c r="A73" s="2">
        <v>76</v>
      </c>
      <c r="B73" s="2">
        <v>0.62929999999999997</v>
      </c>
    </row>
    <row r="74" spans="1:2" ht="12.75" x14ac:dyDescent="0.2">
      <c r="A74" s="2">
        <v>77</v>
      </c>
      <c r="B74" s="2">
        <v>0.61909999999999998</v>
      </c>
    </row>
    <row r="75" spans="1:2" ht="12.75" x14ac:dyDescent="0.2">
      <c r="A75" s="2">
        <v>78</v>
      </c>
      <c r="B75" s="2">
        <v>0.60809999999999997</v>
      </c>
    </row>
    <row r="76" spans="1:2" ht="12.75" x14ac:dyDescent="0.2">
      <c r="A76" s="2">
        <v>79</v>
      </c>
      <c r="B76" s="2">
        <v>0.59619999999999995</v>
      </c>
    </row>
    <row r="77" spans="1:2" ht="12.75" x14ac:dyDescent="0.2">
      <c r="A77" s="2">
        <v>80</v>
      </c>
      <c r="B77" s="2">
        <v>0.58360000000000001</v>
      </c>
    </row>
    <row r="78" spans="1:2" ht="12.75" x14ac:dyDescent="0.2">
      <c r="A78" s="2">
        <v>81</v>
      </c>
      <c r="B78" s="2">
        <v>0.57010000000000005</v>
      </c>
    </row>
    <row r="79" spans="1:2" ht="12.75" x14ac:dyDescent="0.2">
      <c r="A79" s="2">
        <v>82</v>
      </c>
      <c r="B79" s="2">
        <v>0.55589999999999995</v>
      </c>
    </row>
    <row r="80" spans="1:2" ht="12.75" x14ac:dyDescent="0.2">
      <c r="A80" s="2">
        <v>83</v>
      </c>
      <c r="B80" s="2">
        <v>0.54079999999999995</v>
      </c>
    </row>
    <row r="81" spans="1:2" ht="12.75" x14ac:dyDescent="0.2">
      <c r="A81" s="2">
        <v>84</v>
      </c>
      <c r="B81" s="2">
        <v>0.52480000000000004</v>
      </c>
    </row>
    <row r="82" spans="1:2" ht="12.75" x14ac:dyDescent="0.2">
      <c r="A82" s="2">
        <v>85</v>
      </c>
      <c r="B82" s="2">
        <v>0.5081</v>
      </c>
    </row>
    <row r="83" spans="1:2" ht="12.75" x14ac:dyDescent="0.2">
      <c r="A83" s="2">
        <v>86</v>
      </c>
      <c r="B83" s="2">
        <v>0.49059999999999998</v>
      </c>
    </row>
    <row r="84" spans="1:2" ht="12.75" x14ac:dyDescent="0.2">
      <c r="A84" s="2">
        <v>87</v>
      </c>
      <c r="B84" s="2">
        <v>0.47220000000000001</v>
      </c>
    </row>
    <row r="85" spans="1:2" ht="12.75" x14ac:dyDescent="0.2">
      <c r="A85" s="2">
        <v>88</v>
      </c>
      <c r="B85" s="2">
        <v>0.45300000000000001</v>
      </c>
    </row>
    <row r="86" spans="1:2" ht="12.75" x14ac:dyDescent="0.2">
      <c r="A86" s="2">
        <v>89</v>
      </c>
      <c r="B86" s="2">
        <v>0.433</v>
      </c>
    </row>
    <row r="87" spans="1:2" ht="12.75" x14ac:dyDescent="0.2">
      <c r="A87" s="2">
        <v>90</v>
      </c>
      <c r="B87" s="2">
        <v>0.41220000000000001</v>
      </c>
    </row>
    <row r="88" spans="1:2" ht="12.75" x14ac:dyDescent="0.2">
      <c r="A88" s="2">
        <v>91</v>
      </c>
      <c r="B88" s="2">
        <v>0.3906</v>
      </c>
    </row>
    <row r="89" spans="1:2" ht="12.75" x14ac:dyDescent="0.2">
      <c r="A89" s="2">
        <v>92</v>
      </c>
      <c r="B89" s="2">
        <v>0.36820000000000003</v>
      </c>
    </row>
    <row r="90" spans="1:2" ht="12.75" x14ac:dyDescent="0.2">
      <c r="A90" s="2">
        <v>93</v>
      </c>
      <c r="B90" s="2">
        <v>0.34489999999999998</v>
      </c>
    </row>
    <row r="91" spans="1:2" ht="12.75" x14ac:dyDescent="0.2">
      <c r="A91" s="2">
        <v>94</v>
      </c>
      <c r="B91" s="2">
        <v>0.32079999999999997</v>
      </c>
    </row>
    <row r="92" spans="1:2" ht="12.75" x14ac:dyDescent="0.2">
      <c r="A92" s="2">
        <v>95</v>
      </c>
      <c r="B92" s="2">
        <v>0.2959</v>
      </c>
    </row>
    <row r="93" spans="1:2" ht="12.75" x14ac:dyDescent="0.2">
      <c r="A93" s="2">
        <v>96</v>
      </c>
      <c r="B93" s="2">
        <v>0.2702</v>
      </c>
    </row>
    <row r="94" spans="1:2" ht="12.75" x14ac:dyDescent="0.2">
      <c r="A94" s="2">
        <v>97</v>
      </c>
      <c r="B94" s="2">
        <v>0.2437</v>
      </c>
    </row>
    <row r="95" spans="1:2" ht="12.75" x14ac:dyDescent="0.2">
      <c r="A95" s="2">
        <v>98</v>
      </c>
      <c r="B95" s="2">
        <v>0.21640000000000001</v>
      </c>
    </row>
    <row r="96" spans="1:2" ht="12.75" x14ac:dyDescent="0.2">
      <c r="A96" s="2">
        <v>99</v>
      </c>
      <c r="B96" s="2">
        <v>0.18820000000000001</v>
      </c>
    </row>
    <row r="97" spans="1:2" ht="12.75" x14ac:dyDescent="0.2">
      <c r="A97" s="2">
        <v>100</v>
      </c>
      <c r="B97" s="2">
        <v>0.15920000000000001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B97"/>
  <sheetViews>
    <sheetView workbookViewId="0"/>
  </sheetViews>
  <sheetFormatPr defaultColWidth="12.5703125" defaultRowHeight="15.75" customHeight="1" x14ac:dyDescent="0.2"/>
  <cols>
    <col min="1" max="16384" width="12.5703125" style="3"/>
  </cols>
  <sheetData>
    <row r="1" spans="1:2" s="17" customFormat="1" ht="15.75" customHeight="1" x14ac:dyDescent="0.2">
      <c r="A1" s="6" t="s">
        <v>10</v>
      </c>
      <c r="B1" s="6" t="s">
        <v>181</v>
      </c>
    </row>
    <row r="2" spans="1:2" s="17" customFormat="1" ht="15.75" customHeight="1" x14ac:dyDescent="0.2">
      <c r="A2" s="2">
        <v>5</v>
      </c>
      <c r="B2" s="2">
        <v>1</v>
      </c>
    </row>
    <row r="3" spans="1:2" s="17" customFormat="1" ht="15.75" customHeight="1" x14ac:dyDescent="0.2">
      <c r="A3" s="2">
        <v>6</v>
      </c>
      <c r="B3" s="2">
        <v>1</v>
      </c>
    </row>
    <row r="4" spans="1:2" s="17" customFormat="1" ht="15.75" customHeight="1" x14ac:dyDescent="0.2">
      <c r="A4" s="2">
        <v>7</v>
      </c>
      <c r="B4" s="2">
        <v>1</v>
      </c>
    </row>
    <row r="5" spans="1:2" s="17" customFormat="1" ht="15.75" customHeight="1" x14ac:dyDescent="0.2">
      <c r="A5" s="2">
        <v>8</v>
      </c>
      <c r="B5" s="2">
        <v>1</v>
      </c>
    </row>
    <row r="6" spans="1:2" s="17" customFormat="1" ht="15.75" customHeight="1" x14ac:dyDescent="0.2">
      <c r="A6" s="2">
        <v>9</v>
      </c>
      <c r="B6" s="2">
        <v>1</v>
      </c>
    </row>
    <row r="7" spans="1:2" s="17" customFormat="1" ht="15.75" customHeight="1" x14ac:dyDescent="0.2">
      <c r="A7" s="2">
        <v>10</v>
      </c>
      <c r="B7" s="2">
        <v>1</v>
      </c>
    </row>
    <row r="8" spans="1:2" s="17" customFormat="1" ht="15.75" customHeight="1" x14ac:dyDescent="0.2">
      <c r="A8" s="2">
        <v>11</v>
      </c>
      <c r="B8" s="2">
        <v>1</v>
      </c>
    </row>
    <row r="9" spans="1:2" s="17" customFormat="1" ht="15.75" customHeight="1" x14ac:dyDescent="0.2">
      <c r="A9" s="2">
        <v>12</v>
      </c>
      <c r="B9" s="2">
        <v>1</v>
      </c>
    </row>
    <row r="10" spans="1:2" s="17" customFormat="1" ht="15.75" customHeight="1" x14ac:dyDescent="0.2">
      <c r="A10" s="2">
        <v>13</v>
      </c>
      <c r="B10" s="2">
        <v>1</v>
      </c>
    </row>
    <row r="11" spans="1:2" s="17" customFormat="1" ht="15.75" customHeight="1" x14ac:dyDescent="0.2">
      <c r="A11" s="2">
        <v>14</v>
      </c>
      <c r="B11" s="2">
        <v>1</v>
      </c>
    </row>
    <row r="12" spans="1:2" s="17" customFormat="1" ht="15.75" customHeight="1" x14ac:dyDescent="0.2">
      <c r="A12" s="2">
        <v>15</v>
      </c>
      <c r="B12" s="2">
        <v>1</v>
      </c>
    </row>
    <row r="13" spans="1:2" s="17" customFormat="1" ht="15.75" customHeight="1" x14ac:dyDescent="0.2">
      <c r="A13" s="2">
        <v>16</v>
      </c>
      <c r="B13" s="2">
        <v>1</v>
      </c>
    </row>
    <row r="14" spans="1:2" s="17" customFormat="1" ht="15.75" customHeight="1" x14ac:dyDescent="0.2">
      <c r="A14" s="2">
        <v>17</v>
      </c>
      <c r="B14" s="2">
        <v>1</v>
      </c>
    </row>
    <row r="15" spans="1:2" s="17" customFormat="1" ht="15.75" customHeight="1" x14ac:dyDescent="0.2">
      <c r="A15" s="2">
        <v>18</v>
      </c>
      <c r="B15" s="2">
        <v>1</v>
      </c>
    </row>
    <row r="16" spans="1:2" s="17" customFormat="1" ht="15.75" customHeight="1" x14ac:dyDescent="0.2">
      <c r="A16" s="2">
        <v>19</v>
      </c>
      <c r="B16" s="2">
        <v>1</v>
      </c>
    </row>
    <row r="17" spans="1:2" ht="15.75" customHeight="1" x14ac:dyDescent="0.2">
      <c r="A17" s="2">
        <v>20</v>
      </c>
      <c r="B17" s="2">
        <v>1</v>
      </c>
    </row>
    <row r="18" spans="1:2" ht="15.75" customHeight="1" x14ac:dyDescent="0.2">
      <c r="A18" s="2">
        <v>21</v>
      </c>
      <c r="B18" s="2">
        <v>1</v>
      </c>
    </row>
    <row r="19" spans="1:2" ht="15.75" customHeight="1" x14ac:dyDescent="0.2">
      <c r="A19" s="2">
        <v>22</v>
      </c>
      <c r="B19" s="2">
        <v>1</v>
      </c>
    </row>
    <row r="20" spans="1:2" ht="15.75" customHeight="1" x14ac:dyDescent="0.2">
      <c r="A20" s="2">
        <v>23</v>
      </c>
      <c r="B20" s="2">
        <v>1</v>
      </c>
    </row>
    <row r="21" spans="1:2" ht="12.75" x14ac:dyDescent="0.2">
      <c r="A21" s="2">
        <v>24</v>
      </c>
      <c r="B21" s="2">
        <v>1</v>
      </c>
    </row>
    <row r="22" spans="1:2" ht="12.75" x14ac:dyDescent="0.2">
      <c r="A22" s="2">
        <v>25</v>
      </c>
      <c r="B22" s="2">
        <v>1</v>
      </c>
    </row>
    <row r="23" spans="1:2" ht="12.75" x14ac:dyDescent="0.2">
      <c r="A23" s="2">
        <v>26</v>
      </c>
      <c r="B23" s="2">
        <v>1</v>
      </c>
    </row>
    <row r="24" spans="1:2" ht="12.75" x14ac:dyDescent="0.2">
      <c r="A24" s="2">
        <v>27</v>
      </c>
      <c r="B24" s="2">
        <v>1</v>
      </c>
    </row>
    <row r="25" spans="1:2" ht="12.75" x14ac:dyDescent="0.2">
      <c r="A25" s="2">
        <v>28</v>
      </c>
      <c r="B25" s="2">
        <v>1</v>
      </c>
    </row>
    <row r="26" spans="1:2" ht="12.75" x14ac:dyDescent="0.2">
      <c r="A26" s="2">
        <v>29</v>
      </c>
      <c r="B26" s="2">
        <v>1</v>
      </c>
    </row>
    <row r="27" spans="1:2" ht="12.75" x14ac:dyDescent="0.2">
      <c r="A27" s="2">
        <v>30</v>
      </c>
      <c r="B27" s="2">
        <v>1</v>
      </c>
    </row>
    <row r="28" spans="1:2" ht="12.75" x14ac:dyDescent="0.2">
      <c r="A28" s="2">
        <v>31</v>
      </c>
      <c r="B28" s="2">
        <v>0.99950000000000006</v>
      </c>
    </row>
    <row r="29" spans="1:2" ht="12.75" x14ac:dyDescent="0.2">
      <c r="A29" s="2">
        <v>32</v>
      </c>
      <c r="B29" s="2">
        <v>0.99819999999999998</v>
      </c>
    </row>
    <row r="30" spans="1:2" ht="12.75" x14ac:dyDescent="0.2">
      <c r="A30" s="2">
        <v>33</v>
      </c>
      <c r="B30" s="2">
        <v>0.996</v>
      </c>
    </row>
    <row r="31" spans="1:2" ht="12.75" x14ac:dyDescent="0.2">
      <c r="A31" s="2">
        <v>34</v>
      </c>
      <c r="B31" s="2">
        <v>0.99309999999999998</v>
      </c>
    </row>
    <row r="32" spans="1:2" ht="12.75" x14ac:dyDescent="0.2">
      <c r="A32" s="2">
        <v>35</v>
      </c>
      <c r="B32" s="2">
        <v>0.98939999999999995</v>
      </c>
    </row>
    <row r="33" spans="1:2" ht="12.75" x14ac:dyDescent="0.2">
      <c r="A33" s="2">
        <v>36</v>
      </c>
      <c r="B33" s="2">
        <v>0.98480000000000001</v>
      </c>
    </row>
    <row r="34" spans="1:2" ht="12.75" x14ac:dyDescent="0.2">
      <c r="A34" s="2">
        <v>37</v>
      </c>
      <c r="B34" s="2">
        <v>0.97950000000000004</v>
      </c>
    </row>
    <row r="35" spans="1:2" ht="12.75" x14ac:dyDescent="0.2">
      <c r="A35" s="2">
        <v>38</v>
      </c>
      <c r="B35" s="2">
        <v>0.97330000000000005</v>
      </c>
    </row>
    <row r="36" spans="1:2" ht="12.75" x14ac:dyDescent="0.2">
      <c r="A36" s="2">
        <v>39</v>
      </c>
      <c r="B36" s="2">
        <v>0.96630000000000005</v>
      </c>
    </row>
    <row r="37" spans="1:2" ht="12.75" x14ac:dyDescent="0.2">
      <c r="A37" s="2">
        <v>40</v>
      </c>
      <c r="B37" s="2">
        <v>0.95899999999999996</v>
      </c>
    </row>
    <row r="38" spans="1:2" ht="12.75" x14ac:dyDescent="0.2">
      <c r="A38" s="2">
        <v>41</v>
      </c>
      <c r="B38" s="2">
        <v>0.9516</v>
      </c>
    </row>
    <row r="39" spans="1:2" ht="12.75" x14ac:dyDescent="0.2">
      <c r="A39" s="2">
        <v>42</v>
      </c>
      <c r="B39" s="2">
        <v>0.94430000000000003</v>
      </c>
    </row>
    <row r="40" spans="1:2" ht="12.75" x14ac:dyDescent="0.2">
      <c r="A40" s="2">
        <v>43</v>
      </c>
      <c r="B40" s="2">
        <v>0.93689999999999996</v>
      </c>
    </row>
    <row r="41" spans="1:2" ht="12.75" x14ac:dyDescent="0.2">
      <c r="A41" s="2">
        <v>44</v>
      </c>
      <c r="B41" s="2">
        <v>0.92959999999999998</v>
      </c>
    </row>
    <row r="42" spans="1:2" ht="12.75" x14ac:dyDescent="0.2">
      <c r="A42" s="2">
        <v>45</v>
      </c>
      <c r="B42" s="2">
        <v>0.92230000000000001</v>
      </c>
    </row>
    <row r="43" spans="1:2" ht="12.75" x14ac:dyDescent="0.2">
      <c r="A43" s="2">
        <v>46</v>
      </c>
      <c r="B43" s="2">
        <v>0.91490000000000005</v>
      </c>
    </row>
    <row r="44" spans="1:2" ht="12.75" x14ac:dyDescent="0.2">
      <c r="A44" s="2">
        <v>47</v>
      </c>
      <c r="B44" s="2">
        <v>0.90759999999999996</v>
      </c>
    </row>
    <row r="45" spans="1:2" ht="12.75" x14ac:dyDescent="0.2">
      <c r="A45" s="2">
        <v>48</v>
      </c>
      <c r="B45" s="2">
        <v>0.9002</v>
      </c>
    </row>
    <row r="46" spans="1:2" ht="12.75" x14ac:dyDescent="0.2">
      <c r="A46" s="2">
        <v>49</v>
      </c>
      <c r="B46" s="2">
        <v>0.89290000000000003</v>
      </c>
    </row>
    <row r="47" spans="1:2" ht="12.75" x14ac:dyDescent="0.2">
      <c r="A47" s="2">
        <v>50</v>
      </c>
      <c r="B47" s="2">
        <v>0.88549999999999995</v>
      </c>
    </row>
    <row r="48" spans="1:2" ht="12.75" x14ac:dyDescent="0.2">
      <c r="A48" s="2">
        <v>51</v>
      </c>
      <c r="B48" s="2">
        <v>0.87819999999999998</v>
      </c>
    </row>
    <row r="49" spans="1:2" ht="12.75" x14ac:dyDescent="0.2">
      <c r="A49" s="2">
        <v>52</v>
      </c>
      <c r="B49" s="2">
        <v>0.87090000000000001</v>
      </c>
    </row>
    <row r="50" spans="1:2" ht="12.75" x14ac:dyDescent="0.2">
      <c r="A50" s="2">
        <v>53</v>
      </c>
      <c r="B50" s="2">
        <v>0.86350000000000005</v>
      </c>
    </row>
    <row r="51" spans="1:2" ht="12.75" x14ac:dyDescent="0.2">
      <c r="A51" s="2">
        <v>54</v>
      </c>
      <c r="B51" s="2">
        <v>0.85619999999999996</v>
      </c>
    </row>
    <row r="52" spans="1:2" ht="12.75" x14ac:dyDescent="0.2">
      <c r="A52" s="2">
        <v>55</v>
      </c>
      <c r="B52" s="2">
        <v>0.8488</v>
      </c>
    </row>
    <row r="53" spans="1:2" ht="12.75" x14ac:dyDescent="0.2">
      <c r="A53" s="2">
        <v>56</v>
      </c>
      <c r="B53" s="2">
        <v>0.84150000000000003</v>
      </c>
    </row>
    <row r="54" spans="1:2" ht="12.75" x14ac:dyDescent="0.2">
      <c r="A54" s="2">
        <v>57</v>
      </c>
      <c r="B54" s="2">
        <v>0.83409999999999995</v>
      </c>
    </row>
    <row r="55" spans="1:2" ht="12.75" x14ac:dyDescent="0.2">
      <c r="A55" s="2">
        <v>58</v>
      </c>
      <c r="B55" s="2">
        <v>0.82679999999999998</v>
      </c>
    </row>
    <row r="56" spans="1:2" ht="12.75" x14ac:dyDescent="0.2">
      <c r="A56" s="2">
        <v>59</v>
      </c>
      <c r="B56" s="2">
        <v>0.81950000000000001</v>
      </c>
    </row>
    <row r="57" spans="1:2" ht="12.75" x14ac:dyDescent="0.2">
      <c r="A57" s="2">
        <v>60</v>
      </c>
      <c r="B57" s="2">
        <v>0.81210000000000004</v>
      </c>
    </row>
    <row r="58" spans="1:2" ht="12.75" x14ac:dyDescent="0.2">
      <c r="A58" s="2">
        <v>61</v>
      </c>
      <c r="B58" s="2">
        <v>0.80479999999999996</v>
      </c>
    </row>
    <row r="59" spans="1:2" ht="12.75" x14ac:dyDescent="0.2">
      <c r="A59" s="2">
        <v>62</v>
      </c>
      <c r="B59" s="2">
        <v>0.7974</v>
      </c>
    </row>
    <row r="60" spans="1:2" ht="12.75" x14ac:dyDescent="0.2">
      <c r="A60" s="2">
        <v>63</v>
      </c>
      <c r="B60" s="2">
        <v>0.79010000000000002</v>
      </c>
    </row>
    <row r="61" spans="1:2" ht="12.75" x14ac:dyDescent="0.2">
      <c r="A61" s="2">
        <v>64</v>
      </c>
      <c r="B61" s="2">
        <v>0.78269999999999995</v>
      </c>
    </row>
    <row r="62" spans="1:2" ht="12.75" x14ac:dyDescent="0.2">
      <c r="A62" s="2">
        <v>65</v>
      </c>
      <c r="B62" s="2">
        <v>0.77539999999999998</v>
      </c>
    </row>
    <row r="63" spans="1:2" ht="12.75" x14ac:dyDescent="0.2">
      <c r="A63" s="2">
        <v>66</v>
      </c>
      <c r="B63" s="2">
        <v>0.7681</v>
      </c>
    </row>
    <row r="64" spans="1:2" ht="12.75" x14ac:dyDescent="0.2">
      <c r="A64" s="2">
        <v>67</v>
      </c>
      <c r="B64" s="2">
        <v>0.76070000000000004</v>
      </c>
    </row>
    <row r="65" spans="1:2" ht="12.75" x14ac:dyDescent="0.2">
      <c r="A65" s="2">
        <v>68</v>
      </c>
      <c r="B65" s="2">
        <v>0.75329999999999997</v>
      </c>
    </row>
    <row r="66" spans="1:2" ht="12.75" x14ac:dyDescent="0.2">
      <c r="A66" s="2">
        <v>69</v>
      </c>
      <c r="B66" s="2">
        <v>0.746</v>
      </c>
    </row>
    <row r="67" spans="1:2" ht="12.75" x14ac:dyDescent="0.2">
      <c r="A67" s="2">
        <v>70</v>
      </c>
      <c r="B67" s="2">
        <v>0.73839999999999995</v>
      </c>
    </row>
    <row r="68" spans="1:2" ht="12.75" x14ac:dyDescent="0.2">
      <c r="A68" s="2">
        <v>71</v>
      </c>
      <c r="B68" s="2">
        <v>0.73009999999999997</v>
      </c>
    </row>
    <row r="69" spans="1:2" ht="12.75" x14ac:dyDescent="0.2">
      <c r="A69" s="2">
        <v>72</v>
      </c>
      <c r="B69" s="2">
        <v>0.72119999999999995</v>
      </c>
    </row>
    <row r="70" spans="1:2" ht="12.75" x14ac:dyDescent="0.2">
      <c r="A70" s="2">
        <v>73</v>
      </c>
      <c r="B70" s="2">
        <v>0.71160000000000001</v>
      </c>
    </row>
    <row r="71" spans="1:2" ht="12.75" x14ac:dyDescent="0.2">
      <c r="A71" s="2">
        <v>74</v>
      </c>
      <c r="B71" s="2">
        <v>0.70140000000000002</v>
      </c>
    </row>
    <row r="72" spans="1:2" ht="12.75" x14ac:dyDescent="0.2">
      <c r="A72" s="2">
        <v>75</v>
      </c>
      <c r="B72" s="2">
        <v>0.69059999999999999</v>
      </c>
    </row>
    <row r="73" spans="1:2" ht="12.75" x14ac:dyDescent="0.2">
      <c r="A73" s="2">
        <v>76</v>
      </c>
      <c r="B73" s="2">
        <v>0.67910000000000004</v>
      </c>
    </row>
    <row r="74" spans="1:2" ht="12.75" x14ac:dyDescent="0.2">
      <c r="A74" s="2">
        <v>77</v>
      </c>
      <c r="B74" s="2">
        <v>0.66690000000000005</v>
      </c>
    </row>
    <row r="75" spans="1:2" ht="12.75" x14ac:dyDescent="0.2">
      <c r="A75" s="2">
        <v>78</v>
      </c>
      <c r="B75" s="2">
        <v>0.65410000000000001</v>
      </c>
    </row>
    <row r="76" spans="1:2" ht="12.75" x14ac:dyDescent="0.2">
      <c r="A76" s="2">
        <v>79</v>
      </c>
      <c r="B76" s="2">
        <v>0.64070000000000005</v>
      </c>
    </row>
    <row r="77" spans="1:2" ht="12.75" x14ac:dyDescent="0.2">
      <c r="A77" s="2">
        <v>80</v>
      </c>
      <c r="B77" s="2">
        <v>0.62660000000000005</v>
      </c>
    </row>
    <row r="78" spans="1:2" ht="12.75" x14ac:dyDescent="0.2">
      <c r="A78" s="2">
        <v>81</v>
      </c>
      <c r="B78" s="2">
        <v>0.61180000000000001</v>
      </c>
    </row>
    <row r="79" spans="1:2" ht="12.75" x14ac:dyDescent="0.2">
      <c r="A79" s="2">
        <v>82</v>
      </c>
      <c r="B79" s="2">
        <v>0.59650000000000003</v>
      </c>
    </row>
    <row r="80" spans="1:2" ht="12.75" x14ac:dyDescent="0.2">
      <c r="A80" s="2">
        <v>83</v>
      </c>
      <c r="B80" s="2">
        <v>0.58040000000000003</v>
      </c>
    </row>
    <row r="81" spans="1:2" ht="12.75" x14ac:dyDescent="0.2">
      <c r="A81" s="2">
        <v>84</v>
      </c>
      <c r="B81" s="2">
        <v>0.56379999999999997</v>
      </c>
    </row>
    <row r="82" spans="1:2" ht="12.75" x14ac:dyDescent="0.2">
      <c r="A82" s="2">
        <v>85</v>
      </c>
      <c r="B82" s="2">
        <v>0.5464</v>
      </c>
    </row>
    <row r="83" spans="1:2" ht="12.75" x14ac:dyDescent="0.2">
      <c r="A83" s="2">
        <v>86</v>
      </c>
      <c r="B83" s="2">
        <v>0.52849999999999997</v>
      </c>
    </row>
    <row r="84" spans="1:2" ht="12.75" x14ac:dyDescent="0.2">
      <c r="A84" s="2">
        <v>87</v>
      </c>
      <c r="B84" s="2">
        <v>0.50990000000000002</v>
      </c>
    </row>
    <row r="85" spans="1:2" ht="12.75" x14ac:dyDescent="0.2">
      <c r="A85" s="2">
        <v>88</v>
      </c>
      <c r="B85" s="2">
        <v>0.49059999999999998</v>
      </c>
    </row>
    <row r="86" spans="1:2" ht="12.75" x14ac:dyDescent="0.2">
      <c r="A86" s="2">
        <v>89</v>
      </c>
      <c r="B86" s="2">
        <v>0.47070000000000001</v>
      </c>
    </row>
    <row r="87" spans="1:2" ht="12.75" x14ac:dyDescent="0.2">
      <c r="A87" s="2">
        <v>90</v>
      </c>
      <c r="B87" s="2">
        <v>0.4501</v>
      </c>
    </row>
    <row r="88" spans="1:2" ht="12.75" x14ac:dyDescent="0.2">
      <c r="A88" s="2">
        <v>91</v>
      </c>
      <c r="B88" s="2">
        <v>0.4289</v>
      </c>
    </row>
    <row r="89" spans="1:2" ht="12.75" x14ac:dyDescent="0.2">
      <c r="A89" s="2">
        <v>92</v>
      </c>
      <c r="B89" s="2">
        <v>0.40710000000000002</v>
      </c>
    </row>
    <row r="90" spans="1:2" ht="12.75" x14ac:dyDescent="0.2">
      <c r="A90" s="2">
        <v>93</v>
      </c>
      <c r="B90" s="2">
        <v>0.3846</v>
      </c>
    </row>
    <row r="91" spans="1:2" ht="12.75" x14ac:dyDescent="0.2">
      <c r="A91" s="2">
        <v>94</v>
      </c>
      <c r="B91" s="2">
        <v>0.36149999999999999</v>
      </c>
    </row>
    <row r="92" spans="1:2" ht="12.75" x14ac:dyDescent="0.2">
      <c r="A92" s="2">
        <v>95</v>
      </c>
      <c r="B92" s="2">
        <v>0.3377</v>
      </c>
    </row>
    <row r="93" spans="1:2" ht="12.75" x14ac:dyDescent="0.2">
      <c r="A93" s="2">
        <v>96</v>
      </c>
      <c r="B93" s="2">
        <v>0.31330000000000002</v>
      </c>
    </row>
    <row r="94" spans="1:2" ht="12.75" x14ac:dyDescent="0.2">
      <c r="A94" s="2">
        <v>97</v>
      </c>
      <c r="B94" s="2">
        <v>0.28820000000000001</v>
      </c>
    </row>
    <row r="95" spans="1:2" ht="12.75" x14ac:dyDescent="0.2">
      <c r="A95" s="2">
        <v>98</v>
      </c>
      <c r="B95" s="2">
        <v>0.26250000000000001</v>
      </c>
    </row>
    <row r="96" spans="1:2" ht="12.75" x14ac:dyDescent="0.2">
      <c r="A96" s="2">
        <v>99</v>
      </c>
      <c r="B96" s="2">
        <v>0.2361</v>
      </c>
    </row>
    <row r="97" spans="1:2" ht="12.75" x14ac:dyDescent="0.2">
      <c r="A97" s="2">
        <v>100</v>
      </c>
      <c r="B97" s="2">
        <v>0.20910000000000001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B101"/>
  <sheetViews>
    <sheetView workbookViewId="0">
      <pane ySplit="1" topLeftCell="A2" activePane="bottomLeft" state="frozen"/>
      <selection activeCell="C8" sqref="C8"/>
      <selection pane="bottomLeft"/>
    </sheetView>
  </sheetViews>
  <sheetFormatPr defaultColWidth="12.5703125" defaultRowHeight="15.75" customHeight="1" x14ac:dyDescent="0.2"/>
  <cols>
    <col min="1" max="16384" width="12.5703125" style="3"/>
  </cols>
  <sheetData>
    <row r="1" spans="1:2" s="17" customFormat="1" ht="15.75" customHeight="1" x14ac:dyDescent="0.2">
      <c r="A1" s="6" t="s">
        <v>10</v>
      </c>
      <c r="B1" s="6" t="s">
        <v>181</v>
      </c>
    </row>
    <row r="2" spans="1:2" s="17" customFormat="1" ht="15.75" customHeight="1" x14ac:dyDescent="0.2">
      <c r="A2" s="2">
        <v>1</v>
      </c>
      <c r="B2" s="2">
        <v>0.998</v>
      </c>
    </row>
    <row r="3" spans="1:2" s="17" customFormat="1" ht="15.75" customHeight="1" x14ac:dyDescent="0.2">
      <c r="A3" s="2">
        <v>2</v>
      </c>
      <c r="B3" s="2">
        <v>0.998</v>
      </c>
    </row>
    <row r="4" spans="1:2" s="17" customFormat="1" ht="15.75" customHeight="1" x14ac:dyDescent="0.2">
      <c r="A4" s="2">
        <v>3</v>
      </c>
      <c r="B4" s="2">
        <v>0.998</v>
      </c>
    </row>
    <row r="5" spans="1:2" s="17" customFormat="1" ht="15.75" customHeight="1" x14ac:dyDescent="0.2">
      <c r="A5" s="2">
        <v>4</v>
      </c>
      <c r="B5" s="2">
        <v>0.998</v>
      </c>
    </row>
    <row r="6" spans="1:2" s="17" customFormat="1" ht="15.75" customHeight="1" x14ac:dyDescent="0.2">
      <c r="A6" s="2">
        <v>5</v>
      </c>
      <c r="B6" s="2">
        <v>0.998</v>
      </c>
    </row>
    <row r="7" spans="1:2" s="17" customFormat="1" ht="15.75" customHeight="1" x14ac:dyDescent="0.2">
      <c r="A7" s="2">
        <v>6</v>
      </c>
      <c r="B7" s="2">
        <v>0.998</v>
      </c>
    </row>
    <row r="8" spans="1:2" s="17" customFormat="1" ht="15.75" customHeight="1" x14ac:dyDescent="0.2">
      <c r="A8" s="2">
        <v>7</v>
      </c>
      <c r="B8" s="2">
        <v>0.998</v>
      </c>
    </row>
    <row r="9" spans="1:2" s="17" customFormat="1" ht="15.75" customHeight="1" x14ac:dyDescent="0.2">
      <c r="A9" s="2">
        <v>8</v>
      </c>
      <c r="B9" s="2">
        <v>0.998</v>
      </c>
    </row>
    <row r="10" spans="1:2" s="17" customFormat="1" ht="15.75" customHeight="1" x14ac:dyDescent="0.2">
      <c r="A10" s="2">
        <v>9</v>
      </c>
      <c r="B10" s="2">
        <v>0.998</v>
      </c>
    </row>
    <row r="11" spans="1:2" s="17" customFormat="1" ht="15.75" customHeight="1" x14ac:dyDescent="0.2">
      <c r="A11" s="2">
        <v>10</v>
      </c>
      <c r="B11" s="2">
        <v>0.998</v>
      </c>
    </row>
    <row r="12" spans="1:2" s="17" customFormat="1" ht="15.75" customHeight="1" x14ac:dyDescent="0.2">
      <c r="A12" s="2">
        <v>11</v>
      </c>
      <c r="B12" s="2">
        <v>0.998</v>
      </c>
    </row>
    <row r="13" spans="1:2" s="17" customFormat="1" ht="15.75" customHeight="1" x14ac:dyDescent="0.2">
      <c r="A13" s="2">
        <v>12</v>
      </c>
      <c r="B13" s="2">
        <v>0.998</v>
      </c>
    </row>
    <row r="14" spans="1:2" s="17" customFormat="1" ht="15.75" customHeight="1" x14ac:dyDescent="0.2">
      <c r="A14" s="2">
        <v>13</v>
      </c>
      <c r="B14" s="2">
        <v>0.998</v>
      </c>
    </row>
    <row r="15" spans="1:2" s="17" customFormat="1" ht="15.75" customHeight="1" x14ac:dyDescent="0.2">
      <c r="A15" s="2">
        <v>14</v>
      </c>
      <c r="B15" s="2">
        <v>0.998</v>
      </c>
    </row>
    <row r="16" spans="1:2" s="17" customFormat="1" ht="15.75" customHeight="1" x14ac:dyDescent="0.2">
      <c r="A16" s="2">
        <v>15</v>
      </c>
      <c r="B16" s="2">
        <v>0.998</v>
      </c>
    </row>
    <row r="17" spans="1:2" s="17" customFormat="1" ht="15.75" customHeight="1" x14ac:dyDescent="0.2">
      <c r="A17" s="2">
        <v>16</v>
      </c>
      <c r="B17" s="2">
        <v>0.998</v>
      </c>
    </row>
    <row r="18" spans="1:2" s="17" customFormat="1" ht="15.75" customHeight="1" x14ac:dyDescent="0.2">
      <c r="A18" s="2">
        <v>17</v>
      </c>
      <c r="B18" s="2">
        <v>0.998</v>
      </c>
    </row>
    <row r="19" spans="1:2" s="17" customFormat="1" ht="15.75" customHeight="1" x14ac:dyDescent="0.2">
      <c r="A19" s="2">
        <v>18</v>
      </c>
      <c r="B19" s="2">
        <v>0.998</v>
      </c>
    </row>
    <row r="20" spans="1:2" s="17" customFormat="1" ht="15.75" customHeight="1" x14ac:dyDescent="0.2">
      <c r="A20" s="2">
        <v>19</v>
      </c>
      <c r="B20" s="2">
        <v>0.998</v>
      </c>
    </row>
    <row r="21" spans="1:2" ht="15.75" customHeight="1" x14ac:dyDescent="0.2">
      <c r="A21" s="2">
        <v>20</v>
      </c>
      <c r="B21" s="2">
        <v>0.998</v>
      </c>
    </row>
    <row r="22" spans="1:2" ht="15.75" customHeight="1" x14ac:dyDescent="0.2">
      <c r="A22" s="2">
        <v>21</v>
      </c>
      <c r="B22" s="2">
        <v>1</v>
      </c>
    </row>
    <row r="23" spans="1:2" ht="15.75" customHeight="1" x14ac:dyDescent="0.2">
      <c r="A23" s="2">
        <v>22</v>
      </c>
      <c r="B23" s="2">
        <v>1</v>
      </c>
    </row>
    <row r="24" spans="1:2" ht="15.75" customHeight="1" x14ac:dyDescent="0.2">
      <c r="A24" s="2">
        <v>23</v>
      </c>
      <c r="B24" s="2">
        <v>1</v>
      </c>
    </row>
    <row r="25" spans="1:2" ht="15.75" customHeight="1" x14ac:dyDescent="0.2">
      <c r="A25" s="2">
        <v>24</v>
      </c>
      <c r="B25" s="2">
        <v>1</v>
      </c>
    </row>
    <row r="26" spans="1:2" ht="15.75" customHeight="1" x14ac:dyDescent="0.2">
      <c r="A26" s="2">
        <v>25</v>
      </c>
      <c r="B26" s="2">
        <v>1</v>
      </c>
    </row>
    <row r="27" spans="1:2" ht="15.75" customHeight="1" x14ac:dyDescent="0.2">
      <c r="A27" s="2">
        <v>26</v>
      </c>
      <c r="B27" s="2">
        <v>1</v>
      </c>
    </row>
    <row r="28" spans="1:2" ht="15.75" customHeight="1" x14ac:dyDescent="0.2">
      <c r="A28" s="2">
        <v>27</v>
      </c>
      <c r="B28" s="2">
        <v>1</v>
      </c>
    </row>
    <row r="29" spans="1:2" ht="15.75" customHeight="1" x14ac:dyDescent="0.2">
      <c r="A29" s="2">
        <v>28</v>
      </c>
      <c r="B29" s="2">
        <v>0.99980000000000002</v>
      </c>
    </row>
    <row r="30" spans="1:2" ht="15.75" customHeight="1" x14ac:dyDescent="0.2">
      <c r="A30" s="2">
        <v>29</v>
      </c>
      <c r="B30" s="2">
        <v>0.99909999999999999</v>
      </c>
    </row>
    <row r="31" spans="1:2" ht="15.75" customHeight="1" x14ac:dyDescent="0.2">
      <c r="A31" s="2">
        <v>30</v>
      </c>
      <c r="B31" s="2">
        <v>0.998</v>
      </c>
    </row>
    <row r="32" spans="1:2" ht="15.75" customHeight="1" x14ac:dyDescent="0.2">
      <c r="A32" s="2">
        <v>31</v>
      </c>
      <c r="B32" s="2">
        <v>0.99639999999999995</v>
      </c>
    </row>
    <row r="33" spans="1:2" ht="15.75" customHeight="1" x14ac:dyDescent="0.2">
      <c r="A33" s="2">
        <v>32</v>
      </c>
      <c r="B33" s="2">
        <v>0.99439999999999995</v>
      </c>
    </row>
    <row r="34" spans="1:2" ht="15.75" customHeight="1" x14ac:dyDescent="0.2">
      <c r="A34" s="2">
        <v>33</v>
      </c>
      <c r="B34" s="2">
        <v>0.99199999999999999</v>
      </c>
    </row>
    <row r="35" spans="1:2" ht="15.75" customHeight="1" x14ac:dyDescent="0.2">
      <c r="A35" s="2">
        <v>34</v>
      </c>
      <c r="B35" s="2">
        <v>0.98909999999999998</v>
      </c>
    </row>
    <row r="36" spans="1:2" ht="15.75" customHeight="1" x14ac:dyDescent="0.2">
      <c r="A36" s="2">
        <v>35</v>
      </c>
      <c r="B36" s="2">
        <v>0.98570000000000002</v>
      </c>
    </row>
    <row r="37" spans="1:2" ht="15.75" customHeight="1" x14ac:dyDescent="0.2">
      <c r="A37" s="2">
        <v>36</v>
      </c>
      <c r="B37" s="2">
        <v>0.9819</v>
      </c>
    </row>
    <row r="38" spans="1:2" ht="15.75" customHeight="1" x14ac:dyDescent="0.2">
      <c r="A38" s="2">
        <v>37</v>
      </c>
      <c r="B38" s="2">
        <v>0.97770000000000001</v>
      </c>
    </row>
    <row r="39" spans="1:2" ht="15.75" customHeight="1" x14ac:dyDescent="0.2">
      <c r="A39" s="2">
        <v>38</v>
      </c>
      <c r="B39" s="2">
        <v>0.97299999999999998</v>
      </c>
    </row>
    <row r="40" spans="1:2" ht="15.75" customHeight="1" x14ac:dyDescent="0.2">
      <c r="A40" s="2">
        <v>39</v>
      </c>
      <c r="B40" s="2">
        <v>0.96789999999999998</v>
      </c>
    </row>
    <row r="41" spans="1:2" ht="15.75" customHeight="1" x14ac:dyDescent="0.2">
      <c r="A41" s="2">
        <v>40</v>
      </c>
      <c r="B41" s="2">
        <v>0.96230000000000004</v>
      </c>
    </row>
    <row r="42" spans="1:2" ht="15.75" customHeight="1" x14ac:dyDescent="0.2">
      <c r="A42" s="2">
        <v>41</v>
      </c>
      <c r="B42" s="2">
        <v>0.95630000000000004</v>
      </c>
    </row>
    <row r="43" spans="1:2" ht="15.75" customHeight="1" x14ac:dyDescent="0.2">
      <c r="A43" s="2">
        <v>42</v>
      </c>
      <c r="B43" s="2">
        <v>0.94989999999999997</v>
      </c>
    </row>
    <row r="44" spans="1:2" ht="15.75" customHeight="1" x14ac:dyDescent="0.2">
      <c r="A44" s="2">
        <v>43</v>
      </c>
      <c r="B44" s="2">
        <v>0.94289999999999996</v>
      </c>
    </row>
    <row r="45" spans="1:2" ht="15.75" customHeight="1" x14ac:dyDescent="0.2">
      <c r="A45" s="2">
        <v>44</v>
      </c>
      <c r="B45" s="2">
        <v>0.93559999999999999</v>
      </c>
    </row>
    <row r="46" spans="1:2" ht="15.75" customHeight="1" x14ac:dyDescent="0.2">
      <c r="A46" s="2">
        <v>45</v>
      </c>
      <c r="B46" s="2">
        <v>0.92779999999999996</v>
      </c>
    </row>
    <row r="47" spans="1:2" ht="15.75" customHeight="1" x14ac:dyDescent="0.2">
      <c r="A47" s="2">
        <v>46</v>
      </c>
      <c r="B47" s="2">
        <v>0.91949999999999998</v>
      </c>
    </row>
    <row r="48" spans="1:2" ht="15.75" customHeight="1" x14ac:dyDescent="0.2">
      <c r="A48" s="2">
        <v>47</v>
      </c>
      <c r="B48" s="2">
        <v>0.91090000000000004</v>
      </c>
    </row>
    <row r="49" spans="1:2" ht="15.75" customHeight="1" x14ac:dyDescent="0.2">
      <c r="A49" s="2">
        <v>48</v>
      </c>
      <c r="B49" s="2">
        <v>0.90169999999999995</v>
      </c>
    </row>
    <row r="50" spans="1:2" ht="15.75" customHeight="1" x14ac:dyDescent="0.2">
      <c r="A50" s="2">
        <v>49</v>
      </c>
      <c r="B50" s="2">
        <v>0.8921</v>
      </c>
    </row>
    <row r="51" spans="1:2" ht="15.75" customHeight="1" x14ac:dyDescent="0.2">
      <c r="A51" s="2">
        <v>50</v>
      </c>
      <c r="B51" s="2">
        <v>0.88219999999999998</v>
      </c>
    </row>
    <row r="52" spans="1:2" ht="15.75" customHeight="1" x14ac:dyDescent="0.2">
      <c r="A52" s="2">
        <v>51</v>
      </c>
      <c r="B52" s="2">
        <v>0.87229999999999996</v>
      </c>
    </row>
    <row r="53" spans="1:2" ht="15.75" customHeight="1" x14ac:dyDescent="0.2">
      <c r="A53" s="2">
        <v>52</v>
      </c>
      <c r="B53" s="2">
        <v>0.86229999999999996</v>
      </c>
    </row>
    <row r="54" spans="1:2" ht="15.75" customHeight="1" x14ac:dyDescent="0.2">
      <c r="A54" s="2">
        <v>53</v>
      </c>
      <c r="B54" s="2">
        <v>0.85240000000000005</v>
      </c>
    </row>
    <row r="55" spans="1:2" ht="15.75" customHeight="1" x14ac:dyDescent="0.2">
      <c r="A55" s="2">
        <v>54</v>
      </c>
      <c r="B55" s="2">
        <v>0.84250000000000003</v>
      </c>
    </row>
    <row r="56" spans="1:2" ht="15.75" customHeight="1" x14ac:dyDescent="0.2">
      <c r="A56" s="2">
        <v>55</v>
      </c>
      <c r="B56" s="2">
        <v>0.83250000000000002</v>
      </c>
    </row>
    <row r="57" spans="1:2" ht="15.75" customHeight="1" x14ac:dyDescent="0.2">
      <c r="A57" s="2">
        <v>56</v>
      </c>
      <c r="B57" s="2">
        <v>0.8226</v>
      </c>
    </row>
    <row r="58" spans="1:2" ht="15.75" customHeight="1" x14ac:dyDescent="0.2">
      <c r="A58" s="2">
        <v>57</v>
      </c>
      <c r="B58" s="2">
        <v>0.81259999999999999</v>
      </c>
    </row>
    <row r="59" spans="1:2" ht="15.75" customHeight="1" x14ac:dyDescent="0.2">
      <c r="A59" s="2">
        <v>58</v>
      </c>
      <c r="B59" s="2">
        <v>0.80269999999999997</v>
      </c>
    </row>
    <row r="60" spans="1:2" ht="15.75" customHeight="1" x14ac:dyDescent="0.2">
      <c r="A60" s="2">
        <v>59</v>
      </c>
      <c r="B60" s="2">
        <v>0.79279999999999995</v>
      </c>
    </row>
    <row r="61" spans="1:2" ht="15.75" customHeight="1" x14ac:dyDescent="0.2">
      <c r="A61" s="2">
        <v>60</v>
      </c>
      <c r="B61" s="2">
        <v>0.78280000000000005</v>
      </c>
    </row>
    <row r="62" spans="1:2" ht="15.75" customHeight="1" x14ac:dyDescent="0.2">
      <c r="A62" s="2">
        <v>61</v>
      </c>
      <c r="B62" s="2">
        <v>0.77290000000000003</v>
      </c>
    </row>
    <row r="63" spans="1:2" ht="15.75" customHeight="1" x14ac:dyDescent="0.2">
      <c r="A63" s="2">
        <v>62</v>
      </c>
      <c r="B63" s="2">
        <v>0.76290000000000002</v>
      </c>
    </row>
    <row r="64" spans="1:2" ht="15.75" customHeight="1" x14ac:dyDescent="0.2">
      <c r="A64" s="2">
        <v>63</v>
      </c>
      <c r="B64" s="2">
        <v>0.753</v>
      </c>
    </row>
    <row r="65" spans="1:2" ht="15.75" customHeight="1" x14ac:dyDescent="0.2">
      <c r="A65" s="2">
        <v>64</v>
      </c>
      <c r="B65" s="2">
        <v>0.74309999999999998</v>
      </c>
    </row>
    <row r="66" spans="1:2" ht="15.75" customHeight="1" x14ac:dyDescent="0.2">
      <c r="A66" s="2">
        <v>65</v>
      </c>
      <c r="B66" s="2">
        <v>0.73309999999999997</v>
      </c>
    </row>
    <row r="67" spans="1:2" ht="15.75" customHeight="1" x14ac:dyDescent="0.2">
      <c r="A67" s="2">
        <v>66</v>
      </c>
      <c r="B67" s="2">
        <v>0.72319999999999995</v>
      </c>
    </row>
    <row r="68" spans="1:2" ht="15.75" customHeight="1" x14ac:dyDescent="0.2">
      <c r="A68" s="2">
        <v>67</v>
      </c>
      <c r="B68" s="2">
        <v>0.71319999999999995</v>
      </c>
    </row>
    <row r="69" spans="1:2" ht="15.75" customHeight="1" x14ac:dyDescent="0.2">
      <c r="A69" s="2">
        <v>68</v>
      </c>
      <c r="B69" s="2">
        <v>0.70330000000000004</v>
      </c>
    </row>
    <row r="70" spans="1:2" ht="15.75" customHeight="1" x14ac:dyDescent="0.2">
      <c r="A70" s="2">
        <v>69</v>
      </c>
      <c r="B70" s="2">
        <v>0.69340000000000002</v>
      </c>
    </row>
    <row r="71" spans="1:2" ht="15.75" customHeight="1" x14ac:dyDescent="0.2">
      <c r="A71" s="2">
        <v>70</v>
      </c>
      <c r="B71" s="2">
        <v>0.68340000000000001</v>
      </c>
    </row>
    <row r="72" spans="1:2" ht="15.75" customHeight="1" x14ac:dyDescent="0.2">
      <c r="A72" s="2">
        <v>71</v>
      </c>
      <c r="B72" s="2">
        <v>0.67349999999999999</v>
      </c>
    </row>
    <row r="73" spans="1:2" ht="15.75" customHeight="1" x14ac:dyDescent="0.2">
      <c r="A73" s="2">
        <v>72</v>
      </c>
      <c r="B73" s="2">
        <v>0.66349999999999998</v>
      </c>
    </row>
    <row r="74" spans="1:2" ht="15.75" customHeight="1" x14ac:dyDescent="0.2">
      <c r="A74" s="2">
        <v>73</v>
      </c>
      <c r="B74" s="2">
        <v>0.65359999999999996</v>
      </c>
    </row>
    <row r="75" spans="1:2" ht="15.75" customHeight="1" x14ac:dyDescent="0.2">
      <c r="A75" s="2">
        <v>74</v>
      </c>
      <c r="B75" s="2">
        <v>0.64370000000000005</v>
      </c>
    </row>
    <row r="76" spans="1:2" ht="15.75" customHeight="1" x14ac:dyDescent="0.2">
      <c r="A76" s="2">
        <v>75</v>
      </c>
      <c r="B76" s="2">
        <v>0.63370000000000004</v>
      </c>
    </row>
    <row r="77" spans="1:2" ht="15.75" customHeight="1" x14ac:dyDescent="0.2">
      <c r="A77" s="2">
        <v>76</v>
      </c>
      <c r="B77" s="2">
        <v>0.62339999999999995</v>
      </c>
    </row>
    <row r="78" spans="1:2" ht="15.75" customHeight="1" x14ac:dyDescent="0.2">
      <c r="A78" s="2">
        <v>77</v>
      </c>
      <c r="B78" s="2">
        <v>0.61229999999999996</v>
      </c>
    </row>
    <row r="79" spans="1:2" ht="15.75" customHeight="1" x14ac:dyDescent="0.2">
      <c r="A79" s="2">
        <v>78</v>
      </c>
      <c r="B79" s="2">
        <v>0.60050000000000003</v>
      </c>
    </row>
    <row r="80" spans="1:2" ht="15.75" customHeight="1" x14ac:dyDescent="0.2">
      <c r="A80" s="2">
        <v>79</v>
      </c>
      <c r="B80" s="2">
        <v>0.58789999999999998</v>
      </c>
    </row>
    <row r="81" spans="1:2" ht="15.75" customHeight="1" x14ac:dyDescent="0.2">
      <c r="A81" s="2">
        <v>80</v>
      </c>
      <c r="B81" s="2">
        <v>0.57450000000000001</v>
      </c>
    </row>
    <row r="82" spans="1:2" ht="15.75" customHeight="1" x14ac:dyDescent="0.2">
      <c r="A82" s="2">
        <v>81</v>
      </c>
      <c r="B82" s="2">
        <v>0.56040000000000001</v>
      </c>
    </row>
    <row r="83" spans="1:2" ht="15.75" customHeight="1" x14ac:dyDescent="0.2">
      <c r="A83" s="2">
        <v>82</v>
      </c>
      <c r="B83" s="2">
        <v>0.54549999999999998</v>
      </c>
    </row>
    <row r="84" spans="1:2" ht="15.75" customHeight="1" x14ac:dyDescent="0.2">
      <c r="A84" s="2">
        <v>83</v>
      </c>
      <c r="B84" s="2">
        <v>0.52990000000000004</v>
      </c>
    </row>
    <row r="85" spans="1:2" ht="15.75" customHeight="1" x14ac:dyDescent="0.2">
      <c r="A85" s="2">
        <v>84</v>
      </c>
      <c r="B85" s="2">
        <v>0.51349999999999996</v>
      </c>
    </row>
    <row r="86" spans="1:2" ht="15.75" customHeight="1" x14ac:dyDescent="0.2">
      <c r="A86" s="2">
        <v>85</v>
      </c>
      <c r="B86" s="2">
        <v>0.49630000000000002</v>
      </c>
    </row>
    <row r="87" spans="1:2" ht="15.75" customHeight="1" x14ac:dyDescent="0.2">
      <c r="A87" s="2">
        <v>86</v>
      </c>
      <c r="B87" s="2">
        <v>0.47839999999999999</v>
      </c>
    </row>
    <row r="88" spans="1:2" ht="15.75" customHeight="1" x14ac:dyDescent="0.2">
      <c r="A88" s="2">
        <v>87</v>
      </c>
      <c r="B88" s="2">
        <v>0.4597</v>
      </c>
    </row>
    <row r="89" spans="1:2" ht="15.75" customHeight="1" x14ac:dyDescent="0.2">
      <c r="A89" s="2">
        <v>88</v>
      </c>
      <c r="B89" s="2">
        <v>0.44030000000000002</v>
      </c>
    </row>
    <row r="90" spans="1:2" ht="12.75" x14ac:dyDescent="0.2">
      <c r="A90" s="2">
        <v>89</v>
      </c>
      <c r="B90" s="2">
        <v>0.42009999999999997</v>
      </c>
    </row>
    <row r="91" spans="1:2" ht="12.75" x14ac:dyDescent="0.2">
      <c r="A91" s="2">
        <v>90</v>
      </c>
      <c r="B91" s="2">
        <v>0.39910000000000001</v>
      </c>
    </row>
    <row r="92" spans="1:2" ht="12.75" x14ac:dyDescent="0.2">
      <c r="A92" s="2">
        <v>91</v>
      </c>
      <c r="B92" s="2">
        <v>0.37740000000000001</v>
      </c>
    </row>
    <row r="93" spans="1:2" ht="12.75" x14ac:dyDescent="0.2">
      <c r="A93" s="2">
        <v>92</v>
      </c>
      <c r="B93" s="2">
        <v>0.35489999999999999</v>
      </c>
    </row>
    <row r="94" spans="1:2" ht="12.75" x14ac:dyDescent="0.2">
      <c r="A94" s="2">
        <v>93</v>
      </c>
      <c r="B94" s="2">
        <v>0.33169999999999999</v>
      </c>
    </row>
    <row r="95" spans="1:2" ht="12.75" x14ac:dyDescent="0.2">
      <c r="A95" s="2">
        <v>94</v>
      </c>
      <c r="B95" s="2">
        <v>0.30769999999999997</v>
      </c>
    </row>
    <row r="96" spans="1:2" ht="12.75" x14ac:dyDescent="0.2">
      <c r="A96" s="2">
        <v>95</v>
      </c>
      <c r="B96" s="2">
        <v>0.28289999999999998</v>
      </c>
    </row>
    <row r="97" spans="1:2" ht="12.75" x14ac:dyDescent="0.2">
      <c r="A97" s="2">
        <v>96</v>
      </c>
      <c r="B97" s="2">
        <v>0.25740000000000002</v>
      </c>
    </row>
    <row r="98" spans="1:2" ht="12.75" x14ac:dyDescent="0.2">
      <c r="A98" s="2">
        <v>97</v>
      </c>
      <c r="B98" s="2">
        <v>0.2311</v>
      </c>
    </row>
    <row r="99" spans="1:2" ht="12.75" x14ac:dyDescent="0.2">
      <c r="A99" s="2">
        <v>98</v>
      </c>
      <c r="B99" s="2">
        <v>0.2041</v>
      </c>
    </row>
    <row r="100" spans="1:2" ht="12.75" x14ac:dyDescent="0.2">
      <c r="A100" s="2">
        <v>99</v>
      </c>
      <c r="B100" s="2">
        <v>0.17630000000000001</v>
      </c>
    </row>
    <row r="101" spans="1:2" ht="12.75" x14ac:dyDescent="0.2">
      <c r="A101" s="2">
        <v>100</v>
      </c>
      <c r="B101" s="2">
        <v>0.1477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AE124"/>
  <sheetViews>
    <sheetView workbookViewId="0">
      <pane ySplit="1" topLeftCell="A41" activePane="bottomLeft" state="frozen"/>
      <selection sqref="A1:XFD1048576"/>
      <selection pane="bottomLeft" activeCell="A46" sqref="A46:E46"/>
    </sheetView>
  </sheetViews>
  <sheetFormatPr defaultColWidth="12.42578125" defaultRowHeight="12.75" x14ac:dyDescent="0.2"/>
  <cols>
    <col min="1" max="1" width="15.28515625" style="3" bestFit="1" customWidth="1"/>
    <col min="2" max="2" width="15.140625" style="3" bestFit="1" customWidth="1"/>
    <col min="3" max="3" width="12.28515625" style="3" bestFit="1" customWidth="1"/>
    <col min="4" max="4" width="9.140625" style="3" bestFit="1" customWidth="1"/>
    <col min="5" max="5" width="30.140625" style="3" customWidth="1"/>
    <col min="6" max="6" width="0.140625" style="3" customWidth="1"/>
    <col min="7" max="7" width="10.140625" style="3" bestFit="1" customWidth="1"/>
    <col min="8" max="8" width="14.42578125" style="3" bestFit="1" customWidth="1"/>
    <col min="9" max="9" width="10.140625" style="3" bestFit="1" customWidth="1"/>
    <col min="10" max="10" width="16.85546875" style="3" bestFit="1" customWidth="1"/>
    <col min="11" max="16384" width="12.42578125" style="3"/>
  </cols>
  <sheetData>
    <row r="1" spans="1:31" s="17" customFormat="1" x14ac:dyDescent="0.2">
      <c r="A1" s="6" t="s">
        <v>178</v>
      </c>
      <c r="B1" s="6" t="s">
        <v>179</v>
      </c>
      <c r="C1" s="6" t="s">
        <v>9</v>
      </c>
      <c r="D1" s="6" t="s">
        <v>10</v>
      </c>
      <c r="E1" s="6" t="s">
        <v>180</v>
      </c>
      <c r="F1" s="6" t="s">
        <v>39</v>
      </c>
      <c r="G1" s="6" t="s">
        <v>181</v>
      </c>
      <c r="H1" s="6" t="s">
        <v>182</v>
      </c>
      <c r="I1" s="6" t="s">
        <v>183</v>
      </c>
      <c r="J1" s="6" t="s">
        <v>184</v>
      </c>
    </row>
    <row r="2" spans="1:31" x14ac:dyDescent="0.2">
      <c r="A2" s="20" t="s">
        <v>17</v>
      </c>
      <c r="B2" s="20" t="s">
        <v>18</v>
      </c>
      <c r="C2" s="20" t="s">
        <v>19</v>
      </c>
      <c r="D2" s="20">
        <v>58</v>
      </c>
      <c r="E2" s="20" t="s">
        <v>196</v>
      </c>
      <c r="F2" s="9" t="str">
        <f t="shared" ref="F2:F33" si="0">A2&amp;B2&amp;C2&amp;E2</f>
        <v>PamMooreFUPPER VALLEY RUNNING CLUB</v>
      </c>
      <c r="G2" s="21">
        <v>2.0462962962962964E-2</v>
      </c>
      <c r="H2" s="12">
        <f>IF(C2="F",VLOOKUP(D2,'F 4M Road'!$A$2:$B$97,2,FALSE)*G2,VLOOKUP(D2,'M 4M Road'!$A$2:$B$97,2,FALSE)*G2)</f>
        <v>1.6599555555555558E-2</v>
      </c>
      <c r="I2" s="10">
        <f t="shared" ref="I2:I33" si="1">COUNTIFS($C$2:$C$149,C2,$H$2:$H$149,"&lt;"&amp;H2)+1</f>
        <v>1</v>
      </c>
      <c r="J2" s="4">
        <f>VLOOKUP(I2,'Point Table'!$A$2:$B$101,2,FALSE)</f>
        <v>100</v>
      </c>
      <c r="P2" s="9"/>
      <c r="Q2" s="9"/>
      <c r="R2" s="16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">
      <c r="A3" s="20" t="s">
        <v>40</v>
      </c>
      <c r="B3" s="20" t="s">
        <v>41</v>
      </c>
      <c r="C3" s="20" t="s">
        <v>19</v>
      </c>
      <c r="D3" s="20">
        <v>61</v>
      </c>
      <c r="E3" s="20" t="s">
        <v>196</v>
      </c>
      <c r="F3" s="9" t="str">
        <f t="shared" si="0"/>
        <v>LaurieReedFUPPER VALLEY RUNNING CLUB</v>
      </c>
      <c r="G3" s="21">
        <v>2.165509259259259E-2</v>
      </c>
      <c r="H3" s="12">
        <f>IF(C3="F",VLOOKUP(D3,'F 4M Road'!$A$2:$B$97,2,FALSE)*G3,VLOOKUP(D3,'M 4M Road'!$A$2:$B$97,2,FALSE)*G3)</f>
        <v>1.6929951388888888E-2</v>
      </c>
      <c r="I3" s="10">
        <f t="shared" si="1"/>
        <v>2</v>
      </c>
      <c r="J3" s="4">
        <f>VLOOKUP(I3,'Point Table'!$A$2:$B$101,2,FALSE)</f>
        <v>97</v>
      </c>
      <c r="P3" s="9"/>
      <c r="Q3" s="9"/>
      <c r="R3" s="16"/>
      <c r="X3" s="2" t="s">
        <v>185</v>
      </c>
      <c r="AB3" s="2"/>
      <c r="AC3" s="2"/>
      <c r="AD3" s="2"/>
      <c r="AE3" s="2"/>
    </row>
    <row r="4" spans="1:31" x14ac:dyDescent="0.2">
      <c r="A4" s="20" t="s">
        <v>121</v>
      </c>
      <c r="B4" s="20" t="s">
        <v>66</v>
      </c>
      <c r="C4" s="20" t="s">
        <v>19</v>
      </c>
      <c r="D4" s="20">
        <v>62</v>
      </c>
      <c r="E4" s="20" t="s">
        <v>192</v>
      </c>
      <c r="F4" s="9" t="str">
        <f t="shared" si="0"/>
        <v>PattyCrothersFGREATER DERRY TRACK CLUB</v>
      </c>
      <c r="G4" s="21">
        <v>2.3368055555555555E-2</v>
      </c>
      <c r="H4" s="12">
        <f>IF(C4="F",VLOOKUP(D4,'F 4M Road'!$A$2:$B$97,2,FALSE)*G4,VLOOKUP(D4,'M 4M Road'!$A$2:$B$97,2,FALSE)*G4)</f>
        <v>1.804013888888889E-2</v>
      </c>
      <c r="I4" s="10">
        <f t="shared" si="1"/>
        <v>3</v>
      </c>
      <c r="J4" s="4">
        <f>VLOOKUP(I4,'Point Table'!$A$2:$B$101,2,FALSE)</f>
        <v>94</v>
      </c>
      <c r="P4" s="9"/>
      <c r="Q4" s="9"/>
      <c r="R4" s="16"/>
      <c r="X4" s="2" t="s">
        <v>185</v>
      </c>
      <c r="AB4" s="2"/>
      <c r="AC4" s="2"/>
      <c r="AD4" s="2"/>
      <c r="AE4" s="2"/>
    </row>
    <row r="5" spans="1:31" x14ac:dyDescent="0.2">
      <c r="A5" s="20" t="s">
        <v>20</v>
      </c>
      <c r="B5" s="20" t="s">
        <v>21</v>
      </c>
      <c r="C5" s="20" t="s">
        <v>19</v>
      </c>
      <c r="D5" s="20">
        <v>73</v>
      </c>
      <c r="E5" s="20" t="s">
        <v>191</v>
      </c>
      <c r="F5" s="9" t="str">
        <f t="shared" si="0"/>
        <v>AlineKenneyFGATE CITY STRIDERS</v>
      </c>
      <c r="G5" s="21">
        <v>2.7870370370370368E-2</v>
      </c>
      <c r="H5" s="12">
        <f>IF(C5="F",VLOOKUP(D5,'F 4M Road'!$A$2:$B$97,2,FALSE)*G5,VLOOKUP(D5,'M 4M Road'!$A$2:$B$97,2,FALSE)*G5)</f>
        <v>1.8514287037037034E-2</v>
      </c>
      <c r="I5" s="10">
        <f t="shared" si="1"/>
        <v>4</v>
      </c>
      <c r="J5" s="4">
        <f>VLOOKUP(I5,'Point Table'!$A$2:$B$101,2,FALSE)</f>
        <v>91</v>
      </c>
      <c r="P5" s="9"/>
      <c r="Q5" s="9"/>
      <c r="R5" s="16"/>
      <c r="AA5" s="2"/>
      <c r="AB5" s="2"/>
      <c r="AC5" s="2"/>
      <c r="AD5" s="2"/>
      <c r="AE5" s="2"/>
    </row>
    <row r="6" spans="1:31" x14ac:dyDescent="0.2">
      <c r="A6" s="20" t="s">
        <v>71</v>
      </c>
      <c r="B6" s="20" t="s">
        <v>72</v>
      </c>
      <c r="C6" s="20" t="s">
        <v>19</v>
      </c>
      <c r="D6" s="20">
        <v>50</v>
      </c>
      <c r="E6" s="20" t="s">
        <v>196</v>
      </c>
      <c r="F6" s="9" t="str">
        <f t="shared" si="0"/>
        <v>NancyDunbarFUPPER VALLEY RUNNING CLUB</v>
      </c>
      <c r="G6" s="23">
        <v>2.1250000000000002E-2</v>
      </c>
      <c r="H6" s="12">
        <f>IF(C6="F",VLOOKUP(D6,'F 4M Road'!$A$2:$B$97,2,FALSE)*G6,VLOOKUP(D6,'M 4M Road'!$A$2:$B$97,2,FALSE)*G6)</f>
        <v>1.8901875000000002E-2</v>
      </c>
      <c r="I6" s="10">
        <f t="shared" si="1"/>
        <v>5</v>
      </c>
      <c r="J6" s="4">
        <f>VLOOKUP(I6,'Point Table'!$A$2:$B$101,2,FALSE)</f>
        <v>88</v>
      </c>
      <c r="P6" s="9"/>
      <c r="Q6" s="9"/>
      <c r="R6" s="16"/>
      <c r="W6" s="2"/>
      <c r="X6" s="2"/>
      <c r="Y6" s="2"/>
      <c r="Z6" s="2"/>
      <c r="AA6" s="2"/>
      <c r="AB6" s="2"/>
      <c r="AC6" s="2"/>
      <c r="AD6" s="2"/>
      <c r="AE6" s="2"/>
    </row>
    <row r="7" spans="1:31" x14ac:dyDescent="0.2">
      <c r="A7" s="20" t="s">
        <v>26</v>
      </c>
      <c r="B7" s="20" t="s">
        <v>55</v>
      </c>
      <c r="C7" s="20" t="s">
        <v>19</v>
      </c>
      <c r="D7" s="20">
        <v>38</v>
      </c>
      <c r="E7" s="20" t="s">
        <v>196</v>
      </c>
      <c r="F7" s="9" t="str">
        <f t="shared" si="0"/>
        <v>KristenLongFUPPER VALLEY RUNNING CLUB</v>
      </c>
      <c r="G7" s="21">
        <v>1.9675925925925927E-2</v>
      </c>
      <c r="H7" s="12">
        <f>IF(C7="F",VLOOKUP(D7,'F 4M Road'!$A$2:$B$97,2,FALSE)*G7,VLOOKUP(D7,'M 4M Road'!$A$2:$B$97,2,FALSE)*G7)</f>
        <v>1.9272569444444446E-2</v>
      </c>
      <c r="I7" s="10">
        <f t="shared" si="1"/>
        <v>6</v>
      </c>
      <c r="J7" s="4">
        <f>VLOOKUP(I7,'Point Table'!$A$2:$B$101,2,FALSE)</f>
        <v>85</v>
      </c>
      <c r="P7" s="14"/>
      <c r="Q7" s="9"/>
      <c r="R7" s="16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">
      <c r="A8" s="20" t="s">
        <v>318</v>
      </c>
      <c r="B8" s="20" t="s">
        <v>319</v>
      </c>
      <c r="C8" s="20" t="s">
        <v>19</v>
      </c>
      <c r="D8" s="20">
        <v>60</v>
      </c>
      <c r="E8" s="20" t="s">
        <v>196</v>
      </c>
      <c r="F8" s="9" t="str">
        <f t="shared" si="0"/>
        <v>RobynMosherFUPPER VALLEY RUNNING CLUB</v>
      </c>
      <c r="G8" s="21">
        <v>2.4409722222222222E-2</v>
      </c>
      <c r="H8" s="12">
        <f>IF(C8="F",VLOOKUP(D8,'F 4M Road'!$A$2:$B$97,2,FALSE)*G8,VLOOKUP(D8,'M 4M Road'!$A$2:$B$97,2,FALSE)*G8)</f>
        <v>1.932273611111111E-2</v>
      </c>
      <c r="I8" s="10">
        <f t="shared" si="1"/>
        <v>7</v>
      </c>
      <c r="J8" s="4">
        <f>VLOOKUP(I8,'Point Table'!$A$2:$B$101,2,FALSE)</f>
        <v>82</v>
      </c>
      <c r="P8" s="14"/>
      <c r="Q8" s="9"/>
      <c r="R8" s="16"/>
      <c r="X8" s="2" t="s">
        <v>185</v>
      </c>
      <c r="AB8" s="2"/>
      <c r="AC8" s="2"/>
      <c r="AD8" s="2"/>
      <c r="AE8" s="2"/>
    </row>
    <row r="9" spans="1:31" x14ac:dyDescent="0.2">
      <c r="A9" s="20" t="s">
        <v>64</v>
      </c>
      <c r="B9" s="20" t="s">
        <v>65</v>
      </c>
      <c r="C9" s="20" t="s">
        <v>19</v>
      </c>
      <c r="D9" s="20">
        <v>54</v>
      </c>
      <c r="E9" s="20" t="s">
        <v>191</v>
      </c>
      <c r="F9" s="9" t="str">
        <f t="shared" si="0"/>
        <v>TammyGaffeyFGATE CITY STRIDERS</v>
      </c>
      <c r="G9" s="21">
        <v>2.2824074074074076E-2</v>
      </c>
      <c r="H9" s="12">
        <f>IF(C9="F",VLOOKUP(D9,'F 4M Road'!$A$2:$B$97,2,FALSE)*G9,VLOOKUP(D9,'M 4M Road'!$A$2:$B$97,2,FALSE)*G9)</f>
        <v>1.9409592592592596E-2</v>
      </c>
      <c r="I9" s="10">
        <f t="shared" si="1"/>
        <v>8</v>
      </c>
      <c r="J9" s="4">
        <f>VLOOKUP(I9,'Point Table'!$A$2:$B$101,2,FALSE)</f>
        <v>79</v>
      </c>
      <c r="P9" s="9"/>
      <c r="Q9" s="9"/>
      <c r="R9" s="16"/>
      <c r="AA9" s="2"/>
      <c r="AB9" s="2"/>
      <c r="AC9" s="2"/>
      <c r="AD9" s="2"/>
      <c r="AE9" s="2"/>
    </row>
    <row r="10" spans="1:31" x14ac:dyDescent="0.2">
      <c r="A10" s="20" t="s">
        <v>320</v>
      </c>
      <c r="B10" s="20" t="s">
        <v>321</v>
      </c>
      <c r="C10" s="20" t="s">
        <v>19</v>
      </c>
      <c r="D10" s="20">
        <v>65</v>
      </c>
      <c r="E10" s="20" t="s">
        <v>196</v>
      </c>
      <c r="F10" s="9" t="str">
        <f t="shared" si="0"/>
        <v>MarieParizoFUPPER VALLEY RUNNING CLUB</v>
      </c>
      <c r="G10" s="21">
        <v>2.6979166666666669E-2</v>
      </c>
      <c r="H10" s="12">
        <f>IF(C10="F",VLOOKUP(D10,'F 4M Road'!$A$2:$B$97,2,FALSE)*G10,VLOOKUP(D10,'M 4M Road'!$A$2:$B$97,2,FALSE)*G10)</f>
        <v>2.0034729166666668E-2</v>
      </c>
      <c r="I10" s="10">
        <f t="shared" si="1"/>
        <v>9</v>
      </c>
      <c r="J10" s="4">
        <f>VLOOKUP(I10,'Point Table'!$A$2:$B$101,2,FALSE)</f>
        <v>76</v>
      </c>
      <c r="P10" s="9"/>
      <c r="Q10" s="9"/>
      <c r="R10" s="16"/>
      <c r="AA10" s="2"/>
      <c r="AB10" s="2"/>
      <c r="AC10" s="2"/>
      <c r="AD10" s="2"/>
      <c r="AE10" s="2"/>
    </row>
    <row r="11" spans="1:31" x14ac:dyDescent="0.2">
      <c r="A11" s="20" t="s">
        <v>48</v>
      </c>
      <c r="B11" s="20" t="s">
        <v>322</v>
      </c>
      <c r="C11" s="20" t="s">
        <v>19</v>
      </c>
      <c r="D11" s="20">
        <v>59</v>
      </c>
      <c r="E11" s="20" t="s">
        <v>192</v>
      </c>
      <c r="F11" s="9" t="str">
        <f t="shared" si="0"/>
        <v>DeniseSarnieFGREATER DERRY TRACK CLUB</v>
      </c>
      <c r="G11" s="21">
        <v>2.5590277777777778E-2</v>
      </c>
      <c r="H11" s="12">
        <f>IF(C11="F",VLOOKUP(D11,'F 4M Road'!$A$2:$B$97,2,FALSE)*G11,VLOOKUP(D11,'M 4M Road'!$A$2:$B$97,2,FALSE)*G11)</f>
        <v>2.0508048611111111E-2</v>
      </c>
      <c r="I11" s="10">
        <f t="shared" si="1"/>
        <v>10</v>
      </c>
      <c r="J11" s="4">
        <f>VLOOKUP(I11,'Point Table'!$A$2:$B$101,2,FALSE)</f>
        <v>73</v>
      </c>
      <c r="P11" s="9"/>
      <c r="Q11" s="9"/>
      <c r="R11" s="16"/>
      <c r="AA11" s="2"/>
      <c r="AB11" s="2"/>
      <c r="AC11" s="2"/>
      <c r="AD11" s="2"/>
      <c r="AE11" s="2"/>
    </row>
    <row r="12" spans="1:31" x14ac:dyDescent="0.2">
      <c r="A12" s="26" t="s">
        <v>348</v>
      </c>
      <c r="B12" s="26" t="s">
        <v>349</v>
      </c>
      <c r="C12" s="26" t="s">
        <v>19</v>
      </c>
      <c r="D12" s="20">
        <v>57</v>
      </c>
      <c r="E12" s="26" t="s">
        <v>196</v>
      </c>
      <c r="F12" s="9" t="str">
        <f t="shared" si="0"/>
        <v>AnnmarieStoutFUPPER VALLEY RUNNING CLUB</v>
      </c>
      <c r="G12" s="21">
        <v>2.5405092592592594E-2</v>
      </c>
      <c r="H12" s="12">
        <f>IF(C12="F",VLOOKUP(D12,'F 4M Road'!$A$2:$B$97,2,FALSE)*G12,VLOOKUP(D12,'M 4M Road'!$A$2:$B$97,2,FALSE)*G12)</f>
        <v>2.0857581018518517E-2</v>
      </c>
      <c r="I12" s="10">
        <f t="shared" si="1"/>
        <v>11</v>
      </c>
      <c r="J12" s="4">
        <f>VLOOKUP(I12,'Point Table'!$A$2:$B$101,2,FALSE)</f>
        <v>70</v>
      </c>
      <c r="P12" s="9"/>
      <c r="Q12" s="9"/>
      <c r="R12" s="16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">
      <c r="A13" s="20" t="s">
        <v>239</v>
      </c>
      <c r="B13" s="20" t="s">
        <v>240</v>
      </c>
      <c r="C13" s="20" t="s">
        <v>19</v>
      </c>
      <c r="D13" s="20">
        <v>47</v>
      </c>
      <c r="E13" s="20" t="s">
        <v>196</v>
      </c>
      <c r="F13" s="9" t="str">
        <f t="shared" si="0"/>
        <v>HeleneSistiFUPPER VALLEY RUNNING CLUB</v>
      </c>
      <c r="G13" s="21">
        <v>2.3414351851851853E-2</v>
      </c>
      <c r="H13" s="12">
        <f>IF(C13="F",VLOOKUP(D13,'F 4M Road'!$A$2:$B$97,2,FALSE)*G13,VLOOKUP(D13,'M 4M Road'!$A$2:$B$97,2,FALSE)*G13)</f>
        <v>2.150374074074074E-2</v>
      </c>
      <c r="I13" s="10">
        <f t="shared" si="1"/>
        <v>12</v>
      </c>
      <c r="J13" s="4">
        <f>VLOOKUP(I13,'Point Table'!$A$2:$B$101,2,FALSE)</f>
        <v>68</v>
      </c>
      <c r="P13" s="9"/>
      <c r="Q13" s="9"/>
      <c r="R13" s="16"/>
      <c r="AA13" s="2"/>
      <c r="AB13" s="2"/>
      <c r="AC13" s="2"/>
      <c r="AD13" s="2"/>
      <c r="AE13" s="2"/>
    </row>
    <row r="14" spans="1:31" x14ac:dyDescent="0.2">
      <c r="A14" s="26" t="s">
        <v>350</v>
      </c>
      <c r="B14" s="26" t="s">
        <v>351</v>
      </c>
      <c r="C14" s="26" t="s">
        <v>19</v>
      </c>
      <c r="D14" s="20">
        <v>65</v>
      </c>
      <c r="E14" s="20" t="s">
        <v>196</v>
      </c>
      <c r="F14" s="9" t="str">
        <f t="shared" si="0"/>
        <v>RitaCoppolaFUPPER VALLEY RUNNING CLUB</v>
      </c>
      <c r="G14" s="21">
        <v>2.900462962962963E-2</v>
      </c>
      <c r="H14" s="12">
        <f>IF(C14="F",VLOOKUP(D14,'F 4M Road'!$A$2:$B$97,2,FALSE)*G14,VLOOKUP(D14,'M 4M Road'!$A$2:$B$97,2,FALSE)*G14)</f>
        <v>2.1538837962962964E-2</v>
      </c>
      <c r="I14" s="10">
        <f t="shared" si="1"/>
        <v>13</v>
      </c>
      <c r="J14" s="4">
        <f>VLOOKUP(I14,'Point Table'!$A$2:$B$101,2,FALSE)</f>
        <v>66</v>
      </c>
      <c r="P14" s="9"/>
      <c r="Q14" s="9"/>
      <c r="R14" s="16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">
      <c r="A15" s="20" t="s">
        <v>323</v>
      </c>
      <c r="B15" s="20" t="s">
        <v>324</v>
      </c>
      <c r="C15" s="20" t="s">
        <v>19</v>
      </c>
      <c r="D15" s="20">
        <v>32</v>
      </c>
      <c r="E15" s="20" t="s">
        <v>196</v>
      </c>
      <c r="F15" s="9" t="str">
        <f t="shared" si="0"/>
        <v>KeriNilesFUPPER VALLEY RUNNING CLUB</v>
      </c>
      <c r="G15" s="21">
        <v>2.162037037037037E-2</v>
      </c>
      <c r="H15" s="12">
        <f>IF(C15="F",VLOOKUP(D15,'F 4M Road'!$A$2:$B$97,2,FALSE)*G15,VLOOKUP(D15,'M 4M Road'!$A$2:$B$97,2,FALSE)*G15)</f>
        <v>2.1570643518518517E-2</v>
      </c>
      <c r="I15" s="10">
        <f t="shared" si="1"/>
        <v>14</v>
      </c>
      <c r="J15" s="4">
        <f>VLOOKUP(I15,'Point Table'!$A$2:$B$101,2,FALSE)</f>
        <v>64</v>
      </c>
      <c r="P15" s="14"/>
      <c r="Q15" s="9"/>
      <c r="R15" s="16"/>
      <c r="AA15" s="2"/>
      <c r="AB15" s="2"/>
      <c r="AC15" s="2"/>
      <c r="AD15" s="2"/>
      <c r="AE15" s="2"/>
    </row>
    <row r="16" spans="1:31" x14ac:dyDescent="0.2">
      <c r="A16" s="20" t="s">
        <v>325</v>
      </c>
      <c r="B16" s="20" t="s">
        <v>326</v>
      </c>
      <c r="C16" s="20" t="s">
        <v>19</v>
      </c>
      <c r="D16" s="20">
        <v>61</v>
      </c>
      <c r="E16" s="20" t="s">
        <v>196</v>
      </c>
      <c r="F16" s="9" t="str">
        <f t="shared" si="0"/>
        <v>EllenChandlerFUPPER VALLEY RUNNING CLUB</v>
      </c>
      <c r="G16" s="21">
        <v>2.7708333333333331E-2</v>
      </c>
      <c r="H16" s="12">
        <f>IF(C16="F",VLOOKUP(D16,'F 4M Road'!$A$2:$B$97,2,FALSE)*G16,VLOOKUP(D16,'M 4M Road'!$A$2:$B$97,2,FALSE)*G16)</f>
        <v>2.1662375000000001E-2</v>
      </c>
      <c r="I16" s="10">
        <f t="shared" si="1"/>
        <v>15</v>
      </c>
      <c r="J16" s="4">
        <f>VLOOKUP(I16,'Point Table'!$A$2:$B$101,2,FALSE)</f>
        <v>62</v>
      </c>
      <c r="P16" s="9"/>
      <c r="Q16" s="9"/>
      <c r="R16" s="16"/>
      <c r="AA16" s="2"/>
      <c r="AB16" s="2"/>
      <c r="AC16" s="2"/>
      <c r="AD16" s="2"/>
      <c r="AE16" s="2"/>
    </row>
    <row r="17" spans="1:31" x14ac:dyDescent="0.2">
      <c r="A17" s="20" t="s">
        <v>102</v>
      </c>
      <c r="B17" s="20" t="s">
        <v>103</v>
      </c>
      <c r="C17" s="20" t="s">
        <v>19</v>
      </c>
      <c r="D17" s="20">
        <v>55</v>
      </c>
      <c r="E17" s="20" t="s">
        <v>191</v>
      </c>
      <c r="F17" s="9" t="str">
        <f t="shared" si="0"/>
        <v>SusanneYeeFGATE CITY STRIDERS</v>
      </c>
      <c r="G17" s="21">
        <v>2.5995370370370367E-2</v>
      </c>
      <c r="H17" s="12">
        <f>IF(C17="F",VLOOKUP(D17,'F 4M Road'!$A$2:$B$97,2,FALSE)*G17,VLOOKUP(D17,'M 4M Road'!$A$2:$B$97,2,FALSE)*G17)</f>
        <v>2.1851708333333331E-2</v>
      </c>
      <c r="I17" s="10">
        <f t="shared" si="1"/>
        <v>16</v>
      </c>
      <c r="J17" s="4">
        <f>VLOOKUP(I17,'Point Table'!$A$2:$B$101,2,FALSE)</f>
        <v>60</v>
      </c>
      <c r="P17" s="9"/>
      <c r="Q17" s="9"/>
      <c r="R17" s="16"/>
      <c r="AA17" s="2"/>
      <c r="AB17" s="2"/>
      <c r="AC17" s="2"/>
      <c r="AD17" s="2"/>
      <c r="AE17" s="2"/>
    </row>
    <row r="18" spans="1:31" x14ac:dyDescent="0.2">
      <c r="A18" s="20" t="s">
        <v>327</v>
      </c>
      <c r="B18" s="20" t="s">
        <v>301</v>
      </c>
      <c r="C18" s="20" t="s">
        <v>19</v>
      </c>
      <c r="D18" s="20">
        <v>45</v>
      </c>
      <c r="E18" s="20" t="s">
        <v>196</v>
      </c>
      <c r="F18" s="9" t="str">
        <f t="shared" si="0"/>
        <v>YukikoBurnettFUPPER VALLEY RUNNING CLUB</v>
      </c>
      <c r="G18" s="21">
        <v>2.3530092592592592E-2</v>
      </c>
      <c r="H18" s="12">
        <f>IF(C18="F",VLOOKUP(D18,'F 4M Road'!$A$2:$B$97,2,FALSE)*G18,VLOOKUP(D18,'M 4M Road'!$A$2:$B$97,2,FALSE)*G18)</f>
        <v>2.2012401620370371E-2</v>
      </c>
      <c r="I18" s="10">
        <f t="shared" si="1"/>
        <v>17</v>
      </c>
      <c r="J18" s="4">
        <f>VLOOKUP(I18,'Point Table'!$A$2:$B$101,2,FALSE)</f>
        <v>58</v>
      </c>
      <c r="P18" s="14"/>
      <c r="Q18" s="9"/>
      <c r="R18" s="16"/>
      <c r="W18" s="2"/>
      <c r="X18" s="2"/>
      <c r="Y18" s="2"/>
      <c r="Z18" s="2"/>
      <c r="AA18" s="2"/>
      <c r="AB18" s="2"/>
      <c r="AC18" s="2"/>
      <c r="AD18" s="2"/>
      <c r="AE18" s="2"/>
    </row>
    <row r="19" spans="1:31" x14ac:dyDescent="0.2">
      <c r="A19" s="20" t="s">
        <v>328</v>
      </c>
      <c r="B19" s="20" t="s">
        <v>302</v>
      </c>
      <c r="C19" s="20" t="s">
        <v>19</v>
      </c>
      <c r="D19" s="20">
        <v>13</v>
      </c>
      <c r="E19" s="20" t="s">
        <v>196</v>
      </c>
      <c r="F19" s="9" t="str">
        <f t="shared" si="0"/>
        <v>MeganFarisFUPPER VALLEY RUNNING CLUB</v>
      </c>
      <c r="G19" s="21">
        <v>2.2048611111111113E-2</v>
      </c>
      <c r="H19" s="12">
        <f>IF(C19="F",VLOOKUP(D19,'F 4M Road'!$A$2:$B$97,2,FALSE)*G19,VLOOKUP(D19,'M 4M Road'!$A$2:$B$97,2,FALSE)*G19)</f>
        <v>2.2048611111111113E-2</v>
      </c>
      <c r="I19" s="10">
        <f t="shared" si="1"/>
        <v>18</v>
      </c>
      <c r="J19" s="4">
        <f>VLOOKUP(I19,'Point Table'!$A$2:$B$101,2,FALSE)</f>
        <v>56</v>
      </c>
      <c r="P19" s="14"/>
      <c r="Q19" s="9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2">
      <c r="A20" s="20" t="s">
        <v>81</v>
      </c>
      <c r="B20" s="20" t="s">
        <v>82</v>
      </c>
      <c r="C20" s="20" t="s">
        <v>19</v>
      </c>
      <c r="D20" s="20">
        <v>47</v>
      </c>
      <c r="E20" s="20" t="s">
        <v>191</v>
      </c>
      <c r="F20" s="9" t="str">
        <f t="shared" si="0"/>
        <v>KellyAschbrennerFGATE CITY STRIDERS</v>
      </c>
      <c r="G20" s="22">
        <v>2.4039351851851853E-2</v>
      </c>
      <c r="H20" s="12">
        <f>IF(C20="F",VLOOKUP(D20,'F 4M Road'!$A$2:$B$97,2,FALSE)*G20,VLOOKUP(D20,'M 4M Road'!$A$2:$B$97,2,FALSE)*G20)</f>
        <v>2.2077740740740742E-2</v>
      </c>
      <c r="I20" s="10">
        <f t="shared" si="1"/>
        <v>19</v>
      </c>
      <c r="J20" s="4">
        <f>VLOOKUP(I20,'Point Table'!$A$2:$B$101,2,FALSE)</f>
        <v>54</v>
      </c>
      <c r="P20" s="14"/>
      <c r="Q20" s="9"/>
      <c r="W20" s="2"/>
      <c r="X20" s="2"/>
      <c r="Y20" s="2"/>
      <c r="Z20" s="2"/>
      <c r="AA20" s="2"/>
      <c r="AB20" s="2"/>
      <c r="AC20" s="2"/>
      <c r="AD20" s="2"/>
      <c r="AE20" s="2"/>
    </row>
    <row r="21" spans="1:31" x14ac:dyDescent="0.2">
      <c r="A21" s="20" t="s">
        <v>224</v>
      </c>
      <c r="B21" s="20" t="s">
        <v>225</v>
      </c>
      <c r="C21" s="20" t="s">
        <v>19</v>
      </c>
      <c r="D21" s="20">
        <v>31</v>
      </c>
      <c r="E21" s="20" t="s">
        <v>196</v>
      </c>
      <c r="F21" s="9" t="str">
        <f t="shared" si="0"/>
        <v>NadiaLafreniereFUPPER VALLEY RUNNING CLUB</v>
      </c>
      <c r="G21" s="21">
        <v>2.2488425925925926E-2</v>
      </c>
      <c r="H21" s="12">
        <f>IF(C21="F",VLOOKUP(D21,'F 4M Road'!$A$2:$B$97,2,FALSE)*G21,VLOOKUP(D21,'M 4M Road'!$A$2:$B$97,2,FALSE)*G21)</f>
        <v>2.2465937499999998E-2</v>
      </c>
      <c r="I21" s="10">
        <f t="shared" si="1"/>
        <v>20</v>
      </c>
      <c r="J21" s="4">
        <f>VLOOKUP(I21,'Point Table'!$A$2:$B$101,2,FALSE)</f>
        <v>52</v>
      </c>
      <c r="P21" s="14"/>
      <c r="R21" s="16"/>
      <c r="W21" s="2"/>
      <c r="X21" s="2"/>
      <c r="Y21" s="2"/>
      <c r="Z21" s="2"/>
      <c r="AA21" s="2"/>
      <c r="AB21" s="2"/>
      <c r="AC21" s="2"/>
      <c r="AD21" s="2"/>
      <c r="AE21" s="2"/>
    </row>
    <row r="22" spans="1:31" x14ac:dyDescent="0.2">
      <c r="A22" s="20" t="s">
        <v>329</v>
      </c>
      <c r="B22" s="20" t="s">
        <v>133</v>
      </c>
      <c r="C22" s="20" t="s">
        <v>19</v>
      </c>
      <c r="D22" s="20">
        <v>13</v>
      </c>
      <c r="E22" s="20" t="s">
        <v>196</v>
      </c>
      <c r="F22" s="9" t="str">
        <f t="shared" si="0"/>
        <v>MaryWestrichFUPPER VALLEY RUNNING CLUB</v>
      </c>
      <c r="G22" s="21">
        <v>2.2766203703703702E-2</v>
      </c>
      <c r="H22" s="12">
        <f>IF(C22="F",VLOOKUP(D22,'F 4M Road'!$A$2:$B$97,2,FALSE)*G22,VLOOKUP(D22,'M 4M Road'!$A$2:$B$97,2,FALSE)*G22)</f>
        <v>2.2766203703703702E-2</v>
      </c>
      <c r="I22" s="10">
        <f t="shared" si="1"/>
        <v>21</v>
      </c>
      <c r="J22" s="4">
        <f>VLOOKUP(I22,'Point Table'!$A$2:$B$101,2,FALSE)</f>
        <v>50</v>
      </c>
      <c r="P22" s="9"/>
      <c r="R22" s="16"/>
      <c r="AA22" s="2"/>
      <c r="AB22" s="2"/>
      <c r="AC22" s="2"/>
      <c r="AD22" s="2"/>
      <c r="AE22" s="2"/>
    </row>
    <row r="23" spans="1:31" x14ac:dyDescent="0.2">
      <c r="A23" s="20" t="s">
        <v>110</v>
      </c>
      <c r="B23" s="20" t="s">
        <v>78</v>
      </c>
      <c r="C23" s="20" t="s">
        <v>19</v>
      </c>
      <c r="D23" s="20">
        <v>63</v>
      </c>
      <c r="E23" s="20" t="s">
        <v>192</v>
      </c>
      <c r="F23" s="9" t="str">
        <f t="shared" si="0"/>
        <v>AudreyFarnsworthFGREATER DERRY TRACK CLUB</v>
      </c>
      <c r="G23" s="21">
        <v>2.9965277777777775E-2</v>
      </c>
      <c r="H23" s="12">
        <f>IF(C23="F",VLOOKUP(D23,'F 4M Road'!$A$2:$B$97,2,FALSE)*G23,VLOOKUP(D23,'M 4M Road'!$A$2:$B$97,2,FALSE)*G23)</f>
        <v>2.2839534722222221E-2</v>
      </c>
      <c r="I23" s="10">
        <f t="shared" si="1"/>
        <v>22</v>
      </c>
      <c r="J23" s="4">
        <f>VLOOKUP(I23,'Point Table'!$A$2:$B$101,2,FALSE)</f>
        <v>48.5</v>
      </c>
      <c r="P23" s="14"/>
      <c r="AA23" s="2"/>
      <c r="AB23" s="2"/>
      <c r="AC23" s="2"/>
      <c r="AD23" s="2"/>
      <c r="AE23" s="2"/>
    </row>
    <row r="24" spans="1:31" x14ac:dyDescent="0.2">
      <c r="A24" s="26" t="s">
        <v>253</v>
      </c>
      <c r="B24" s="26" t="s">
        <v>352</v>
      </c>
      <c r="C24" s="26" t="s">
        <v>19</v>
      </c>
      <c r="D24" s="20">
        <v>46</v>
      </c>
      <c r="E24" s="20" t="s">
        <v>196</v>
      </c>
      <c r="F24" s="9" t="str">
        <f t="shared" si="0"/>
        <v>TracyHazenFUPPER VALLEY RUNNING CLUB</v>
      </c>
      <c r="G24" s="21">
        <v>2.5069444444444446E-2</v>
      </c>
      <c r="H24" s="12">
        <f>IF(C24="F",VLOOKUP(D24,'F 4M Road'!$A$2:$B$97,2,FALSE)*G24,VLOOKUP(D24,'M 4M Road'!$A$2:$B$97,2,FALSE)*G24)</f>
        <v>2.3244388888888891E-2</v>
      </c>
      <c r="I24" s="10">
        <f t="shared" si="1"/>
        <v>23</v>
      </c>
      <c r="J24" s="4">
        <f>VLOOKUP(I24,'Point Table'!$A$2:$B$101,2,FALSE)</f>
        <v>47</v>
      </c>
      <c r="P24" s="9"/>
      <c r="R24" s="16"/>
      <c r="W24" s="2"/>
      <c r="X24" s="2"/>
      <c r="Y24" s="2"/>
      <c r="Z24" s="2"/>
      <c r="AA24" s="2"/>
      <c r="AB24" s="2"/>
      <c r="AC24" s="2"/>
      <c r="AD24" s="2"/>
      <c r="AE24" s="2"/>
    </row>
    <row r="25" spans="1:31" x14ac:dyDescent="0.2">
      <c r="A25" s="20" t="s">
        <v>44</v>
      </c>
      <c r="B25" s="20" t="s">
        <v>330</v>
      </c>
      <c r="C25" s="20" t="s">
        <v>19</v>
      </c>
      <c r="D25" s="20">
        <v>46</v>
      </c>
      <c r="E25" s="20" t="s">
        <v>196</v>
      </c>
      <c r="F25" s="9" t="str">
        <f t="shared" si="0"/>
        <v>ElizabethKelseyFUPPER VALLEY RUNNING CLUB</v>
      </c>
      <c r="G25" s="21">
        <v>2.5138888888888891E-2</v>
      </c>
      <c r="H25" s="12">
        <f>IF(C25="F",VLOOKUP(D25,'F 4M Road'!$A$2:$B$97,2,FALSE)*G25,VLOOKUP(D25,'M 4M Road'!$A$2:$B$97,2,FALSE)*G25)</f>
        <v>2.3308777777777779E-2</v>
      </c>
      <c r="I25" s="10">
        <f t="shared" si="1"/>
        <v>24</v>
      </c>
      <c r="J25" s="4">
        <f>VLOOKUP(I25,'Point Table'!$A$2:$B$101,2,FALSE)</f>
        <v>45.5</v>
      </c>
      <c r="P25" s="9"/>
      <c r="Q25" s="9"/>
      <c r="R25" s="16"/>
      <c r="X25" s="2" t="s">
        <v>185</v>
      </c>
      <c r="AB25" s="2"/>
      <c r="AC25" s="2"/>
      <c r="AD25" s="2"/>
      <c r="AE25" s="2"/>
    </row>
    <row r="26" spans="1:31" x14ac:dyDescent="0.2">
      <c r="A26" s="20" t="s">
        <v>48</v>
      </c>
      <c r="B26" s="20" t="s">
        <v>115</v>
      </c>
      <c r="C26" s="20" t="s">
        <v>19</v>
      </c>
      <c r="D26" s="20">
        <v>55</v>
      </c>
      <c r="E26" s="20" t="s">
        <v>192</v>
      </c>
      <c r="F26" s="9" t="str">
        <f t="shared" si="0"/>
        <v>DeniseKeyesFGREATER DERRY TRACK CLUB</v>
      </c>
      <c r="G26" s="21">
        <v>2.8344907407407412E-2</v>
      </c>
      <c r="H26" s="12">
        <f>IF(C26="F",VLOOKUP(D26,'F 4M Road'!$A$2:$B$97,2,FALSE)*G26,VLOOKUP(D26,'M 4M Road'!$A$2:$B$97,2,FALSE)*G26)</f>
        <v>2.3826729166666671E-2</v>
      </c>
      <c r="I26" s="10">
        <f t="shared" si="1"/>
        <v>25</v>
      </c>
      <c r="J26" s="4">
        <f>VLOOKUP(I26,'Point Table'!$A$2:$B$101,2,FALSE)</f>
        <v>44</v>
      </c>
      <c r="P26" s="9"/>
      <c r="Q26" s="9"/>
      <c r="R26" s="16"/>
      <c r="W26" s="2"/>
      <c r="X26" s="2"/>
      <c r="Y26" s="2"/>
      <c r="Z26" s="2"/>
      <c r="AA26" s="2"/>
      <c r="AB26" s="2"/>
      <c r="AC26" s="2"/>
      <c r="AD26" s="2"/>
      <c r="AE26" s="2"/>
    </row>
    <row r="27" spans="1:31" x14ac:dyDescent="0.2">
      <c r="A27" s="20" t="s">
        <v>89</v>
      </c>
      <c r="B27" s="20" t="s">
        <v>302</v>
      </c>
      <c r="C27" s="20" t="s">
        <v>19</v>
      </c>
      <c r="D27" s="20">
        <v>48</v>
      </c>
      <c r="E27" s="20" t="s">
        <v>196</v>
      </c>
      <c r="F27" s="9" t="str">
        <f t="shared" si="0"/>
        <v>KatieFarisFUPPER VALLEY RUNNING CLUB</v>
      </c>
      <c r="G27" s="21">
        <v>2.6342592592592588E-2</v>
      </c>
      <c r="H27" s="12">
        <f>IF(C27="F",VLOOKUP(D27,'F 4M Road'!$A$2:$B$97,2,FALSE)*G27,VLOOKUP(D27,'M 4M Road'!$A$2:$B$97,2,FALSE)*G27)</f>
        <v>2.3948050925925921E-2</v>
      </c>
      <c r="I27" s="10">
        <f t="shared" si="1"/>
        <v>26</v>
      </c>
      <c r="J27" s="4">
        <f>VLOOKUP(I27,'Point Table'!$A$2:$B$101,2,FALSE)</f>
        <v>42.5</v>
      </c>
      <c r="P27" s="9"/>
      <c r="Q27" s="9"/>
      <c r="R27" s="16"/>
      <c r="W27" s="2"/>
      <c r="X27" s="2"/>
      <c r="Y27" s="2"/>
      <c r="Z27" s="2"/>
      <c r="AA27" s="2"/>
      <c r="AB27" s="2"/>
      <c r="AC27" s="2"/>
      <c r="AD27" s="2"/>
      <c r="AE27" s="2"/>
    </row>
    <row r="28" spans="1:31" x14ac:dyDescent="0.2">
      <c r="A28" s="20" t="s">
        <v>89</v>
      </c>
      <c r="B28" s="26" t="s">
        <v>353</v>
      </c>
      <c r="C28" s="26" t="s">
        <v>19</v>
      </c>
      <c r="D28" s="20">
        <v>31</v>
      </c>
      <c r="E28" s="20" t="s">
        <v>196</v>
      </c>
      <c r="F28" s="9" t="str">
        <f t="shared" si="0"/>
        <v>KatieBarclayFUPPER VALLEY RUNNING CLUB</v>
      </c>
      <c r="G28" s="21">
        <v>2.4722222222222225E-2</v>
      </c>
      <c r="H28" s="12">
        <f>IF(C28="F",VLOOKUP(D28,'F 4M Road'!$A$2:$B$97,2,FALSE)*G28,VLOOKUP(D28,'M 4M Road'!$A$2:$B$97,2,FALSE)*G28)</f>
        <v>2.4697500000000004E-2</v>
      </c>
      <c r="I28" s="10">
        <f t="shared" si="1"/>
        <v>27</v>
      </c>
      <c r="J28" s="4">
        <f>VLOOKUP(I28,'Point Table'!$A$2:$B$101,2,FALSE)</f>
        <v>41</v>
      </c>
      <c r="P28" s="14"/>
      <c r="Q28" s="9"/>
      <c r="R28" s="16"/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2">
      <c r="A29" s="20" t="s">
        <v>331</v>
      </c>
      <c r="B29" s="20" t="s">
        <v>308</v>
      </c>
      <c r="C29" s="20" t="s">
        <v>19</v>
      </c>
      <c r="D29" s="20">
        <v>35</v>
      </c>
      <c r="E29" s="20" t="s">
        <v>196</v>
      </c>
      <c r="F29" s="9" t="str">
        <f t="shared" si="0"/>
        <v>LindsayTrichtingerFUPPER VALLEY RUNNING CLUB</v>
      </c>
      <c r="G29" s="21">
        <v>2.5046296296296299E-2</v>
      </c>
      <c r="H29" s="12">
        <f>IF(C29="F",VLOOKUP(D29,'F 4M Road'!$A$2:$B$97,2,FALSE)*G29,VLOOKUP(D29,'M 4M Road'!$A$2:$B$97,2,FALSE)*G29)</f>
        <v>2.4818375000000004E-2</v>
      </c>
      <c r="I29" s="10">
        <f t="shared" si="1"/>
        <v>28</v>
      </c>
      <c r="J29" s="4">
        <f>VLOOKUP(I29,'Point Table'!$A$2:$B$101,2,FALSE)</f>
        <v>39.5</v>
      </c>
      <c r="P29" s="14"/>
      <c r="Q29" s="9"/>
      <c r="R29" s="16"/>
      <c r="AA29" s="2"/>
      <c r="AB29" s="2"/>
      <c r="AC29" s="2"/>
      <c r="AD29" s="2"/>
      <c r="AE29" s="2"/>
    </row>
    <row r="30" spans="1:31" x14ac:dyDescent="0.2">
      <c r="A30" s="26" t="s">
        <v>231</v>
      </c>
      <c r="B30" s="26" t="s">
        <v>232</v>
      </c>
      <c r="C30" s="26" t="s">
        <v>19</v>
      </c>
      <c r="D30" s="20">
        <v>33</v>
      </c>
      <c r="E30" s="26" t="s">
        <v>191</v>
      </c>
      <c r="F30" s="9" t="str">
        <f t="shared" si="0"/>
        <v>CarlyMatthewsFGATE CITY STRIDERS</v>
      </c>
      <c r="G30" s="21">
        <v>2.5046296296296299E-2</v>
      </c>
      <c r="H30" s="12">
        <f>IF(C30="F",VLOOKUP(D30,'F 4M Road'!$A$2:$B$97,2,FALSE)*G30,VLOOKUP(D30,'M 4M Road'!$A$2:$B$97,2,FALSE)*G30)</f>
        <v>2.4943606481481483E-2</v>
      </c>
      <c r="I30" s="10">
        <f t="shared" si="1"/>
        <v>29</v>
      </c>
      <c r="J30" s="4">
        <f>VLOOKUP(I30,'Point Table'!$A$2:$B$101,2,FALSE)</f>
        <v>38</v>
      </c>
      <c r="P30" s="9"/>
      <c r="Q30" s="9"/>
      <c r="R30" s="16"/>
      <c r="X30" s="2" t="s">
        <v>185</v>
      </c>
      <c r="AB30" s="2"/>
      <c r="AC30" s="2"/>
      <c r="AD30" s="2"/>
      <c r="AE30" s="2"/>
    </row>
    <row r="31" spans="1:31" x14ac:dyDescent="0.2">
      <c r="A31" s="20" t="s">
        <v>332</v>
      </c>
      <c r="B31" s="20" t="s">
        <v>333</v>
      </c>
      <c r="C31" s="20" t="s">
        <v>19</v>
      </c>
      <c r="D31" s="20">
        <v>48</v>
      </c>
      <c r="E31" s="20" t="s">
        <v>196</v>
      </c>
      <c r="F31" s="9" t="str">
        <f t="shared" si="0"/>
        <v>ChristianeBuessardFUPPER VALLEY RUNNING CLUB</v>
      </c>
      <c r="G31" s="21">
        <v>2.7581018518518519E-2</v>
      </c>
      <c r="H31" s="12">
        <f>IF(C31="F",VLOOKUP(D31,'F 4M Road'!$A$2:$B$97,2,FALSE)*G31,VLOOKUP(D31,'M 4M Road'!$A$2:$B$97,2,FALSE)*G31)</f>
        <v>2.5073903935185184E-2</v>
      </c>
      <c r="I31" s="10">
        <f t="shared" si="1"/>
        <v>30</v>
      </c>
      <c r="J31" s="4">
        <f>VLOOKUP(I31,'Point Table'!$A$2:$B$101,2,FALSE)</f>
        <v>36.5</v>
      </c>
      <c r="P31" s="9"/>
      <c r="Q31" s="9"/>
      <c r="R31" s="16"/>
      <c r="AA31" s="2"/>
      <c r="AB31" s="2"/>
      <c r="AC31" s="2"/>
      <c r="AD31" s="2"/>
      <c r="AE31" s="2"/>
    </row>
    <row r="32" spans="1:31" x14ac:dyDescent="0.2">
      <c r="A32" s="20" t="s">
        <v>334</v>
      </c>
      <c r="B32" s="20" t="s">
        <v>335</v>
      </c>
      <c r="C32" s="20" t="s">
        <v>19</v>
      </c>
      <c r="D32" s="20">
        <v>59</v>
      </c>
      <c r="E32" s="20" t="s">
        <v>196</v>
      </c>
      <c r="F32" s="9" t="str">
        <f t="shared" si="0"/>
        <v>JuliaNeilyFUPPER VALLEY RUNNING CLUB</v>
      </c>
      <c r="G32" s="21">
        <v>3.1446759259259258E-2</v>
      </c>
      <c r="H32" s="12">
        <f>IF(C32="F",VLOOKUP(D32,'F 4M Road'!$A$2:$B$97,2,FALSE)*G32,VLOOKUP(D32,'M 4M Road'!$A$2:$B$97,2,FALSE)*G32)</f>
        <v>2.5201432870370369E-2</v>
      </c>
      <c r="I32" s="10">
        <f t="shared" si="1"/>
        <v>31</v>
      </c>
      <c r="J32" s="4">
        <f>VLOOKUP(I32,'Point Table'!$A$2:$B$101,2,FALSE)</f>
        <v>35</v>
      </c>
      <c r="P32" s="9"/>
      <c r="Q32" s="9"/>
      <c r="R32" s="16"/>
      <c r="X32" s="2" t="s">
        <v>185</v>
      </c>
      <c r="AB32" s="2"/>
      <c r="AC32" s="2"/>
      <c r="AD32" s="2"/>
      <c r="AE32" s="2"/>
    </row>
    <row r="33" spans="1:31" x14ac:dyDescent="0.2">
      <c r="A33" s="20" t="s">
        <v>336</v>
      </c>
      <c r="B33" s="20" t="s">
        <v>337</v>
      </c>
      <c r="C33" s="20" t="s">
        <v>19</v>
      </c>
      <c r="D33" s="20">
        <v>59</v>
      </c>
      <c r="E33" s="20" t="s">
        <v>192</v>
      </c>
      <c r="F33" s="9" t="str">
        <f t="shared" si="0"/>
        <v>RuthHarbilasFGREATER DERRY TRACK CLUB</v>
      </c>
      <c r="G33" s="21">
        <v>3.1898148148148148E-2</v>
      </c>
      <c r="H33" s="12">
        <f>IF(C33="F",VLOOKUP(D33,'F 4M Road'!$A$2:$B$97,2,FALSE)*G33,VLOOKUP(D33,'M 4M Road'!$A$2:$B$97,2,FALSE)*G33)</f>
        <v>2.5563175925925927E-2</v>
      </c>
      <c r="I33" s="10">
        <f t="shared" si="1"/>
        <v>32</v>
      </c>
      <c r="J33" s="4">
        <f>VLOOKUP(I33,'Point Table'!$A$2:$B$101,2,FALSE)</f>
        <v>34</v>
      </c>
      <c r="P33" s="9"/>
      <c r="Q33" s="9"/>
      <c r="R33" s="16"/>
      <c r="AA33" s="2"/>
      <c r="AB33" s="2"/>
      <c r="AC33" s="2"/>
      <c r="AD33" s="2"/>
      <c r="AE33" s="2"/>
    </row>
    <row r="34" spans="1:31" x14ac:dyDescent="0.2">
      <c r="A34" s="20" t="s">
        <v>338</v>
      </c>
      <c r="B34" s="20" t="s">
        <v>339</v>
      </c>
      <c r="C34" s="20" t="s">
        <v>19</v>
      </c>
      <c r="D34" s="20">
        <v>38</v>
      </c>
      <c r="E34" s="20" t="s">
        <v>196</v>
      </c>
      <c r="F34" s="9" t="str">
        <f t="shared" ref="F34:F65" si="2">A34&amp;B34&amp;C34&amp;E34</f>
        <v>SarahSwansonFUPPER VALLEY RUNNING CLUB</v>
      </c>
      <c r="G34" s="22">
        <v>2.6747685185185183E-2</v>
      </c>
      <c r="H34" s="12">
        <f>IF(C34="F",VLOOKUP(D34,'F 4M Road'!$A$2:$B$97,2,FALSE)*G34,VLOOKUP(D34,'M 4M Road'!$A$2:$B$97,2,FALSE)*G34)</f>
        <v>2.6199357638888889E-2</v>
      </c>
      <c r="I34" s="10">
        <f t="shared" ref="I34:I65" si="3">COUNTIFS($C$2:$C$149,C34,$H$2:$H$149,"&lt;"&amp;H34)+1</f>
        <v>33</v>
      </c>
      <c r="J34" s="4">
        <f>VLOOKUP(I34,'Point Table'!$A$2:$B$101,2,FALSE)</f>
        <v>33</v>
      </c>
      <c r="P34" s="9"/>
      <c r="Q34" s="9"/>
      <c r="R34" s="16"/>
      <c r="W34" s="2"/>
      <c r="X34" s="2"/>
      <c r="Y34" s="2"/>
      <c r="Z34" s="2"/>
      <c r="AA34" s="2"/>
      <c r="AB34" s="2"/>
      <c r="AC34" s="2"/>
      <c r="AD34" s="2"/>
      <c r="AE34" s="2"/>
    </row>
    <row r="35" spans="1:31" x14ac:dyDescent="0.2">
      <c r="A35" s="20" t="s">
        <v>86</v>
      </c>
      <c r="B35" s="20" t="s">
        <v>81</v>
      </c>
      <c r="C35" s="20" t="s">
        <v>19</v>
      </c>
      <c r="D35" s="20">
        <v>49</v>
      </c>
      <c r="E35" s="20" t="s">
        <v>193</v>
      </c>
      <c r="F35" s="9" t="str">
        <f t="shared" si="2"/>
        <v>MicheleKellyFMILLENNIUM RUNNING</v>
      </c>
      <c r="G35" s="21">
        <v>3.0000000000000002E-2</v>
      </c>
      <c r="H35" s="12">
        <f>IF(C35="F",VLOOKUP(D35,'F 4M Road'!$A$2:$B$97,2,FALSE)*G35,VLOOKUP(D35,'M 4M Road'!$A$2:$B$97,2,FALSE)*G35)</f>
        <v>2.6979000000000003E-2</v>
      </c>
      <c r="I35" s="10">
        <f t="shared" si="3"/>
        <v>34</v>
      </c>
      <c r="J35" s="4">
        <f>VLOOKUP(I35,'Point Table'!$A$2:$B$101,2,FALSE)</f>
        <v>32</v>
      </c>
      <c r="P35" s="9"/>
      <c r="Q35" s="9"/>
      <c r="R35" s="16"/>
      <c r="AA35" s="2"/>
      <c r="AB35" s="2"/>
      <c r="AC35" s="2"/>
      <c r="AD35" s="2"/>
      <c r="AE35" s="2"/>
    </row>
    <row r="36" spans="1:31" x14ac:dyDescent="0.2">
      <c r="A36" s="20" t="s">
        <v>112</v>
      </c>
      <c r="B36" s="20" t="s">
        <v>340</v>
      </c>
      <c r="C36" s="20" t="s">
        <v>19</v>
      </c>
      <c r="D36" s="20">
        <v>40</v>
      </c>
      <c r="E36" s="20" t="s">
        <v>191</v>
      </c>
      <c r="F36" s="9" t="str">
        <f t="shared" si="2"/>
        <v>HeatherHochuliFGATE CITY STRIDERS</v>
      </c>
      <c r="G36" s="21">
        <v>2.8043981481481479E-2</v>
      </c>
      <c r="H36" s="12">
        <f>IF(C36="F",VLOOKUP(D36,'F 4M Road'!$A$2:$B$97,2,FALSE)*G36,VLOOKUP(D36,'M 4M Road'!$A$2:$B$97,2,FALSE)*G36)</f>
        <v>2.7188640046296293E-2</v>
      </c>
      <c r="I36" s="10">
        <f t="shared" si="3"/>
        <v>35</v>
      </c>
      <c r="J36" s="4">
        <f>VLOOKUP(I36,'Point Table'!$A$2:$B$101,2,FALSE)</f>
        <v>31</v>
      </c>
      <c r="P36" s="9"/>
      <c r="Q36" s="9"/>
      <c r="R36" s="16"/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2">
      <c r="A37" s="26" t="s">
        <v>354</v>
      </c>
      <c r="B37" s="26" t="s">
        <v>355</v>
      </c>
      <c r="C37" s="26" t="s">
        <v>19</v>
      </c>
      <c r="D37" s="20">
        <v>34</v>
      </c>
      <c r="E37" s="26" t="s">
        <v>196</v>
      </c>
      <c r="F37" s="9" t="str">
        <f t="shared" si="2"/>
        <v>ShelbyWoodFUPPER VALLEY RUNNING CLUB</v>
      </c>
      <c r="G37" s="21">
        <v>2.7557870370370368E-2</v>
      </c>
      <c r="H37" s="12">
        <f>IF(C37="F",VLOOKUP(D37,'F 4M Road'!$A$2:$B$97,2,FALSE)*G37,VLOOKUP(D37,'M 4M Road'!$A$2:$B$97,2,FALSE)*G37)</f>
        <v>2.73815E-2</v>
      </c>
      <c r="I37" s="10">
        <f t="shared" si="3"/>
        <v>36</v>
      </c>
      <c r="J37" s="4">
        <f>VLOOKUP(I37,'Point Table'!$A$2:$B$101,2,FALSE)</f>
        <v>30</v>
      </c>
      <c r="P37" s="9"/>
      <c r="Q37" s="9"/>
      <c r="R37" s="16"/>
      <c r="AA37" s="2"/>
      <c r="AB37" s="2"/>
      <c r="AC37" s="2"/>
      <c r="AD37" s="2"/>
      <c r="AE37" s="2"/>
    </row>
    <row r="38" spans="1:31" x14ac:dyDescent="0.2">
      <c r="A38" s="26" t="s">
        <v>70</v>
      </c>
      <c r="B38" s="26" t="s">
        <v>250</v>
      </c>
      <c r="C38" s="26" t="s">
        <v>19</v>
      </c>
      <c r="D38" s="20">
        <v>35</v>
      </c>
      <c r="E38" s="26" t="s">
        <v>191</v>
      </c>
      <c r="F38" s="9" t="str">
        <f t="shared" si="2"/>
        <v>DanielleFerrucciFGATE CITY STRIDERS</v>
      </c>
      <c r="G38" s="21">
        <v>2.8217592592592589E-2</v>
      </c>
      <c r="H38" s="12">
        <f>IF(C38="F",VLOOKUP(D38,'F 4M Road'!$A$2:$B$97,2,FALSE)*G38,VLOOKUP(D38,'M 4M Road'!$A$2:$B$97,2,FALSE)*G38)</f>
        <v>2.7960812499999998E-2</v>
      </c>
      <c r="I38" s="10">
        <f t="shared" si="3"/>
        <v>37</v>
      </c>
      <c r="J38" s="4">
        <f>VLOOKUP(I38,'Point Table'!$A$2:$B$101,2,FALSE)</f>
        <v>29</v>
      </c>
      <c r="P38" s="9"/>
      <c r="Q38" s="9"/>
      <c r="R38" s="16"/>
      <c r="AA38" s="2"/>
      <c r="AB38" s="2"/>
      <c r="AC38" s="2"/>
      <c r="AD38" s="2"/>
      <c r="AE38" s="2"/>
    </row>
    <row r="39" spans="1:31" x14ac:dyDescent="0.2">
      <c r="A39" s="20" t="s">
        <v>249</v>
      </c>
      <c r="B39" s="20" t="s">
        <v>167</v>
      </c>
      <c r="C39" s="20" t="s">
        <v>19</v>
      </c>
      <c r="D39" s="20">
        <v>38</v>
      </c>
      <c r="E39" s="20" t="s">
        <v>191</v>
      </c>
      <c r="F39" s="9" t="str">
        <f t="shared" si="2"/>
        <v>SilvanaMorganFGATE CITY STRIDERS</v>
      </c>
      <c r="G39" s="21">
        <v>2.8657407407407406E-2</v>
      </c>
      <c r="H39" s="12">
        <f>IF(C39="F",VLOOKUP(D39,'F 4M Road'!$A$2:$B$97,2,FALSE)*G39,VLOOKUP(D39,'M 4M Road'!$A$2:$B$97,2,FALSE)*G39)</f>
        <v>2.8069930555555556E-2</v>
      </c>
      <c r="I39" s="10">
        <f t="shared" si="3"/>
        <v>38</v>
      </c>
      <c r="J39" s="4">
        <f>VLOOKUP(I39,'Point Table'!$A$2:$B$101,2,FALSE)</f>
        <v>28</v>
      </c>
      <c r="P39" s="9"/>
      <c r="Q39" s="9"/>
      <c r="R39" s="16"/>
      <c r="W39" s="2"/>
      <c r="X39" s="2"/>
      <c r="Y39" s="2"/>
      <c r="Z39" s="2"/>
      <c r="AA39" s="2"/>
      <c r="AB39" s="2"/>
      <c r="AC39" s="2"/>
      <c r="AD39" s="2"/>
      <c r="AE39" s="2"/>
    </row>
    <row r="40" spans="1:31" x14ac:dyDescent="0.2">
      <c r="A40" s="20" t="s">
        <v>341</v>
      </c>
      <c r="B40" s="20" t="s">
        <v>342</v>
      </c>
      <c r="C40" s="20" t="s">
        <v>19</v>
      </c>
      <c r="D40" s="20">
        <v>51</v>
      </c>
      <c r="E40" s="20" t="s">
        <v>196</v>
      </c>
      <c r="F40" s="9" t="str">
        <f t="shared" si="2"/>
        <v>PatriciaSpellmanFUPPER VALLEY RUNNING CLUB</v>
      </c>
      <c r="G40" s="21">
        <v>3.1921296296296302E-2</v>
      </c>
      <c r="H40" s="12">
        <f>IF(C40="F",VLOOKUP(D40,'F 4M Road'!$A$2:$B$97,2,FALSE)*G40,VLOOKUP(D40,'M 4M Road'!$A$2:$B$97,2,FALSE)*G40)</f>
        <v>2.8084356481481488E-2</v>
      </c>
      <c r="I40" s="10">
        <f t="shared" si="3"/>
        <v>39</v>
      </c>
      <c r="J40" s="4">
        <f>VLOOKUP(I40,'Point Table'!$A$2:$B$101,2,FALSE)</f>
        <v>27</v>
      </c>
      <c r="P40" s="9"/>
      <c r="Q40" s="9"/>
      <c r="R40" s="16"/>
      <c r="AA40" s="2"/>
      <c r="AB40" s="2"/>
      <c r="AC40" s="2"/>
      <c r="AD40" s="2"/>
      <c r="AE40" s="2"/>
    </row>
    <row r="41" spans="1:31" x14ac:dyDescent="0.2">
      <c r="A41" s="26" t="s">
        <v>35</v>
      </c>
      <c r="B41" s="26" t="s">
        <v>36</v>
      </c>
      <c r="C41" s="26" t="s">
        <v>19</v>
      </c>
      <c r="D41" s="20">
        <v>43</v>
      </c>
      <c r="E41" s="26" t="s">
        <v>191</v>
      </c>
      <c r="F41" s="9" t="str">
        <f t="shared" si="2"/>
        <v>EmilyCunhaFGATE CITY STRIDERS</v>
      </c>
      <c r="G41" s="21">
        <v>2.9722222222222219E-2</v>
      </c>
      <c r="H41" s="12">
        <f>IF(C41="F",VLOOKUP(D41,'F 4M Road'!$A$2:$B$97,2,FALSE)*G41,VLOOKUP(D41,'M 4M Road'!$A$2:$B$97,2,FALSE)*G41)</f>
        <v>2.8253944444444443E-2</v>
      </c>
      <c r="I41" s="10">
        <f t="shared" si="3"/>
        <v>40</v>
      </c>
      <c r="J41" s="4">
        <f>VLOOKUP(I41,'Point Table'!$A$2:$B$101,2,FALSE)</f>
        <v>26</v>
      </c>
      <c r="P41" s="14"/>
      <c r="Q41" s="9"/>
      <c r="R41" s="16"/>
      <c r="X41" s="2" t="s">
        <v>185</v>
      </c>
      <c r="AB41" s="2"/>
      <c r="AC41" s="2"/>
      <c r="AD41" s="2"/>
      <c r="AE41" s="2"/>
    </row>
    <row r="42" spans="1:31" x14ac:dyDescent="0.2">
      <c r="A42" s="20" t="s">
        <v>90</v>
      </c>
      <c r="B42" s="20" t="s">
        <v>91</v>
      </c>
      <c r="C42" s="20" t="s">
        <v>19</v>
      </c>
      <c r="D42" s="20">
        <v>53</v>
      </c>
      <c r="E42" s="20" t="s">
        <v>192</v>
      </c>
      <c r="F42" s="9" t="str">
        <f t="shared" si="2"/>
        <v>ChristineRosenwasserFGREATER DERRY TRACK CLUB</v>
      </c>
      <c r="G42" s="21">
        <v>3.5011574074074077E-2</v>
      </c>
      <c r="H42" s="12">
        <f>IF(C42="F",VLOOKUP(D42,'F 4M Road'!$A$2:$B$97,2,FALSE)*G42,VLOOKUP(D42,'M 4M Road'!$A$2:$B$97,2,FALSE)*G42)</f>
        <v>3.011695601851852E-2</v>
      </c>
      <c r="I42" s="10">
        <f t="shared" si="3"/>
        <v>41</v>
      </c>
      <c r="J42" s="4">
        <f>VLOOKUP(I42,'Point Table'!$A$2:$B$101,2,FALSE)</f>
        <v>25</v>
      </c>
      <c r="P42" s="14"/>
      <c r="R42" s="16"/>
      <c r="AA42" s="2"/>
      <c r="AB42" s="2"/>
      <c r="AC42" s="2"/>
      <c r="AD42" s="2"/>
      <c r="AE42" s="2"/>
    </row>
    <row r="43" spans="1:31" x14ac:dyDescent="0.2">
      <c r="A43" s="20" t="s">
        <v>343</v>
      </c>
      <c r="B43" s="20" t="s">
        <v>344</v>
      </c>
      <c r="C43" s="20" t="s">
        <v>19</v>
      </c>
      <c r="D43" s="20">
        <v>34</v>
      </c>
      <c r="E43" s="20" t="s">
        <v>196</v>
      </c>
      <c r="F43" s="9" t="str">
        <f t="shared" si="2"/>
        <v>KristieCarrollFUPPER VALLEY RUNNING CLUB</v>
      </c>
      <c r="G43" s="21">
        <v>3.259259259259259E-2</v>
      </c>
      <c r="H43" s="12">
        <f>IF(C43="F",VLOOKUP(D43,'F 4M Road'!$A$2:$B$97,2,FALSE)*G43,VLOOKUP(D43,'M 4M Road'!$A$2:$B$97,2,FALSE)*G43)</f>
        <v>3.2383999999999996E-2</v>
      </c>
      <c r="I43" s="10">
        <f t="shared" si="3"/>
        <v>42</v>
      </c>
      <c r="J43" s="4">
        <f>VLOOKUP(I43,'Point Table'!$A$2:$B$101,2,FALSE)</f>
        <v>24.25</v>
      </c>
      <c r="P43" s="9"/>
      <c r="R43" s="16"/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2">
      <c r="A44" s="20" t="s">
        <v>345</v>
      </c>
      <c r="B44" s="20" t="s">
        <v>346</v>
      </c>
      <c r="C44" s="20" t="s">
        <v>19</v>
      </c>
      <c r="D44" s="20">
        <v>35</v>
      </c>
      <c r="E44" s="20" t="s">
        <v>196</v>
      </c>
      <c r="F44" s="9" t="str">
        <f t="shared" si="2"/>
        <v>NicoleLabrecqueFUPPER VALLEY RUNNING CLUB</v>
      </c>
      <c r="G44" s="21">
        <v>3.4074074074074076E-2</v>
      </c>
      <c r="H44" s="12">
        <f>IF(C44="F",VLOOKUP(D44,'F 4M Road'!$A$2:$B$97,2,FALSE)*G44,VLOOKUP(D44,'M 4M Road'!$A$2:$B$97,2,FALSE)*G44)</f>
        <v>3.3764000000000002E-2</v>
      </c>
      <c r="I44" s="10">
        <f t="shared" si="3"/>
        <v>43</v>
      </c>
      <c r="J44" s="4">
        <f>VLOOKUP(I44,'Point Table'!$A$2:$B$101,2,FALSE)</f>
        <v>23.5</v>
      </c>
      <c r="P44" s="9"/>
      <c r="R44" s="16"/>
      <c r="AA44" s="2"/>
      <c r="AB44" s="2"/>
      <c r="AC44" s="2"/>
      <c r="AD44" s="2"/>
      <c r="AE44" s="2"/>
    </row>
    <row r="45" spans="1:31" x14ac:dyDescent="0.2">
      <c r="A45" s="20" t="s">
        <v>107</v>
      </c>
      <c r="B45" s="20" t="s">
        <v>108</v>
      </c>
      <c r="C45" s="20" t="s">
        <v>19</v>
      </c>
      <c r="D45" s="20">
        <v>54</v>
      </c>
      <c r="E45" s="20" t="s">
        <v>193</v>
      </c>
      <c r="F45" s="9" t="str">
        <f t="shared" si="2"/>
        <v>HollyMandigo-AlyFMILLENNIUM RUNNING</v>
      </c>
      <c r="G45" s="22">
        <v>4.5034722222222219E-2</v>
      </c>
      <c r="H45" s="12">
        <f>IF(C45="F",VLOOKUP(D45,'F 4M Road'!$A$2:$B$97,2,FALSE)*G45,VLOOKUP(D45,'M 4M Road'!$A$2:$B$97,2,FALSE)*G45)</f>
        <v>3.8297527777777778E-2</v>
      </c>
      <c r="I45" s="10">
        <f t="shared" si="3"/>
        <v>44</v>
      </c>
      <c r="J45" s="4">
        <f>VLOOKUP(I45,'Point Table'!$A$2:$B$101,2,FALSE)</f>
        <v>22.75</v>
      </c>
      <c r="P45" s="9"/>
      <c r="R45" s="16"/>
      <c r="X45" s="2" t="s">
        <v>185</v>
      </c>
      <c r="AB45" s="2"/>
      <c r="AC45" s="2"/>
      <c r="AD45" s="2"/>
      <c r="AE45" s="2"/>
    </row>
    <row r="46" spans="1:31" x14ac:dyDescent="0.2">
      <c r="A46" s="20" t="s">
        <v>277</v>
      </c>
      <c r="B46" s="20" t="s">
        <v>278</v>
      </c>
      <c r="C46" s="20" t="s">
        <v>19</v>
      </c>
      <c r="D46" s="20">
        <v>51</v>
      </c>
      <c r="E46" s="20" t="s">
        <v>191</v>
      </c>
      <c r="F46" s="9" t="str">
        <f t="shared" si="2"/>
        <v>Cheryl AnnMahaffeyFGATE CITY STRIDERS</v>
      </c>
      <c r="G46" s="22">
        <v>4.3969907407407409E-2</v>
      </c>
      <c r="H46" s="12">
        <f>IF(C46="F",VLOOKUP(D46,'F 4M Road'!$A$2:$B$97,2,FALSE)*G46,VLOOKUP(D46,'M 4M Road'!$A$2:$B$97,2,FALSE)*G46)</f>
        <v>3.8684724537037037E-2</v>
      </c>
      <c r="I46" s="10">
        <f t="shared" si="3"/>
        <v>45</v>
      </c>
      <c r="J46" s="4">
        <f>VLOOKUP(I46,'Point Table'!$A$2:$B$101,2,FALSE)</f>
        <v>22</v>
      </c>
      <c r="P46" s="9"/>
      <c r="R46" s="16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2">
      <c r="A47" s="20" t="s">
        <v>347</v>
      </c>
      <c r="B47" s="20" t="s">
        <v>18</v>
      </c>
      <c r="C47" s="20" t="s">
        <v>19</v>
      </c>
      <c r="D47" s="20">
        <v>60</v>
      </c>
      <c r="E47" s="20" t="s">
        <v>196</v>
      </c>
      <c r="F47" s="9" t="str">
        <f t="shared" si="2"/>
        <v>JanetMooreFUPPER VALLEY RUNNING CLUB</v>
      </c>
      <c r="G47" s="22">
        <v>5.376157407407408E-2</v>
      </c>
      <c r="H47" s="12">
        <f>IF(C47="F",VLOOKUP(D47,'F 4M Road'!$A$2:$B$97,2,FALSE)*G47,VLOOKUP(D47,'M 4M Road'!$A$2:$B$97,2,FALSE)*G47)</f>
        <v>4.2557662037037043E-2</v>
      </c>
      <c r="I47" s="10">
        <f t="shared" si="3"/>
        <v>46</v>
      </c>
      <c r="J47" s="4">
        <f>VLOOKUP(I47,'Point Table'!$A$2:$B$101,2,FALSE)</f>
        <v>21.25</v>
      </c>
      <c r="P47" s="14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2">
      <c r="A48" s="20" t="s">
        <v>281</v>
      </c>
      <c r="B48" s="20" t="s">
        <v>282</v>
      </c>
      <c r="C48" s="20" t="s">
        <v>13</v>
      </c>
      <c r="D48" s="20">
        <v>63</v>
      </c>
      <c r="E48" s="20" t="s">
        <v>196</v>
      </c>
      <c r="F48" s="9" t="str">
        <f t="shared" si="2"/>
        <v>CharlieButtreyMUPPER VALLEY RUNNING CLUB</v>
      </c>
      <c r="G48" s="19">
        <v>1.8680555555555554E-2</v>
      </c>
      <c r="H48" s="12">
        <f>IF(C48="F",VLOOKUP(D48,'F 4M Road'!$A$2:$B$97,2,FALSE)*G48,VLOOKUP(D48,'M 4M Road'!$A$2:$B$97,2,FALSE)*G48)</f>
        <v>1.4742694444444444E-2</v>
      </c>
      <c r="I48" s="10">
        <f t="shared" si="3"/>
        <v>1</v>
      </c>
      <c r="J48" s="4">
        <f>VLOOKUP(I48,'Point Table'!$A$2:$B$101,2,FALSE)</f>
        <v>100</v>
      </c>
      <c r="P48" s="9"/>
      <c r="Q48" s="9"/>
      <c r="R48" s="16"/>
      <c r="AA48" s="2"/>
      <c r="AB48" s="2"/>
      <c r="AC48" s="2"/>
      <c r="AD48" s="2"/>
      <c r="AE48" s="2"/>
    </row>
    <row r="49" spans="1:31" x14ac:dyDescent="0.2">
      <c r="A49" s="20" t="s">
        <v>161</v>
      </c>
      <c r="B49" s="20" t="s">
        <v>82</v>
      </c>
      <c r="C49" s="20" t="s">
        <v>13</v>
      </c>
      <c r="D49" s="20">
        <v>44</v>
      </c>
      <c r="E49" s="20" t="s">
        <v>191</v>
      </c>
      <c r="F49" s="9" t="str">
        <f t="shared" si="2"/>
        <v>RyanAschbrennerMGATE CITY STRIDERS</v>
      </c>
      <c r="G49" s="21">
        <v>1.6666666666666666E-2</v>
      </c>
      <c r="H49" s="12">
        <f>IF(C49="F",VLOOKUP(D49,'F 4M Road'!$A$2:$B$97,2,FALSE)*G49,VLOOKUP(D49,'M 4M Road'!$A$2:$B$97,2,FALSE)*G49)</f>
        <v>1.5428333333333332E-2</v>
      </c>
      <c r="I49" s="10">
        <f t="shared" si="3"/>
        <v>2</v>
      </c>
      <c r="J49" s="4">
        <f>VLOOKUP(I49,'Point Table'!$A$2:$B$101,2,FALSE)</f>
        <v>97</v>
      </c>
      <c r="P49" s="9"/>
      <c r="Q49" s="9"/>
      <c r="R49" s="16"/>
      <c r="X49" s="2" t="s">
        <v>185</v>
      </c>
      <c r="AB49" s="2"/>
      <c r="AC49" s="2"/>
      <c r="AD49" s="2"/>
      <c r="AE49" s="2"/>
    </row>
    <row r="50" spans="1:31" x14ac:dyDescent="0.2">
      <c r="A50" t="s">
        <v>14</v>
      </c>
      <c r="B50" s="2" t="s">
        <v>15</v>
      </c>
      <c r="C50" t="s">
        <v>13</v>
      </c>
      <c r="D50">
        <v>27</v>
      </c>
      <c r="E50" s="20" t="s">
        <v>191</v>
      </c>
      <c r="F50" s="9" t="str">
        <f t="shared" si="2"/>
        <v>JacobWormaldMGATE CITY STRIDERS</v>
      </c>
      <c r="G50" s="24">
        <v>1.5462962962962963E-2</v>
      </c>
      <c r="H50" s="12">
        <f>IF(C50="F",VLOOKUP(D50,'F 4M Road'!$A$2:$B$97,2,FALSE)*G50,VLOOKUP(D50,'M 4M Road'!$A$2:$B$97,2,FALSE)*G50)</f>
        <v>1.5462962962962963E-2</v>
      </c>
      <c r="I50" s="10">
        <f t="shared" si="3"/>
        <v>3</v>
      </c>
      <c r="J50" s="4">
        <f>VLOOKUP(I50,'Point Table'!$A$2:$B$101,2,FALSE)</f>
        <v>94</v>
      </c>
      <c r="P50" s="9"/>
      <c r="Q50" s="9"/>
      <c r="R50" s="16"/>
      <c r="X50" s="2" t="s">
        <v>185</v>
      </c>
      <c r="AB50" s="2"/>
      <c r="AC50" s="2"/>
      <c r="AD50" s="2"/>
      <c r="AE50" s="2"/>
    </row>
    <row r="51" spans="1:31" x14ac:dyDescent="0.2">
      <c r="A51" s="20" t="s">
        <v>37</v>
      </c>
      <c r="B51" s="20" t="s">
        <v>283</v>
      </c>
      <c r="C51" s="20" t="s">
        <v>13</v>
      </c>
      <c r="D51" s="20">
        <v>50</v>
      </c>
      <c r="E51" s="20" t="s">
        <v>192</v>
      </c>
      <c r="F51" s="9" t="str">
        <f t="shared" si="2"/>
        <v>MichaelFraysseMGREATER DERRY TRACK CLUB</v>
      </c>
      <c r="G51" s="21">
        <v>1.7534722222222222E-2</v>
      </c>
      <c r="H51" s="12">
        <f>IF(C51="F",VLOOKUP(D51,'F 4M Road'!$A$2:$B$97,2,FALSE)*G51,VLOOKUP(D51,'M 4M Road'!$A$2:$B$97,2,FALSE)*G51)</f>
        <v>1.5476145833333335E-2</v>
      </c>
      <c r="I51" s="10">
        <f t="shared" si="3"/>
        <v>4</v>
      </c>
      <c r="J51" s="4">
        <f>VLOOKUP(I51,'Point Table'!$A$2:$B$101,2,FALSE)</f>
        <v>91</v>
      </c>
      <c r="P51" s="9"/>
      <c r="Q51" s="9"/>
      <c r="R51" s="16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2">
      <c r="A52" s="20" t="s">
        <v>144</v>
      </c>
      <c r="B52" s="20" t="s">
        <v>284</v>
      </c>
      <c r="C52" s="20" t="s">
        <v>13</v>
      </c>
      <c r="D52" s="20">
        <v>55</v>
      </c>
      <c r="E52" s="20" t="s">
        <v>196</v>
      </c>
      <c r="F52" s="9" t="str">
        <f t="shared" si="2"/>
        <v>ThomasGessnerMUPPER VALLEY RUNNING CLUB</v>
      </c>
      <c r="G52" s="21">
        <v>1.8310185185185186E-2</v>
      </c>
      <c r="H52" s="12">
        <f>IF(C52="F",VLOOKUP(D52,'F 4M Road'!$A$2:$B$97,2,FALSE)*G52,VLOOKUP(D52,'M 4M Road'!$A$2:$B$97,2,FALSE)*G52)</f>
        <v>1.5503233796296298E-2</v>
      </c>
      <c r="I52" s="10">
        <f t="shared" si="3"/>
        <v>5</v>
      </c>
      <c r="J52" s="4">
        <f>VLOOKUP(I52,'Point Table'!$A$2:$B$101,2,FALSE)</f>
        <v>88</v>
      </c>
      <c r="P52" s="14"/>
      <c r="Q52" s="9"/>
      <c r="R52" s="16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2">
      <c r="A53" s="20" t="s">
        <v>285</v>
      </c>
      <c r="B53" s="20" t="s">
        <v>286</v>
      </c>
      <c r="C53" s="20" t="s">
        <v>13</v>
      </c>
      <c r="D53" s="20">
        <v>40</v>
      </c>
      <c r="E53" s="20" t="s">
        <v>191</v>
      </c>
      <c r="F53" s="9" t="str">
        <f t="shared" si="2"/>
        <v>CoreyGirardMGATE CITY STRIDERS</v>
      </c>
      <c r="G53" s="21">
        <v>1.6527777777777777E-2</v>
      </c>
      <c r="H53" s="12">
        <f>IF(C53="F",VLOOKUP(D53,'F 4M Road'!$A$2:$B$97,2,FALSE)*G53,VLOOKUP(D53,'M 4M Road'!$A$2:$B$97,2,FALSE)*G53)</f>
        <v>1.577411111111111E-2</v>
      </c>
      <c r="I53" s="10">
        <f t="shared" si="3"/>
        <v>6</v>
      </c>
      <c r="J53" s="4">
        <f>VLOOKUP(I53,'Point Table'!$A$2:$B$101,2,FALSE)</f>
        <v>85</v>
      </c>
      <c r="P53" s="14"/>
      <c r="Q53" s="9"/>
      <c r="R53" s="16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2">
      <c r="A54" s="20" t="s">
        <v>37</v>
      </c>
      <c r="B54" s="20" t="s">
        <v>197</v>
      </c>
      <c r="C54" s="20" t="s">
        <v>13</v>
      </c>
      <c r="D54" s="20">
        <v>53</v>
      </c>
      <c r="E54" s="20" t="s">
        <v>191</v>
      </c>
      <c r="F54" s="9" t="str">
        <f t="shared" si="2"/>
        <v>MichaelO'NeillMGATE CITY STRIDERS</v>
      </c>
      <c r="G54" s="21">
        <v>1.8483796296296297E-2</v>
      </c>
      <c r="H54" s="12">
        <f>IF(C54="F",VLOOKUP(D54,'F 4M Road'!$A$2:$B$97,2,FALSE)*G54,VLOOKUP(D54,'M 4M Road'!$A$2:$B$97,2,FALSE)*G54)</f>
        <v>1.5916396990740742E-2</v>
      </c>
      <c r="I54" s="10">
        <f t="shared" si="3"/>
        <v>7</v>
      </c>
      <c r="J54" s="4">
        <f>VLOOKUP(I54,'Point Table'!$A$2:$B$101,2,FALSE)</f>
        <v>82</v>
      </c>
      <c r="P54" s="14"/>
      <c r="Q54" s="9"/>
      <c r="R54" s="16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2">
      <c r="A55" s="20" t="s">
        <v>287</v>
      </c>
      <c r="B55" s="20" t="s">
        <v>288</v>
      </c>
      <c r="C55" s="20" t="s">
        <v>13</v>
      </c>
      <c r="D55" s="20">
        <v>35</v>
      </c>
      <c r="E55" s="20" t="s">
        <v>196</v>
      </c>
      <c r="F55" s="9" t="str">
        <f t="shared" si="2"/>
        <v>AlexHallMUPPER VALLEY RUNNING CLUB</v>
      </c>
      <c r="G55" s="21">
        <v>1.6192129629629629E-2</v>
      </c>
      <c r="H55" s="12">
        <f>IF(C55="F",VLOOKUP(D55,'F 4M Road'!$A$2:$B$97,2,FALSE)*G55,VLOOKUP(D55,'M 4M Road'!$A$2:$B$97,2,FALSE)*G55)</f>
        <v>1.5986489583333333E-2</v>
      </c>
      <c r="I55" s="10">
        <f t="shared" si="3"/>
        <v>8</v>
      </c>
      <c r="J55" s="4">
        <f>VLOOKUP(I55,'Point Table'!$A$2:$B$101,2,FALSE)</f>
        <v>79</v>
      </c>
      <c r="P55" s="9"/>
      <c r="Q55" s="9"/>
      <c r="R55" s="16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2">
      <c r="A56" s="20" t="s">
        <v>289</v>
      </c>
      <c r="B56" s="20" t="s">
        <v>290</v>
      </c>
      <c r="C56" s="20" t="s">
        <v>13</v>
      </c>
      <c r="D56" s="20">
        <v>37</v>
      </c>
      <c r="E56" s="20" t="s">
        <v>196</v>
      </c>
      <c r="F56" s="9" t="str">
        <f t="shared" si="2"/>
        <v>PatrickLuckowMUPPER VALLEY RUNNING CLUB</v>
      </c>
      <c r="G56" s="21">
        <v>1.6620370370370372E-2</v>
      </c>
      <c r="H56" s="12">
        <f>IF(C56="F",VLOOKUP(D56,'F 4M Road'!$A$2:$B$97,2,FALSE)*G56,VLOOKUP(D56,'M 4M Road'!$A$2:$B$97,2,FALSE)*G56)</f>
        <v>1.621815740740741E-2</v>
      </c>
      <c r="I56" s="10">
        <f t="shared" si="3"/>
        <v>9</v>
      </c>
      <c r="J56" s="4">
        <f>VLOOKUP(I56,'Point Table'!$A$2:$B$101,2,FALSE)</f>
        <v>76</v>
      </c>
      <c r="P56" s="9"/>
      <c r="Q56" s="9"/>
      <c r="R56" s="16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2">
      <c r="A57" s="20" t="s">
        <v>126</v>
      </c>
      <c r="B57" s="20" t="s">
        <v>127</v>
      </c>
      <c r="C57" s="20" t="s">
        <v>13</v>
      </c>
      <c r="D57" s="20">
        <v>66</v>
      </c>
      <c r="E57" s="20" t="s">
        <v>193</v>
      </c>
      <c r="F57" s="9" t="str">
        <f t="shared" si="2"/>
        <v>PeterWasylakMMILLENNIUM RUNNING</v>
      </c>
      <c r="G57" s="21">
        <v>2.1250000000000002E-2</v>
      </c>
      <c r="H57" s="12">
        <f>IF(C57="F",VLOOKUP(D57,'F 4M Road'!$A$2:$B$97,2,FALSE)*G57,VLOOKUP(D57,'M 4M Road'!$A$2:$B$97,2,FALSE)*G57)</f>
        <v>1.6313625000000002E-2</v>
      </c>
      <c r="I57" s="10">
        <f t="shared" si="3"/>
        <v>10</v>
      </c>
      <c r="J57" s="4">
        <f>VLOOKUP(I57,'Point Table'!$A$2:$B$101,2,FALSE)</f>
        <v>73</v>
      </c>
      <c r="P57" s="9"/>
      <c r="Q57" s="9"/>
      <c r="R57" s="16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2">
      <c r="A58" s="20" t="s">
        <v>135</v>
      </c>
      <c r="B58" s="20" t="s">
        <v>136</v>
      </c>
      <c r="C58" s="20" t="s">
        <v>13</v>
      </c>
      <c r="D58" s="20">
        <v>52</v>
      </c>
      <c r="E58" s="20" t="s">
        <v>191</v>
      </c>
      <c r="F58" s="9" t="str">
        <f t="shared" si="2"/>
        <v>AndrewBraggMGATE CITY STRIDERS</v>
      </c>
      <c r="G58" s="21">
        <v>1.8819444444444448E-2</v>
      </c>
      <c r="H58" s="12">
        <f>IF(C58="F",VLOOKUP(D58,'F 4M Road'!$A$2:$B$97,2,FALSE)*G58,VLOOKUP(D58,'M 4M Road'!$A$2:$B$97,2,FALSE)*G58)</f>
        <v>1.6340923611111113E-2</v>
      </c>
      <c r="I58" s="10">
        <f t="shared" si="3"/>
        <v>11</v>
      </c>
      <c r="J58" s="4">
        <f>VLOOKUP(I58,'Point Table'!$A$2:$B$101,2,FALSE)</f>
        <v>70</v>
      </c>
      <c r="P58" s="9"/>
      <c r="Q58" s="9"/>
      <c r="R58" s="16"/>
      <c r="AA58" s="2"/>
      <c r="AB58" s="2"/>
      <c r="AC58" s="2"/>
      <c r="AD58" s="2"/>
      <c r="AE58" s="2"/>
    </row>
    <row r="59" spans="1:31" x14ac:dyDescent="0.2">
      <c r="A59" s="20" t="s">
        <v>291</v>
      </c>
      <c r="B59" s="20" t="s">
        <v>292</v>
      </c>
      <c r="C59" s="20" t="s">
        <v>13</v>
      </c>
      <c r="D59" s="20">
        <v>32</v>
      </c>
      <c r="E59" s="20" t="s">
        <v>196</v>
      </c>
      <c r="F59" s="9" t="str">
        <f t="shared" si="2"/>
        <v>KyleDunnMUPPER VALLEY RUNNING CLUB</v>
      </c>
      <c r="G59" s="21">
        <v>1.6412037037037037E-2</v>
      </c>
      <c r="H59" s="12">
        <f>IF(C59="F",VLOOKUP(D59,'F 4M Road'!$A$2:$B$97,2,FALSE)*G59,VLOOKUP(D59,'M 4M Road'!$A$2:$B$97,2,FALSE)*G59)</f>
        <v>1.6374289351851853E-2</v>
      </c>
      <c r="I59" s="10">
        <f t="shared" si="3"/>
        <v>12</v>
      </c>
      <c r="J59" s="4">
        <f>VLOOKUP(I59,'Point Table'!$A$2:$B$101,2,FALSE)</f>
        <v>68</v>
      </c>
      <c r="P59" s="9"/>
      <c r="Q59" s="9"/>
      <c r="R59" s="16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">
      <c r="A60" s="20" t="s">
        <v>129</v>
      </c>
      <c r="B60" s="20" t="s">
        <v>130</v>
      </c>
      <c r="C60" s="20" t="s">
        <v>13</v>
      </c>
      <c r="D60" s="20">
        <v>36</v>
      </c>
      <c r="E60" s="20" t="s">
        <v>192</v>
      </c>
      <c r="F60" s="9" t="str">
        <f t="shared" si="2"/>
        <v>NicholasGregoryMGREATER DERRY TRACK CLUB</v>
      </c>
      <c r="G60" s="21">
        <v>1.6712962962962961E-2</v>
      </c>
      <c r="H60" s="12">
        <f>IF(C60="F",VLOOKUP(D60,'F 4M Road'!$A$2:$B$97,2,FALSE)*G60,VLOOKUP(D60,'M 4M Road'!$A$2:$B$97,2,FALSE)*G60)</f>
        <v>1.6412129629629627E-2</v>
      </c>
      <c r="I60" s="10">
        <f t="shared" si="3"/>
        <v>13</v>
      </c>
      <c r="J60" s="4">
        <f>VLOOKUP(I60,'Point Table'!$A$2:$B$101,2,FALSE)</f>
        <v>66</v>
      </c>
      <c r="P60" s="9"/>
      <c r="Q60" s="9"/>
      <c r="R60" s="16"/>
      <c r="AA60" s="2"/>
      <c r="AB60" s="2"/>
      <c r="AC60" s="2"/>
      <c r="AD60" s="2"/>
      <c r="AE60" s="2"/>
    </row>
    <row r="61" spans="1:31" x14ac:dyDescent="0.2">
      <c r="A61" s="20" t="s">
        <v>293</v>
      </c>
      <c r="B61" s="20" t="s">
        <v>294</v>
      </c>
      <c r="C61" s="20" t="s">
        <v>13</v>
      </c>
      <c r="D61" s="20">
        <v>47</v>
      </c>
      <c r="E61" s="20" t="s">
        <v>193</v>
      </c>
      <c r="F61" s="9" t="str">
        <f t="shared" si="2"/>
        <v>BrettRickenbachMMILLENNIUM RUNNING</v>
      </c>
      <c r="G61" s="21">
        <v>1.8217592592592594E-2</v>
      </c>
      <c r="H61" s="12">
        <f>IF(C61="F",VLOOKUP(D61,'F 4M Road'!$A$2:$B$97,2,FALSE)*G61,VLOOKUP(D61,'M 4M Road'!$A$2:$B$97,2,FALSE)*G61)</f>
        <v>1.6472347222222225E-2</v>
      </c>
      <c r="I61" s="10">
        <f t="shared" si="3"/>
        <v>14</v>
      </c>
      <c r="J61" s="27">
        <f>VLOOKUP(I61,'Point Table'!$A$2:$B$101,2,FALSE)</f>
        <v>64</v>
      </c>
      <c r="P61" s="9"/>
      <c r="Q61" s="9"/>
      <c r="R61" s="16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">
      <c r="A62" s="20" t="s">
        <v>27</v>
      </c>
      <c r="B62" s="20" t="s">
        <v>28</v>
      </c>
      <c r="C62" s="20" t="s">
        <v>13</v>
      </c>
      <c r="D62" s="20">
        <v>52</v>
      </c>
      <c r="E62" s="20" t="s">
        <v>191</v>
      </c>
      <c r="F62" s="9" t="str">
        <f t="shared" si="2"/>
        <v>EmmetCliffordMGATE CITY STRIDERS</v>
      </c>
      <c r="G62" s="21">
        <v>1.9085648148148147E-2</v>
      </c>
      <c r="H62" s="12">
        <f>IF(C62="F",VLOOKUP(D62,'F 4M Road'!$A$2:$B$97,2,FALSE)*G62,VLOOKUP(D62,'M 4M Road'!$A$2:$B$97,2,FALSE)*G62)</f>
        <v>1.6572068287037035E-2</v>
      </c>
      <c r="I62" s="10">
        <f t="shared" si="3"/>
        <v>15</v>
      </c>
      <c r="J62" s="4">
        <f>VLOOKUP(I62,'Point Table'!$A$2:$B$101,2,FALSE)</f>
        <v>62</v>
      </c>
      <c r="P62" s="14"/>
      <c r="Q62" s="9"/>
      <c r="R62" s="16"/>
      <c r="AA62" s="2"/>
      <c r="AB62" s="2"/>
      <c r="AC62" s="2"/>
      <c r="AD62" s="2"/>
      <c r="AE62" s="2"/>
    </row>
    <row r="63" spans="1:31" x14ac:dyDescent="0.2">
      <c r="A63" s="20" t="s">
        <v>37</v>
      </c>
      <c r="B63" s="20" t="s">
        <v>149</v>
      </c>
      <c r="C63" s="20" t="s">
        <v>13</v>
      </c>
      <c r="D63" s="20">
        <v>42</v>
      </c>
      <c r="E63" s="20" t="s">
        <v>193</v>
      </c>
      <c r="F63" s="9" t="str">
        <f t="shared" si="2"/>
        <v>MichaelMartinezMMILLENNIUM RUNNING</v>
      </c>
      <c r="G63" s="21">
        <v>1.7743055555555557E-2</v>
      </c>
      <c r="H63" s="12">
        <f>IF(C63="F",VLOOKUP(D63,'F 4M Road'!$A$2:$B$97,2,FALSE)*G63,VLOOKUP(D63,'M 4M Road'!$A$2:$B$97,2,FALSE)*G63)</f>
        <v>1.6680246527777779E-2</v>
      </c>
      <c r="I63" s="10">
        <f t="shared" si="3"/>
        <v>16</v>
      </c>
      <c r="J63" s="4">
        <f>VLOOKUP(I63,'Point Table'!$A$2:$B$101,2,FALSE)</f>
        <v>60</v>
      </c>
      <c r="P63" s="9"/>
      <c r="Q63" s="9"/>
      <c r="R63" s="16"/>
      <c r="AA63" s="2"/>
      <c r="AB63" s="2"/>
      <c r="AC63" s="2"/>
      <c r="AD63" s="2"/>
      <c r="AE63" s="2"/>
    </row>
    <row r="64" spans="1:31" x14ac:dyDescent="0.2">
      <c r="A64" s="20" t="s">
        <v>137</v>
      </c>
      <c r="B64" s="20" t="s">
        <v>72</v>
      </c>
      <c r="C64" s="20" t="s">
        <v>13</v>
      </c>
      <c r="D64" s="20">
        <v>51</v>
      </c>
      <c r="E64" s="20" t="s">
        <v>196</v>
      </c>
      <c r="F64" s="9" t="str">
        <f t="shared" si="2"/>
        <v>GeoffDunbarMUPPER VALLEY RUNNING CLUB</v>
      </c>
      <c r="G64" s="21">
        <v>1.9456018518518518E-2</v>
      </c>
      <c r="H64" s="12">
        <f>IF(C64="F",VLOOKUP(D64,'F 4M Road'!$A$2:$B$97,2,FALSE)*G64,VLOOKUP(D64,'M 4M Road'!$A$2:$B$97,2,FALSE)*G64)</f>
        <v>1.703179861111111E-2</v>
      </c>
      <c r="I64" s="10">
        <f t="shared" si="3"/>
        <v>17</v>
      </c>
      <c r="J64" s="4">
        <f>VLOOKUP(I64,'Point Table'!$A$2:$B$101,2,FALSE)</f>
        <v>58</v>
      </c>
      <c r="P64" s="14"/>
      <c r="Q64" s="9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2">
      <c r="A65" s="20" t="s">
        <v>132</v>
      </c>
      <c r="B65" s="20" t="s">
        <v>133</v>
      </c>
      <c r="C65" s="20" t="s">
        <v>13</v>
      </c>
      <c r="D65" s="20">
        <v>58</v>
      </c>
      <c r="E65" s="20" t="s">
        <v>196</v>
      </c>
      <c r="F65" s="9" t="str">
        <f t="shared" si="2"/>
        <v>JimWestrichMUPPER VALLEY RUNNING CLUB</v>
      </c>
      <c r="G65" s="21">
        <v>2.0648148148148148E-2</v>
      </c>
      <c r="H65" s="12">
        <f>IF(C65="F",VLOOKUP(D65,'F 4M Road'!$A$2:$B$97,2,FALSE)*G65,VLOOKUP(D65,'M 4M Road'!$A$2:$B$97,2,FALSE)*G65)</f>
        <v>1.7038851851851854E-2</v>
      </c>
      <c r="I65" s="10">
        <f t="shared" si="3"/>
        <v>18</v>
      </c>
      <c r="J65" s="4">
        <f>VLOOKUP(I65,'Point Table'!$A$2:$B$101,2,FALSE)</f>
        <v>56</v>
      </c>
      <c r="P65" s="9"/>
      <c r="Q65" s="9"/>
      <c r="R65" s="16"/>
      <c r="X65" s="2" t="s">
        <v>185</v>
      </c>
      <c r="AB65" s="2"/>
      <c r="AC65" s="2"/>
      <c r="AD65" s="2"/>
      <c r="AE65" s="2"/>
    </row>
    <row r="66" spans="1:31" x14ac:dyDescent="0.2">
      <c r="A66" s="20" t="s">
        <v>295</v>
      </c>
      <c r="B66" s="20" t="s">
        <v>55</v>
      </c>
      <c r="C66" s="20" t="s">
        <v>13</v>
      </c>
      <c r="D66" s="20">
        <v>38</v>
      </c>
      <c r="E66" s="20" t="s">
        <v>196</v>
      </c>
      <c r="F66" s="9" t="str">
        <f t="shared" ref="F66:F95" si="4">A66&amp;B66&amp;C66&amp;E66</f>
        <v>SimonLongMUPPER VALLEY RUNNING CLUB</v>
      </c>
      <c r="G66" s="21">
        <v>1.7928240740740741E-2</v>
      </c>
      <c r="H66" s="12">
        <f>IF(C66="F",VLOOKUP(D66,'F 4M Road'!$A$2:$B$97,2,FALSE)*G66,VLOOKUP(D66,'M 4M Road'!$A$2:$B$97,2,FALSE)*G66)</f>
        <v>1.736887962962963E-2</v>
      </c>
      <c r="I66" s="10">
        <f t="shared" ref="I66:I95" si="5">COUNTIFS($C$2:$C$149,C66,$H$2:$H$149,"&lt;"&amp;H66)+1</f>
        <v>19</v>
      </c>
      <c r="J66" s="4">
        <f>VLOOKUP(I66,'Point Table'!$A$2:$B$101,2,FALSE)</f>
        <v>54</v>
      </c>
      <c r="P66" s="9"/>
      <c r="Q66" s="9"/>
      <c r="R66" s="16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2">
      <c r="A67" s="20" t="s">
        <v>168</v>
      </c>
      <c r="B67" s="20" t="s">
        <v>223</v>
      </c>
      <c r="C67" s="20" t="s">
        <v>13</v>
      </c>
      <c r="D67" s="20">
        <v>61</v>
      </c>
      <c r="E67" s="20" t="s">
        <v>192</v>
      </c>
      <c r="F67" s="9" t="str">
        <f t="shared" si="4"/>
        <v>BobDolanMGREATER DERRY TRACK CLUB</v>
      </c>
      <c r="G67" s="21">
        <v>2.225694444444444E-2</v>
      </c>
      <c r="H67" s="12">
        <f>IF(C67="F",VLOOKUP(D67,'F 4M Road'!$A$2:$B$97,2,FALSE)*G67,VLOOKUP(D67,'M 4M Road'!$A$2:$B$97,2,FALSE)*G67)</f>
        <v>1.7885680555555551E-2</v>
      </c>
      <c r="I67" s="10">
        <f t="shared" si="5"/>
        <v>20</v>
      </c>
      <c r="J67" s="4">
        <f>VLOOKUP(I67,'Point Table'!$A$2:$B$101,2,FALSE)</f>
        <v>52</v>
      </c>
      <c r="P67" s="14"/>
      <c r="R67" s="16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2">
      <c r="A68" s="20" t="s">
        <v>139</v>
      </c>
      <c r="B68" s="20" t="s">
        <v>66</v>
      </c>
      <c r="C68" s="20" t="s">
        <v>13</v>
      </c>
      <c r="D68" s="20">
        <v>64</v>
      </c>
      <c r="E68" s="20" t="s">
        <v>192</v>
      </c>
      <c r="F68" s="9" t="str">
        <f t="shared" si="4"/>
        <v>JeffCrothersMGREATER DERRY TRACK CLUB</v>
      </c>
      <c r="G68" s="21">
        <v>2.3287037037037037E-2</v>
      </c>
      <c r="H68" s="12">
        <f>IF(C68="F",VLOOKUP(D68,'F 4M Road'!$A$2:$B$97,2,FALSE)*G68,VLOOKUP(D68,'M 4M Road'!$A$2:$B$97,2,FALSE)*G68)</f>
        <v>1.8212791666666665E-2</v>
      </c>
      <c r="I68" s="10">
        <f t="shared" si="5"/>
        <v>21</v>
      </c>
      <c r="J68" s="4">
        <f>VLOOKUP(I68,'Point Table'!$A$2:$B$101,2,FALSE)</f>
        <v>50</v>
      </c>
      <c r="P68" s="9"/>
      <c r="R68" s="16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2">
      <c r="A69" s="20" t="s">
        <v>296</v>
      </c>
      <c r="B69" s="20" t="s">
        <v>297</v>
      </c>
      <c r="C69" s="20" t="s">
        <v>13</v>
      </c>
      <c r="D69" s="20">
        <v>34</v>
      </c>
      <c r="E69" s="20" t="s">
        <v>196</v>
      </c>
      <c r="F69" s="9" t="str">
        <f t="shared" si="4"/>
        <v>EdgarCostaMUPPER VALLEY RUNNING CLUB</v>
      </c>
      <c r="G69" s="21">
        <v>1.8472222222222223E-2</v>
      </c>
      <c r="H69" s="12">
        <f>IF(C69="F",VLOOKUP(D69,'F 4M Road'!$A$2:$B$97,2,FALSE)*G69,VLOOKUP(D69,'M 4M Road'!$A$2:$B$97,2,FALSE)*G69)</f>
        <v>1.8318902777777778E-2</v>
      </c>
      <c r="I69" s="10">
        <f t="shared" si="5"/>
        <v>22</v>
      </c>
      <c r="J69" s="4">
        <f>VLOOKUP(I69,'Point Table'!$A$2:$B$101,2,FALSE)</f>
        <v>48.5</v>
      </c>
      <c r="P69" s="9"/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2">
      <c r="A70" s="20" t="s">
        <v>298</v>
      </c>
      <c r="B70" s="20" t="s">
        <v>299</v>
      </c>
      <c r="C70" s="20" t="s">
        <v>13</v>
      </c>
      <c r="D70" s="20">
        <v>51</v>
      </c>
      <c r="E70" s="20" t="s">
        <v>196</v>
      </c>
      <c r="F70" s="9" t="str">
        <f t="shared" si="4"/>
        <v>NielsPoulsenMUPPER VALLEY RUNNING CLUB</v>
      </c>
      <c r="G70" s="21">
        <v>2.1145833333333332E-2</v>
      </c>
      <c r="H70" s="12">
        <f>IF(C70="F",VLOOKUP(D70,'F 4M Road'!$A$2:$B$97,2,FALSE)*G70,VLOOKUP(D70,'M 4M Road'!$A$2:$B$97,2,FALSE)*G70)</f>
        <v>1.8511062499999998E-2</v>
      </c>
      <c r="I70" s="10">
        <f t="shared" si="5"/>
        <v>23</v>
      </c>
      <c r="J70" s="4">
        <f>VLOOKUP(I70,'Point Table'!$A$2:$B$101,2,FALSE)</f>
        <v>47</v>
      </c>
      <c r="P70" s="9"/>
      <c r="R70" s="16"/>
      <c r="AA70" s="2"/>
      <c r="AB70" s="2"/>
      <c r="AC70" s="2"/>
      <c r="AD70" s="2"/>
      <c r="AE70" s="2"/>
    </row>
    <row r="71" spans="1:31" x14ac:dyDescent="0.2">
      <c r="A71" s="20" t="s">
        <v>33</v>
      </c>
      <c r="B71" s="20" t="s">
        <v>34</v>
      </c>
      <c r="C71" s="20" t="s">
        <v>13</v>
      </c>
      <c r="D71" s="20">
        <v>63</v>
      </c>
      <c r="E71" s="20" t="s">
        <v>191</v>
      </c>
      <c r="F71" s="9" t="str">
        <f t="shared" si="4"/>
        <v>BruceContiMGATE CITY STRIDERS</v>
      </c>
      <c r="G71" s="21">
        <v>2.3761574074074074E-2</v>
      </c>
      <c r="H71" s="12">
        <f>IF(C71="F",VLOOKUP(D71,'F 4M Road'!$A$2:$B$97,2,FALSE)*G71,VLOOKUP(D71,'M 4M Road'!$A$2:$B$97,2,FALSE)*G71)</f>
        <v>1.8752634259259261E-2</v>
      </c>
      <c r="I71" s="10">
        <f t="shared" si="5"/>
        <v>24</v>
      </c>
      <c r="J71" s="4">
        <f>VLOOKUP(I71,'Point Table'!$A$2:$B$101,2,FALSE)</f>
        <v>45.5</v>
      </c>
      <c r="P71" s="9"/>
      <c r="Q71" s="9"/>
      <c r="R71" s="16"/>
      <c r="AA71" s="2"/>
      <c r="AB71" s="2"/>
      <c r="AC71" s="2"/>
      <c r="AD71" s="2"/>
      <c r="AE71" s="2"/>
    </row>
    <row r="72" spans="1:31" x14ac:dyDescent="0.2">
      <c r="A72" s="20" t="s">
        <v>300</v>
      </c>
      <c r="B72" s="20" t="s">
        <v>301</v>
      </c>
      <c r="C72" s="20" t="s">
        <v>13</v>
      </c>
      <c r="D72" s="20">
        <v>42</v>
      </c>
      <c r="E72" s="20" t="s">
        <v>196</v>
      </c>
      <c r="F72" s="9" t="str">
        <f t="shared" si="4"/>
        <v>JothamBurnettMUPPER VALLEY RUNNING CLUB</v>
      </c>
      <c r="G72" s="22">
        <v>1.996527777777778E-2</v>
      </c>
      <c r="H72" s="12">
        <f>IF(C72="F",VLOOKUP(D72,'F 4M Road'!$A$2:$B$97,2,FALSE)*G72,VLOOKUP(D72,'M 4M Road'!$A$2:$B$97,2,FALSE)*G72)</f>
        <v>1.876935763888889E-2</v>
      </c>
      <c r="I72" s="10">
        <f t="shared" si="5"/>
        <v>25</v>
      </c>
      <c r="J72" s="4">
        <f>VLOOKUP(I72,'Point Table'!$A$2:$B$101,2,FALSE)</f>
        <v>44</v>
      </c>
      <c r="P72" s="9"/>
      <c r="Q72" s="9"/>
      <c r="R72" s="16"/>
      <c r="X72" s="2" t="s">
        <v>185</v>
      </c>
      <c r="AB72" s="2"/>
      <c r="AC72" s="2"/>
      <c r="AD72" s="2"/>
      <c r="AE72" s="2"/>
    </row>
    <row r="73" spans="1:31" x14ac:dyDescent="0.2">
      <c r="A73" s="20" t="s">
        <v>161</v>
      </c>
      <c r="B73" s="20" t="s">
        <v>302</v>
      </c>
      <c r="C73" s="20" t="s">
        <v>13</v>
      </c>
      <c r="D73" s="20">
        <v>15</v>
      </c>
      <c r="E73" s="20" t="s">
        <v>196</v>
      </c>
      <c r="F73" s="9" t="str">
        <f t="shared" si="4"/>
        <v>RyanFarisMUPPER VALLEY RUNNING CLUB</v>
      </c>
      <c r="G73" s="21">
        <v>1.8819444444444448E-2</v>
      </c>
      <c r="H73" s="12">
        <f>IF(C73="F",VLOOKUP(D73,'F 4M Road'!$A$2:$B$97,2,FALSE)*G73,VLOOKUP(D73,'M 4M Road'!$A$2:$B$97,2,FALSE)*G73)</f>
        <v>1.8819444444444448E-2</v>
      </c>
      <c r="I73" s="10">
        <f t="shared" si="5"/>
        <v>26</v>
      </c>
      <c r="J73" s="4">
        <f>VLOOKUP(I73,'Point Table'!$A$2:$B$101,2,FALSE)</f>
        <v>42.5</v>
      </c>
      <c r="P73" s="9"/>
      <c r="Q73" s="9"/>
      <c r="R73" s="16"/>
      <c r="W73" s="13"/>
      <c r="AA73" s="2"/>
      <c r="AB73" s="2"/>
      <c r="AC73" s="2"/>
      <c r="AD73" s="2"/>
      <c r="AE73" s="2"/>
    </row>
    <row r="74" spans="1:31" x14ac:dyDescent="0.2">
      <c r="A74" s="20" t="s">
        <v>172</v>
      </c>
      <c r="B74" s="20" t="s">
        <v>303</v>
      </c>
      <c r="C74" s="20" t="s">
        <v>13</v>
      </c>
      <c r="D74" s="20">
        <v>67</v>
      </c>
      <c r="E74" s="20" t="s">
        <v>196</v>
      </c>
      <c r="F74" s="9" t="str">
        <f t="shared" si="4"/>
        <v>RichardBrittainMUPPER VALLEY RUNNING CLUB</v>
      </c>
      <c r="G74" s="21">
        <v>2.4756944444444443E-2</v>
      </c>
      <c r="H74" s="12">
        <f>IF(C74="F",VLOOKUP(D74,'F 4M Road'!$A$2:$B$97,2,FALSE)*G74,VLOOKUP(D74,'M 4M Road'!$A$2:$B$97,2,FALSE)*G74)</f>
        <v>1.8827656249999998E-2</v>
      </c>
      <c r="I74" s="10">
        <f t="shared" si="5"/>
        <v>27</v>
      </c>
      <c r="J74" s="4">
        <f>VLOOKUP(I74,'Point Table'!$A$2:$B$101,2,FALSE)</f>
        <v>41</v>
      </c>
      <c r="P74" s="9"/>
      <c r="Q74" s="9"/>
      <c r="R74" s="16"/>
      <c r="W74" s="2"/>
      <c r="X74" s="2"/>
      <c r="Y74" s="2"/>
      <c r="Z74" s="2"/>
      <c r="AA74" s="2"/>
      <c r="AB74" s="2"/>
      <c r="AC74" s="2"/>
      <c r="AD74" s="2"/>
      <c r="AE74" s="2"/>
    </row>
    <row r="75" spans="1:31" x14ac:dyDescent="0.2">
      <c r="A75" s="20" t="s">
        <v>29</v>
      </c>
      <c r="B75" s="20" t="s">
        <v>30</v>
      </c>
      <c r="C75" s="20" t="s">
        <v>13</v>
      </c>
      <c r="D75" s="20">
        <v>49</v>
      </c>
      <c r="E75" s="20" t="s">
        <v>192</v>
      </c>
      <c r="F75" s="9" t="str">
        <f t="shared" si="4"/>
        <v>ScottReiffMGREATER DERRY TRACK CLUB</v>
      </c>
      <c r="G75" s="21">
        <v>2.119212962962963E-2</v>
      </c>
      <c r="H75" s="12">
        <f>IF(C75="F",VLOOKUP(D75,'F 4M Road'!$A$2:$B$97,2,FALSE)*G75,VLOOKUP(D75,'M 4M Road'!$A$2:$B$97,2,FALSE)*G75)</f>
        <v>1.8856756944444445E-2</v>
      </c>
      <c r="I75" s="10">
        <f t="shared" si="5"/>
        <v>28</v>
      </c>
      <c r="J75" s="4">
        <f>VLOOKUP(I75,'Point Table'!$A$2:$B$101,2,FALSE)</f>
        <v>39.5</v>
      </c>
      <c r="P75" s="9"/>
      <c r="Q75" s="9"/>
      <c r="R75" s="16"/>
      <c r="AA75" s="2"/>
      <c r="AB75" s="2"/>
      <c r="AC75" s="2"/>
      <c r="AD75" s="2"/>
      <c r="AE75" s="2"/>
    </row>
    <row r="76" spans="1:31" x14ac:dyDescent="0.2">
      <c r="A76" s="26" t="s">
        <v>356</v>
      </c>
      <c r="B76" s="26" t="s">
        <v>23</v>
      </c>
      <c r="C76" s="25" t="s">
        <v>13</v>
      </c>
      <c r="D76" s="20">
        <v>46</v>
      </c>
      <c r="E76" s="26" t="s">
        <v>196</v>
      </c>
      <c r="F76" s="9" t="str">
        <f t="shared" si="4"/>
        <v>JimmyWuMUPPER VALLEY RUNNING CLUB</v>
      </c>
      <c r="G76" s="21">
        <v>2.0752314814814814E-2</v>
      </c>
      <c r="H76" s="12">
        <f>IF(C76="F",VLOOKUP(D76,'F 4M Road'!$A$2:$B$97,2,FALSE)*G76,VLOOKUP(D76,'M 4M Road'!$A$2:$B$97,2,FALSE)*G76)</f>
        <v>1.8911584490740738E-2</v>
      </c>
      <c r="I76" s="10">
        <f t="shared" si="5"/>
        <v>29</v>
      </c>
      <c r="J76" s="4">
        <f>VLOOKUP(I76,'Point Table'!$A$2:$B$101,2,FALSE)</f>
        <v>38</v>
      </c>
      <c r="P76" s="9"/>
      <c r="Q76" s="9"/>
      <c r="R76" s="16"/>
      <c r="AA76" s="2"/>
      <c r="AB76" s="2"/>
      <c r="AC76" s="2"/>
      <c r="AD76" s="2"/>
      <c r="AE76" s="2"/>
    </row>
    <row r="77" spans="1:31" x14ac:dyDescent="0.2">
      <c r="A77" s="20" t="s">
        <v>148</v>
      </c>
      <c r="B77" s="20" t="s">
        <v>31</v>
      </c>
      <c r="C77" s="20" t="s">
        <v>13</v>
      </c>
      <c r="D77" s="20">
        <v>44</v>
      </c>
      <c r="E77" s="20" t="s">
        <v>196</v>
      </c>
      <c r="F77" s="9" t="str">
        <f t="shared" si="4"/>
        <v>EricJamesMUPPER VALLEY RUNNING CLUB</v>
      </c>
      <c r="G77" s="21">
        <v>2.0694444444444446E-2</v>
      </c>
      <c r="H77" s="12">
        <f>IF(C77="F",VLOOKUP(D77,'F 4M Road'!$A$2:$B$97,2,FALSE)*G77,VLOOKUP(D77,'M 4M Road'!$A$2:$B$97,2,FALSE)*G77)</f>
        <v>1.9156847222222224E-2</v>
      </c>
      <c r="I77" s="10">
        <f t="shared" si="5"/>
        <v>30</v>
      </c>
      <c r="J77" s="4">
        <f>VLOOKUP(I77,'Point Table'!$A$2:$B$101,2,FALSE)</f>
        <v>36.5</v>
      </c>
      <c r="P77" s="9"/>
      <c r="Q77" s="9"/>
      <c r="R77" s="16"/>
      <c r="AA77" s="2"/>
      <c r="AB77" s="2"/>
      <c r="AC77" s="2"/>
      <c r="AD77" s="2"/>
      <c r="AE77" s="2"/>
    </row>
    <row r="78" spans="1:31" x14ac:dyDescent="0.2">
      <c r="A78" s="20" t="s">
        <v>131</v>
      </c>
      <c r="B78" s="20" t="s">
        <v>267</v>
      </c>
      <c r="C78" s="20" t="s">
        <v>13</v>
      </c>
      <c r="D78" s="20">
        <v>54</v>
      </c>
      <c r="E78" s="20" t="s">
        <v>193</v>
      </c>
      <c r="F78" s="9" t="str">
        <f t="shared" si="4"/>
        <v>SeanPattenMMILLENNIUM RUNNING</v>
      </c>
      <c r="G78" s="21">
        <v>2.2465277777777778E-2</v>
      </c>
      <c r="H78" s="12">
        <f>IF(C78="F",VLOOKUP(D78,'F 4M Road'!$A$2:$B$97,2,FALSE)*G78,VLOOKUP(D78,'M 4M Road'!$A$2:$B$97,2,FALSE)*G78)</f>
        <v>1.9183100694444444E-2</v>
      </c>
      <c r="I78" s="10">
        <f t="shared" si="5"/>
        <v>31</v>
      </c>
      <c r="J78" s="4">
        <f>VLOOKUP(I78,'Point Table'!$A$2:$B$101,2,FALSE)</f>
        <v>35</v>
      </c>
      <c r="P78" s="14"/>
      <c r="Q78" s="9"/>
      <c r="R78" s="16"/>
      <c r="X78" s="2" t="s">
        <v>185</v>
      </c>
      <c r="AB78" s="2"/>
      <c r="AC78" s="2"/>
      <c r="AD78" s="2"/>
      <c r="AE78" s="2"/>
    </row>
    <row r="79" spans="1:31" x14ac:dyDescent="0.2">
      <c r="A79" s="20" t="s">
        <v>304</v>
      </c>
      <c r="B79" s="20" t="s">
        <v>305</v>
      </c>
      <c r="C79" s="20" t="s">
        <v>13</v>
      </c>
      <c r="D79" s="20">
        <v>47</v>
      </c>
      <c r="E79" s="20" t="s">
        <v>192</v>
      </c>
      <c r="F79" s="9" t="str">
        <f t="shared" si="4"/>
        <v>ClintHavensMGREATER DERRY TRACK CLUB</v>
      </c>
      <c r="G79" s="21">
        <v>2.1284722222222222E-2</v>
      </c>
      <c r="H79" s="12">
        <f>IF(C79="F",VLOOKUP(D79,'F 4M Road'!$A$2:$B$97,2,FALSE)*G79,VLOOKUP(D79,'M 4M Road'!$A$2:$B$97,2,FALSE)*G79)</f>
        <v>1.9245645833333335E-2</v>
      </c>
      <c r="I79" s="10">
        <f t="shared" si="5"/>
        <v>32</v>
      </c>
      <c r="J79" s="4">
        <f>VLOOKUP(I79,'Point Table'!$A$2:$B$101,2,FALSE)</f>
        <v>34</v>
      </c>
      <c r="P79" s="9"/>
      <c r="Q79" s="9"/>
      <c r="R79" s="16"/>
      <c r="W79" s="2"/>
      <c r="X79" s="2"/>
      <c r="Y79" s="2"/>
      <c r="Z79" s="2"/>
      <c r="AA79" s="2"/>
      <c r="AB79" s="2"/>
      <c r="AC79" s="2"/>
      <c r="AD79" s="2"/>
      <c r="AE79" s="2"/>
    </row>
    <row r="80" spans="1:31" x14ac:dyDescent="0.2">
      <c r="A80" s="20" t="s">
        <v>154</v>
      </c>
      <c r="B80" s="20" t="s">
        <v>155</v>
      </c>
      <c r="C80" s="20" t="s">
        <v>13</v>
      </c>
      <c r="D80" s="20">
        <v>36</v>
      </c>
      <c r="E80" s="20" t="s">
        <v>192</v>
      </c>
      <c r="F80" s="9" t="str">
        <f t="shared" si="4"/>
        <v>RonaldGallantMGREATER DERRY TRACK CLUB</v>
      </c>
      <c r="G80" s="21">
        <v>2.0208333333333335E-2</v>
      </c>
      <c r="H80" s="12">
        <f>IF(C80="F",VLOOKUP(D80,'F 4M Road'!$A$2:$B$97,2,FALSE)*G80,VLOOKUP(D80,'M 4M Road'!$A$2:$B$97,2,FALSE)*G80)</f>
        <v>1.9844583333333336E-2</v>
      </c>
      <c r="I80" s="10">
        <f t="shared" si="5"/>
        <v>33</v>
      </c>
      <c r="J80" s="4">
        <f>VLOOKUP(I80,'Point Table'!$A$2:$B$101,2,FALSE)</f>
        <v>33</v>
      </c>
      <c r="P80" s="9"/>
      <c r="Q80" s="9"/>
      <c r="R80" s="16"/>
      <c r="AA80" s="2"/>
      <c r="AB80" s="2"/>
      <c r="AC80" s="2"/>
      <c r="AD80" s="2"/>
      <c r="AE80" s="2"/>
    </row>
    <row r="81" spans="1:31" x14ac:dyDescent="0.2">
      <c r="A81" s="20" t="s">
        <v>306</v>
      </c>
      <c r="B81" s="20" t="s">
        <v>301</v>
      </c>
      <c r="C81" s="20" t="s">
        <v>13</v>
      </c>
      <c r="D81" s="20">
        <v>11</v>
      </c>
      <c r="E81" s="20" t="s">
        <v>196</v>
      </c>
      <c r="F81" s="9" t="str">
        <f t="shared" si="4"/>
        <v>RioBurnettMUPPER VALLEY RUNNING CLUB</v>
      </c>
      <c r="G81" s="21">
        <v>1.996527777777778E-2</v>
      </c>
      <c r="H81" s="12">
        <f>IF(C81="F",VLOOKUP(D81,'F 4M Road'!$A$2:$B$97,2,FALSE)*G81,VLOOKUP(D81,'M 4M Road'!$A$2:$B$97,2,FALSE)*G81)</f>
        <v>1.996527777777778E-2</v>
      </c>
      <c r="I81" s="10">
        <f t="shared" si="5"/>
        <v>34</v>
      </c>
      <c r="J81" s="4">
        <f>VLOOKUP(I81,'Point Table'!$A$2:$B$101,2,FALSE)</f>
        <v>32</v>
      </c>
      <c r="P81" s="14"/>
      <c r="Q81" s="9"/>
      <c r="R81" s="16"/>
      <c r="W81" s="2"/>
      <c r="X81" s="2"/>
      <c r="Y81" s="2"/>
      <c r="Z81" s="2"/>
      <c r="AA81" s="2"/>
      <c r="AB81" s="2"/>
      <c r="AC81" s="2"/>
      <c r="AD81" s="2"/>
      <c r="AE81" s="2"/>
    </row>
    <row r="82" spans="1:31" x14ac:dyDescent="0.2">
      <c r="A82" s="20" t="s">
        <v>31</v>
      </c>
      <c r="B82" s="20" t="s">
        <v>32</v>
      </c>
      <c r="C82" s="20" t="s">
        <v>13</v>
      </c>
      <c r="D82" s="20">
        <v>48</v>
      </c>
      <c r="E82" s="20" t="s">
        <v>192</v>
      </c>
      <c r="F82" s="9" t="str">
        <f t="shared" si="4"/>
        <v>JamesAikenMGREATER DERRY TRACK CLUB</v>
      </c>
      <c r="G82" s="21">
        <v>2.2326388888888885E-2</v>
      </c>
      <c r="H82" s="12">
        <f>IF(C82="F",VLOOKUP(D82,'F 4M Road'!$A$2:$B$97,2,FALSE)*G82,VLOOKUP(D82,'M 4M Road'!$A$2:$B$97,2,FALSE)*G82)</f>
        <v>2.0026770833333332E-2</v>
      </c>
      <c r="I82" s="10">
        <f t="shared" si="5"/>
        <v>35</v>
      </c>
      <c r="J82" s="4">
        <f>VLOOKUP(I82,'Point Table'!$A$2:$B$101,2,FALSE)</f>
        <v>31</v>
      </c>
      <c r="P82" s="9"/>
      <c r="Q82" s="9"/>
      <c r="R82" s="16"/>
      <c r="X82" s="2" t="s">
        <v>185</v>
      </c>
      <c r="AB82" s="2"/>
      <c r="AC82" s="2"/>
      <c r="AD82" s="2"/>
      <c r="AE82" s="2"/>
    </row>
    <row r="83" spans="1:31" x14ac:dyDescent="0.2">
      <c r="A83" s="20" t="s">
        <v>140</v>
      </c>
      <c r="B83" s="20" t="s">
        <v>18</v>
      </c>
      <c r="C83" s="20" t="s">
        <v>13</v>
      </c>
      <c r="D83" s="20">
        <v>60</v>
      </c>
      <c r="E83" s="20" t="s">
        <v>196</v>
      </c>
      <c r="F83" s="9" t="str">
        <f t="shared" si="4"/>
        <v>TomMooreMUPPER VALLEY RUNNING CLUB</v>
      </c>
      <c r="G83" s="21">
        <v>2.49537037037037E-2</v>
      </c>
      <c r="H83" s="12">
        <f>IF(C83="F",VLOOKUP(D83,'F 4M Road'!$A$2:$B$97,2,FALSE)*G83,VLOOKUP(D83,'M 4M Road'!$A$2:$B$97,2,FALSE)*G83)</f>
        <v>2.0232462962962959E-2</v>
      </c>
      <c r="I83" s="10">
        <f t="shared" si="5"/>
        <v>36</v>
      </c>
      <c r="J83" s="4">
        <f>VLOOKUP(I83,'Point Table'!$A$2:$B$101,2,FALSE)</f>
        <v>30</v>
      </c>
      <c r="P83" s="14"/>
      <c r="Q83" s="9"/>
      <c r="R83" s="16"/>
      <c r="AA83" s="2"/>
      <c r="AB83" s="2"/>
      <c r="AC83" s="2"/>
      <c r="AD83" s="2"/>
      <c r="AE83" s="2"/>
    </row>
    <row r="84" spans="1:31" x14ac:dyDescent="0.2">
      <c r="A84" s="20" t="s">
        <v>307</v>
      </c>
      <c r="B84" s="20" t="s">
        <v>302</v>
      </c>
      <c r="C84" s="20" t="s">
        <v>13</v>
      </c>
      <c r="D84" s="20">
        <v>11</v>
      </c>
      <c r="E84" s="20" t="s">
        <v>196</v>
      </c>
      <c r="F84" s="9" t="str">
        <f t="shared" si="4"/>
        <v>DylanFarisMUPPER VALLEY RUNNING CLUB</v>
      </c>
      <c r="G84" s="21">
        <v>2.056712962962963E-2</v>
      </c>
      <c r="H84" s="12">
        <f>IF(C84="F",VLOOKUP(D84,'F 4M Road'!$A$2:$B$97,2,FALSE)*G84,VLOOKUP(D84,'M 4M Road'!$A$2:$B$97,2,FALSE)*G84)</f>
        <v>2.056712962962963E-2</v>
      </c>
      <c r="I84" s="10">
        <f t="shared" si="5"/>
        <v>37</v>
      </c>
      <c r="J84" s="4">
        <f>VLOOKUP(I84,'Point Table'!$A$2:$B$101,2,FALSE)</f>
        <v>29</v>
      </c>
      <c r="P84" s="9"/>
      <c r="Q84" s="9"/>
      <c r="R84" s="16"/>
      <c r="AA84" s="2"/>
      <c r="AB84" s="2"/>
      <c r="AC84" s="2"/>
      <c r="AD84" s="2"/>
      <c r="AE84" s="2"/>
    </row>
    <row r="85" spans="1:31" x14ac:dyDescent="0.2">
      <c r="A85" s="20" t="s">
        <v>162</v>
      </c>
      <c r="B85" s="20" t="s">
        <v>308</v>
      </c>
      <c r="C85" s="20" t="s">
        <v>13</v>
      </c>
      <c r="D85" s="20">
        <v>37</v>
      </c>
      <c r="E85" s="20" t="s">
        <v>196</v>
      </c>
      <c r="F85" s="9" t="str">
        <f t="shared" si="4"/>
        <v>CharlesTrichtingerMUPPER VALLEY RUNNING CLUB</v>
      </c>
      <c r="G85" s="21">
        <v>2.148148148148148E-2</v>
      </c>
      <c r="H85" s="12">
        <f>IF(C85="F",VLOOKUP(D85,'F 4M Road'!$A$2:$B$97,2,FALSE)*G85,VLOOKUP(D85,'M 4M Road'!$A$2:$B$97,2,FALSE)*G85)</f>
        <v>2.0961629629629629E-2</v>
      </c>
      <c r="I85" s="10">
        <f t="shared" si="5"/>
        <v>38</v>
      </c>
      <c r="J85" s="4">
        <f>VLOOKUP(I85,'Point Table'!$A$2:$B$101,2,FALSE)</f>
        <v>28</v>
      </c>
      <c r="P85" s="9"/>
      <c r="Q85" s="9"/>
      <c r="R85" s="16"/>
      <c r="W85" s="2"/>
      <c r="X85" s="2"/>
      <c r="Y85" s="2"/>
      <c r="Z85" s="2"/>
      <c r="AA85" s="2"/>
      <c r="AB85" s="2"/>
      <c r="AC85" s="2"/>
      <c r="AD85" s="2"/>
      <c r="AE85" s="2"/>
    </row>
    <row r="86" spans="1:31" x14ac:dyDescent="0.2">
      <c r="A86" s="20" t="s">
        <v>172</v>
      </c>
      <c r="B86" s="20" t="s">
        <v>173</v>
      </c>
      <c r="C86" s="20" t="s">
        <v>13</v>
      </c>
      <c r="D86" s="20">
        <v>50</v>
      </c>
      <c r="E86" s="20" t="s">
        <v>192</v>
      </c>
      <c r="F86" s="9" t="str">
        <f t="shared" si="4"/>
        <v>RichardChristianMGREATER DERRY TRACK CLUB</v>
      </c>
      <c r="G86" s="21">
        <v>2.462962962962963E-2</v>
      </c>
      <c r="H86" s="12">
        <f>IF(C86="F",VLOOKUP(D86,'F 4M Road'!$A$2:$B$97,2,FALSE)*G86,VLOOKUP(D86,'M 4M Road'!$A$2:$B$97,2,FALSE)*G86)</f>
        <v>2.1738111111111111E-2</v>
      </c>
      <c r="I86" s="10">
        <f t="shared" si="5"/>
        <v>39</v>
      </c>
      <c r="J86" s="4">
        <f>VLOOKUP(I86,'Point Table'!$A$2:$B$101,2,FALSE)</f>
        <v>27</v>
      </c>
      <c r="P86" s="9"/>
      <c r="Q86" s="9"/>
      <c r="R86" s="16"/>
      <c r="W86" s="2"/>
      <c r="X86" s="2"/>
      <c r="Y86" s="2"/>
      <c r="Z86" s="2"/>
      <c r="AA86" s="2"/>
      <c r="AB86" s="2"/>
      <c r="AC86" s="2"/>
      <c r="AD86" s="2"/>
      <c r="AE86" s="2"/>
    </row>
    <row r="87" spans="1:31" x14ac:dyDescent="0.2">
      <c r="A87" s="20" t="s">
        <v>309</v>
      </c>
      <c r="B87" s="20" t="s">
        <v>310</v>
      </c>
      <c r="C87" s="20" t="s">
        <v>13</v>
      </c>
      <c r="D87" s="20">
        <v>37</v>
      </c>
      <c r="E87" s="20" t="s">
        <v>196</v>
      </c>
      <c r="F87" s="9" t="str">
        <f t="shared" si="4"/>
        <v>EranAssafMUPPER VALLEY RUNNING CLUB</v>
      </c>
      <c r="G87" s="21">
        <v>2.2754629629629628E-2</v>
      </c>
      <c r="H87" s="12">
        <f>IF(C87="F",VLOOKUP(D87,'F 4M Road'!$A$2:$B$97,2,FALSE)*G87,VLOOKUP(D87,'M 4M Road'!$A$2:$B$97,2,FALSE)*G87)</f>
        <v>2.2203967592592591E-2</v>
      </c>
      <c r="I87" s="10">
        <f t="shared" si="5"/>
        <v>40</v>
      </c>
      <c r="J87" s="4">
        <f>VLOOKUP(I87,'Point Table'!$A$2:$B$101,2,FALSE)</f>
        <v>26</v>
      </c>
      <c r="P87" s="9"/>
      <c r="W87" s="2"/>
      <c r="X87" s="2"/>
      <c r="Y87" s="2"/>
      <c r="Z87" s="2"/>
      <c r="AA87" s="2"/>
      <c r="AB87" s="2"/>
      <c r="AC87" s="2"/>
      <c r="AD87" s="2"/>
      <c r="AE87" s="2"/>
    </row>
    <row r="88" spans="1:31" x14ac:dyDescent="0.2">
      <c r="A88" s="20" t="s">
        <v>219</v>
      </c>
      <c r="B88" s="20" t="s">
        <v>220</v>
      </c>
      <c r="C88" s="20" t="s">
        <v>13</v>
      </c>
      <c r="D88" s="20">
        <v>32</v>
      </c>
      <c r="E88" s="20" t="s">
        <v>196</v>
      </c>
      <c r="F88" s="9" t="str">
        <f t="shared" si="4"/>
        <v>RobertJonesMUPPER VALLEY RUNNING CLUB</v>
      </c>
      <c r="G88" s="21">
        <v>2.2303240740740738E-2</v>
      </c>
      <c r="H88" s="12">
        <f>IF(C88="F",VLOOKUP(D88,'F 4M Road'!$A$2:$B$97,2,FALSE)*G88,VLOOKUP(D88,'M 4M Road'!$A$2:$B$97,2,FALSE)*G88)</f>
        <v>2.2251943287037036E-2</v>
      </c>
      <c r="I88" s="10">
        <f t="shared" si="5"/>
        <v>41</v>
      </c>
      <c r="J88" s="4">
        <f>VLOOKUP(I88,'Point Table'!$A$2:$B$101,2,FALSE)</f>
        <v>25</v>
      </c>
      <c r="P88" s="14"/>
      <c r="R88" s="16"/>
      <c r="AA88" s="2"/>
      <c r="AB88" s="2"/>
      <c r="AC88" s="2"/>
      <c r="AD88" s="2"/>
      <c r="AE88" s="2"/>
    </row>
    <row r="89" spans="1:31" x14ac:dyDescent="0.2">
      <c r="A89" s="20" t="s">
        <v>147</v>
      </c>
      <c r="B89" s="20" t="s">
        <v>158</v>
      </c>
      <c r="C89" s="20" t="s">
        <v>13</v>
      </c>
      <c r="D89" s="20">
        <v>43</v>
      </c>
      <c r="E89" s="20" t="s">
        <v>191</v>
      </c>
      <c r="F89" s="9" t="str">
        <f t="shared" si="4"/>
        <v>StephenRouleauMGATE CITY STRIDERS</v>
      </c>
      <c r="G89" s="21">
        <v>2.4236111111111111E-2</v>
      </c>
      <c r="H89" s="12">
        <f>IF(C89="F",VLOOKUP(D89,'F 4M Road'!$A$2:$B$97,2,FALSE)*G89,VLOOKUP(D89,'M 4M Road'!$A$2:$B$97,2,FALSE)*G89)</f>
        <v>2.2609868055555555E-2</v>
      </c>
      <c r="I89" s="10">
        <f t="shared" si="5"/>
        <v>42</v>
      </c>
      <c r="J89" s="4">
        <f>VLOOKUP(I89,'Point Table'!$A$2:$B$101,2,FALSE)</f>
        <v>24.25</v>
      </c>
      <c r="P89" s="9"/>
      <c r="R89" s="16"/>
      <c r="W89" s="2"/>
      <c r="X89" s="2"/>
      <c r="Y89" s="2"/>
      <c r="Z89" s="2"/>
      <c r="AA89" s="2"/>
      <c r="AB89" s="2"/>
      <c r="AC89" s="2"/>
      <c r="AD89" s="2"/>
      <c r="AE89" s="2"/>
    </row>
    <row r="90" spans="1:31" x14ac:dyDescent="0.2">
      <c r="A90" s="26" t="s">
        <v>159</v>
      </c>
      <c r="B90" s="3" t="s">
        <v>160</v>
      </c>
      <c r="C90" s="26" t="s">
        <v>13</v>
      </c>
      <c r="D90" s="20">
        <v>76</v>
      </c>
      <c r="E90" s="26" t="s">
        <v>191</v>
      </c>
      <c r="F90" s="9" t="str">
        <f t="shared" si="4"/>
        <v>RaymondBoutotteMGATE CITY STRIDERS</v>
      </c>
      <c r="G90" s="21">
        <v>3.619212962962963E-2</v>
      </c>
      <c r="H90" s="12">
        <f>IF(C90="F",VLOOKUP(D90,'F 4M Road'!$A$2:$B$97,2,FALSE)*G90,VLOOKUP(D90,'M 4M Road'!$A$2:$B$97,2,FALSE)*G90)</f>
        <v>2.4480356481481481E-2</v>
      </c>
      <c r="I90" s="10">
        <f t="shared" si="5"/>
        <v>43</v>
      </c>
      <c r="J90" s="4">
        <f>VLOOKUP(I90,'Point Table'!$A$2:$B$101,2,FALSE)</f>
        <v>23.5</v>
      </c>
      <c r="P90" s="9"/>
      <c r="R90" s="16"/>
      <c r="W90" s="2"/>
      <c r="X90" s="2"/>
      <c r="Y90" s="2"/>
      <c r="Z90" s="2"/>
      <c r="AA90" s="2"/>
      <c r="AB90" s="2"/>
      <c r="AC90" s="2"/>
      <c r="AD90" s="2"/>
      <c r="AE90" s="2"/>
    </row>
    <row r="91" spans="1:31" x14ac:dyDescent="0.2">
      <c r="A91" s="20" t="s">
        <v>162</v>
      </c>
      <c r="B91" s="20" t="s">
        <v>311</v>
      </c>
      <c r="C91" s="20" t="s">
        <v>13</v>
      </c>
      <c r="D91" s="20">
        <v>75</v>
      </c>
      <c r="E91" s="20" t="s">
        <v>192</v>
      </c>
      <c r="F91" s="9" t="str">
        <f t="shared" si="4"/>
        <v>CharlesMorgansonMGREATER DERRY TRACK CLUB</v>
      </c>
      <c r="G91" s="21">
        <v>3.8738425925925926E-2</v>
      </c>
      <c r="H91" s="12">
        <f>IF(C91="F",VLOOKUP(D91,'F 4M Road'!$A$2:$B$97,2,FALSE)*G91,VLOOKUP(D91,'M 4M Road'!$A$2:$B$97,2,FALSE)*G91)</f>
        <v>2.6659784722222225E-2</v>
      </c>
      <c r="I91" s="10">
        <f t="shared" si="5"/>
        <v>44</v>
      </c>
      <c r="J91" s="4">
        <f>VLOOKUP(I91,'Point Table'!$A$2:$B$101,2,FALSE)</f>
        <v>22.75</v>
      </c>
      <c r="P91" s="9"/>
      <c r="R91" s="16"/>
      <c r="W91" s="2"/>
      <c r="X91" s="2"/>
      <c r="Y91" s="2"/>
      <c r="Z91" s="2"/>
      <c r="AA91" s="2"/>
      <c r="AB91" s="2"/>
      <c r="AC91" s="2"/>
      <c r="AD91" s="2"/>
      <c r="AE91" s="2"/>
    </row>
    <row r="92" spans="1:31" x14ac:dyDescent="0.2">
      <c r="A92" s="20" t="s">
        <v>312</v>
      </c>
      <c r="B92" s="20" t="s">
        <v>313</v>
      </c>
      <c r="C92" s="20" t="s">
        <v>13</v>
      </c>
      <c r="D92" s="20">
        <v>37</v>
      </c>
      <c r="E92" s="20" t="s">
        <v>196</v>
      </c>
      <c r="F92" s="9" t="str">
        <f t="shared" si="4"/>
        <v>PalaniappanNagappanMUPPER VALLEY RUNNING CLUB</v>
      </c>
      <c r="G92" s="21">
        <v>2.7881944444444445E-2</v>
      </c>
      <c r="H92" s="12">
        <f>IF(C92="F",VLOOKUP(D92,'F 4M Road'!$A$2:$B$97,2,FALSE)*G92,VLOOKUP(D92,'M 4M Road'!$A$2:$B$97,2,FALSE)*G92)</f>
        <v>2.720720138888889E-2</v>
      </c>
      <c r="I92" s="10">
        <f t="shared" si="5"/>
        <v>45</v>
      </c>
      <c r="J92" s="4">
        <f>VLOOKUP(I92,'Point Table'!$A$2:$B$101,2,FALSE)</f>
        <v>22</v>
      </c>
      <c r="P92" s="9"/>
      <c r="R92" s="16"/>
      <c r="X92" s="2" t="s">
        <v>185</v>
      </c>
      <c r="Y92" s="2" t="s">
        <v>185</v>
      </c>
      <c r="Z92" s="2" t="s">
        <v>185</v>
      </c>
      <c r="AA92" s="2" t="s">
        <v>185</v>
      </c>
      <c r="AB92" s="2" t="s">
        <v>185</v>
      </c>
    </row>
    <row r="93" spans="1:31" x14ac:dyDescent="0.2">
      <c r="A93" s="20" t="s">
        <v>125</v>
      </c>
      <c r="B93" s="20" t="s">
        <v>163</v>
      </c>
      <c r="C93" s="20" t="s">
        <v>13</v>
      </c>
      <c r="D93" s="20">
        <v>58</v>
      </c>
      <c r="E93" s="20" t="s">
        <v>192</v>
      </c>
      <c r="F93" s="9" t="str">
        <f t="shared" si="4"/>
        <v>PaulSchofieldMGREATER DERRY TRACK CLUB</v>
      </c>
      <c r="G93" s="21">
        <v>3.5682870370370372E-2</v>
      </c>
      <c r="H93" s="12">
        <f>IF(C93="F",VLOOKUP(D93,'F 4M Road'!$A$2:$B$97,2,FALSE)*G93,VLOOKUP(D93,'M 4M Road'!$A$2:$B$97,2,FALSE)*G93)</f>
        <v>2.9445504629629634E-2</v>
      </c>
      <c r="I93" s="10">
        <f t="shared" si="5"/>
        <v>46</v>
      </c>
      <c r="J93" s="4">
        <f>VLOOKUP(I93,'Point Table'!$A$2:$B$101,2,FALSE)</f>
        <v>21.25</v>
      </c>
      <c r="P93" s="14"/>
      <c r="R93" s="16"/>
      <c r="AA93" s="2"/>
      <c r="AB93" s="2"/>
      <c r="AC93" s="2"/>
      <c r="AD93" s="2"/>
      <c r="AE93" s="2"/>
    </row>
    <row r="94" spans="1:31" x14ac:dyDescent="0.2">
      <c r="A94" s="20" t="s">
        <v>314</v>
      </c>
      <c r="B94" s="20" t="s">
        <v>315</v>
      </c>
      <c r="C94" s="20" t="s">
        <v>13</v>
      </c>
      <c r="D94" s="20">
        <v>36</v>
      </c>
      <c r="E94" s="20" t="s">
        <v>196</v>
      </c>
      <c r="F94" s="9" t="str">
        <f t="shared" si="4"/>
        <v>MikeMustyMUPPER VALLEY RUNNING CLUB</v>
      </c>
      <c r="G94" s="21">
        <v>3.4074074074074076E-2</v>
      </c>
      <c r="H94" s="12">
        <f>IF(C94="F",VLOOKUP(D94,'F 4M Road'!$A$2:$B$97,2,FALSE)*G94,VLOOKUP(D94,'M 4M Road'!$A$2:$B$97,2,FALSE)*G94)</f>
        <v>3.3460740740740742E-2</v>
      </c>
      <c r="I94" s="10">
        <f t="shared" si="5"/>
        <v>47</v>
      </c>
      <c r="J94" s="4">
        <f>VLOOKUP(I94,'Point Table'!$A$2:$B$101,2,FALSE)</f>
        <v>20.5</v>
      </c>
      <c r="P94" s="14"/>
      <c r="R94" s="16"/>
      <c r="W94" s="2"/>
      <c r="X94" s="2"/>
      <c r="Y94" s="2"/>
      <c r="Z94" s="2"/>
      <c r="AA94" s="2"/>
      <c r="AB94" s="2"/>
      <c r="AC94" s="2"/>
      <c r="AD94" s="2"/>
      <c r="AE94" s="2"/>
    </row>
    <row r="95" spans="1:31" x14ac:dyDescent="0.2">
      <c r="A95" s="20" t="s">
        <v>316</v>
      </c>
      <c r="B95" s="20" t="s">
        <v>317</v>
      </c>
      <c r="C95" s="20" t="s">
        <v>13</v>
      </c>
      <c r="D95" s="20">
        <v>54</v>
      </c>
      <c r="E95" s="20" t="s">
        <v>196</v>
      </c>
      <c r="F95" s="9" t="str">
        <f t="shared" si="4"/>
        <v>JosephCheeversMUPPER VALLEY RUNNING CLUB</v>
      </c>
      <c r="G95" s="22">
        <v>4.2638888888888893E-2</v>
      </c>
      <c r="H95" s="12">
        <f>IF(C95="F",VLOOKUP(D95,'F 4M Road'!$A$2:$B$97,2,FALSE)*G95,VLOOKUP(D95,'M 4M Road'!$A$2:$B$97,2,FALSE)*G95)</f>
        <v>3.6409347222222228E-2</v>
      </c>
      <c r="I95" s="10">
        <f t="shared" si="5"/>
        <v>48</v>
      </c>
      <c r="J95" s="4">
        <f>VLOOKUP(I95,'Point Table'!$A$2:$B$101,2,FALSE)</f>
        <v>19.75</v>
      </c>
      <c r="P95" s="14"/>
      <c r="R95" s="16"/>
      <c r="Y95" s="2"/>
      <c r="Z95" s="2"/>
      <c r="AA95" s="2"/>
      <c r="AB95" s="2"/>
      <c r="AC95" s="2"/>
      <c r="AD95" s="2"/>
      <c r="AE95" s="2"/>
    </row>
    <row r="96" spans="1:31" x14ac:dyDescent="0.2">
      <c r="P96" s="14"/>
      <c r="R96" s="16"/>
      <c r="X96" s="2" t="s">
        <v>185</v>
      </c>
      <c r="Y96" s="2" t="s">
        <v>185</v>
      </c>
      <c r="Z96" s="2" t="s">
        <v>185</v>
      </c>
      <c r="AD96" s="2"/>
      <c r="AE96" s="2"/>
    </row>
    <row r="97" spans="16:31" x14ac:dyDescent="0.2">
      <c r="P97" s="14"/>
      <c r="R97" s="16"/>
      <c r="Z97" s="2"/>
      <c r="AA97" s="2"/>
      <c r="AB97" s="2"/>
      <c r="AC97" s="2"/>
      <c r="AD97" s="2"/>
      <c r="AE97" s="2"/>
    </row>
    <row r="98" spans="16:31" x14ac:dyDescent="0.2">
      <c r="P98" s="14"/>
      <c r="R98" s="16"/>
      <c r="W98" s="2"/>
      <c r="X98" s="2"/>
      <c r="Y98" s="2"/>
      <c r="Z98" s="2"/>
      <c r="AA98" s="2"/>
      <c r="AB98" s="2"/>
      <c r="AC98" s="2"/>
      <c r="AD98" s="2"/>
      <c r="AE98" s="2"/>
    </row>
    <row r="99" spans="16:31" x14ac:dyDescent="0.2">
      <c r="P99" s="14"/>
      <c r="R99" s="16"/>
      <c r="W99" s="2"/>
      <c r="X99" s="2"/>
      <c r="Y99" s="2"/>
      <c r="Z99" s="2"/>
      <c r="AA99" s="2"/>
      <c r="AB99" s="2"/>
      <c r="AC99" s="2"/>
      <c r="AD99" s="2"/>
      <c r="AE99" s="2"/>
    </row>
    <row r="100" spans="16:31" x14ac:dyDescent="0.2">
      <c r="P100" s="14"/>
      <c r="R100" s="16"/>
      <c r="Y100" s="2"/>
      <c r="Z100" s="2"/>
      <c r="AA100" s="2"/>
      <c r="AB100" s="2"/>
      <c r="AC100" s="2"/>
      <c r="AD100" s="2"/>
      <c r="AE100" s="2"/>
    </row>
    <row r="101" spans="16:31" x14ac:dyDescent="0.2">
      <c r="P101" s="14"/>
      <c r="R101" s="16"/>
      <c r="W101" s="2"/>
      <c r="X101" s="2"/>
      <c r="Y101" s="2"/>
      <c r="Z101" s="2"/>
      <c r="AA101" s="2"/>
      <c r="AB101" s="2"/>
      <c r="AC101" s="2"/>
      <c r="AD101" s="2"/>
      <c r="AE101" s="2"/>
    </row>
    <row r="102" spans="16:31" x14ac:dyDescent="0.2">
      <c r="P102" s="14"/>
      <c r="R102" s="16"/>
      <c r="Y102" s="2"/>
      <c r="Z102" s="2"/>
      <c r="AA102" s="2"/>
      <c r="AB102" s="2"/>
      <c r="AC102" s="2"/>
      <c r="AD102" s="2"/>
      <c r="AE102" s="2"/>
    </row>
    <row r="103" spans="16:31" x14ac:dyDescent="0.2">
      <c r="P103" s="14"/>
      <c r="W103" s="2"/>
      <c r="X103" s="2"/>
      <c r="Y103" s="2"/>
      <c r="Z103" s="2"/>
      <c r="AA103" s="2"/>
      <c r="AB103" s="2"/>
      <c r="AC103" s="2"/>
      <c r="AD103" s="2"/>
      <c r="AE103" s="2"/>
    </row>
    <row r="104" spans="16:31" x14ac:dyDescent="0.2">
      <c r="P104" s="14"/>
      <c r="R104" s="16"/>
      <c r="W104" s="2"/>
      <c r="X104" s="2"/>
      <c r="Y104" s="2"/>
      <c r="Z104" s="2"/>
      <c r="AA104" s="2"/>
      <c r="AB104" s="2"/>
      <c r="AC104" s="2"/>
      <c r="AD104" s="2"/>
      <c r="AE104" s="2"/>
    </row>
    <row r="105" spans="16:31" x14ac:dyDescent="0.2">
      <c r="P105" s="14"/>
      <c r="R105" s="16"/>
      <c r="X105" s="2"/>
      <c r="Y105" s="2"/>
      <c r="Z105" s="2"/>
      <c r="AA105" s="2"/>
      <c r="AB105" s="2"/>
      <c r="AC105" s="2"/>
      <c r="AD105" s="2"/>
      <c r="AE105" s="2"/>
    </row>
    <row r="106" spans="16:31" x14ac:dyDescent="0.2">
      <c r="P106" s="14"/>
      <c r="R106" s="16"/>
      <c r="X106" s="2"/>
      <c r="Y106" s="2"/>
      <c r="Z106" s="2"/>
      <c r="AA106" s="2"/>
      <c r="AB106" s="2"/>
      <c r="AC106" s="2"/>
      <c r="AD106" s="2"/>
      <c r="AE106" s="2"/>
    </row>
    <row r="107" spans="16:31" x14ac:dyDescent="0.2">
      <c r="P107" s="14"/>
      <c r="Y107" s="2"/>
      <c r="Z107" s="2"/>
      <c r="AA107" s="2"/>
      <c r="AB107" s="2"/>
      <c r="AC107" s="2"/>
      <c r="AD107" s="2"/>
      <c r="AE107" s="2"/>
    </row>
    <row r="108" spans="16:31" x14ac:dyDescent="0.2">
      <c r="P108" s="14"/>
      <c r="W108" s="2"/>
      <c r="X108" s="2"/>
      <c r="Y108" s="2"/>
      <c r="Z108" s="2"/>
      <c r="AA108" s="2"/>
      <c r="AB108" s="2"/>
      <c r="AC108" s="2"/>
      <c r="AD108" s="2"/>
      <c r="AE108" s="2"/>
    </row>
    <row r="109" spans="16:31" x14ac:dyDescent="0.2">
      <c r="P109" s="14"/>
      <c r="W109" s="2"/>
      <c r="X109" s="2"/>
      <c r="Y109" s="2"/>
      <c r="Z109" s="2"/>
      <c r="AA109" s="2"/>
      <c r="AB109" s="2"/>
      <c r="AC109" s="2"/>
      <c r="AD109" s="2"/>
      <c r="AE109" s="2"/>
    </row>
    <row r="110" spans="16:31" x14ac:dyDescent="0.2">
      <c r="P110" s="14"/>
      <c r="W110" s="2"/>
      <c r="X110" s="2"/>
      <c r="Y110" s="2"/>
      <c r="Z110" s="2"/>
      <c r="AA110" s="2"/>
      <c r="AB110" s="2"/>
      <c r="AC110" s="2"/>
      <c r="AD110" s="2"/>
      <c r="AE110" s="2"/>
    </row>
    <row r="111" spans="16:31" x14ac:dyDescent="0.2">
      <c r="P111" s="14"/>
      <c r="R111" s="16"/>
      <c r="W111" s="2"/>
      <c r="X111" s="2"/>
      <c r="Y111" s="2"/>
      <c r="Z111" s="2"/>
      <c r="AA111" s="2"/>
      <c r="AB111" s="2"/>
      <c r="AC111" s="2"/>
      <c r="AD111" s="2"/>
      <c r="AE111" s="2"/>
    </row>
    <row r="112" spans="16:31" x14ac:dyDescent="0.2">
      <c r="P112" s="9"/>
      <c r="Y112" s="2"/>
      <c r="Z112" s="2"/>
      <c r="AA112" s="2"/>
      <c r="AB112" s="2"/>
      <c r="AC112" s="2"/>
      <c r="AD112" s="2"/>
      <c r="AE112" s="2"/>
    </row>
    <row r="113" spans="16:31" x14ac:dyDescent="0.2">
      <c r="P113" s="9"/>
      <c r="X113" s="2"/>
      <c r="Y113" s="2"/>
      <c r="Z113" s="2"/>
      <c r="AA113" s="2"/>
      <c r="AB113" s="2"/>
      <c r="AC113" s="2"/>
      <c r="AD113" s="2"/>
      <c r="AE113" s="2"/>
    </row>
    <row r="114" spans="16:31" x14ac:dyDescent="0.2">
      <c r="P114" s="9"/>
      <c r="R114" s="16"/>
      <c r="Y114" s="2"/>
      <c r="Z114" s="2"/>
      <c r="AA114" s="2"/>
      <c r="AB114" s="2"/>
      <c r="AC114" s="2"/>
      <c r="AD114" s="2"/>
      <c r="AE114" s="2"/>
    </row>
    <row r="115" spans="16:31" x14ac:dyDescent="0.2">
      <c r="P115" s="9"/>
      <c r="R115" s="16"/>
      <c r="X115" s="2"/>
      <c r="Y115" s="2"/>
      <c r="Z115" s="2"/>
      <c r="AA115" s="2"/>
      <c r="AB115" s="2"/>
      <c r="AC115" s="2"/>
      <c r="AD115" s="2"/>
      <c r="AE115" s="2"/>
    </row>
    <row r="116" spans="16:31" x14ac:dyDescent="0.2">
      <c r="P116" s="9"/>
      <c r="W116" s="2"/>
      <c r="X116" s="2"/>
      <c r="Y116" s="2"/>
      <c r="Z116" s="2"/>
      <c r="AA116" s="2"/>
      <c r="AB116" s="2"/>
      <c r="AC116" s="2"/>
      <c r="AD116" s="2"/>
      <c r="AE116" s="2"/>
    </row>
    <row r="117" spans="16:31" x14ac:dyDescent="0.2">
      <c r="P117" s="9"/>
      <c r="W117" s="2"/>
      <c r="X117" s="2"/>
      <c r="Y117" s="2"/>
      <c r="Z117" s="2"/>
      <c r="AA117" s="2"/>
      <c r="AB117" s="2"/>
      <c r="AC117" s="2"/>
      <c r="AD117" s="2"/>
      <c r="AE117" s="2"/>
    </row>
    <row r="118" spans="16:31" x14ac:dyDescent="0.2">
      <c r="P118" s="9"/>
      <c r="X118" s="2"/>
      <c r="Y118" s="2"/>
      <c r="Z118" s="2"/>
      <c r="AA118" s="2"/>
      <c r="AB118" s="2"/>
      <c r="AC118" s="2"/>
      <c r="AD118" s="2"/>
      <c r="AE118" s="2"/>
    </row>
    <row r="119" spans="16:31" x14ac:dyDescent="0.2">
      <c r="P119" s="9"/>
      <c r="R119" s="16"/>
      <c r="W119" s="2"/>
      <c r="X119" s="2"/>
      <c r="Y119" s="2"/>
      <c r="Z119" s="2"/>
      <c r="AA119" s="2"/>
      <c r="AB119" s="2"/>
      <c r="AC119" s="2"/>
      <c r="AD119" s="2"/>
      <c r="AE119" s="2"/>
    </row>
    <row r="120" spans="16:31" x14ac:dyDescent="0.2">
      <c r="P120" s="9"/>
      <c r="R120" s="16"/>
      <c r="X120" s="2"/>
      <c r="Y120" s="2"/>
      <c r="Z120" s="2"/>
      <c r="AA120" s="2"/>
      <c r="AB120" s="2"/>
      <c r="AC120" s="2"/>
      <c r="AD120" s="2"/>
      <c r="AE120" s="2"/>
    </row>
    <row r="121" spans="16:31" x14ac:dyDescent="0.2">
      <c r="P121" s="9"/>
      <c r="R121" s="16"/>
      <c r="X121" s="2"/>
      <c r="Y121" s="2"/>
      <c r="Z121" s="2"/>
      <c r="AA121" s="2"/>
      <c r="AB121" s="2"/>
      <c r="AC121" s="2"/>
      <c r="AD121" s="2"/>
      <c r="AE121" s="2"/>
    </row>
    <row r="122" spans="16:31" x14ac:dyDescent="0.2">
      <c r="P122" s="9"/>
      <c r="R122" s="16"/>
      <c r="Y122" s="2"/>
      <c r="Z122" s="2"/>
      <c r="AA122" s="2"/>
      <c r="AB122" s="2"/>
      <c r="AC122" s="2"/>
      <c r="AD122" s="2"/>
      <c r="AE122" s="2"/>
    </row>
    <row r="123" spans="16:31" x14ac:dyDescent="0.2">
      <c r="P123" s="9"/>
      <c r="R123" s="16"/>
      <c r="X123" s="2"/>
      <c r="Y123" s="2"/>
      <c r="Z123" s="2"/>
      <c r="AA123" s="2"/>
      <c r="AB123" s="2"/>
      <c r="AC123" s="2"/>
      <c r="AD123" s="2"/>
      <c r="AE123" s="2"/>
    </row>
    <row r="124" spans="16:31" x14ac:dyDescent="0.2">
      <c r="R124" s="16"/>
      <c r="X124" s="2"/>
      <c r="Y124" s="2"/>
      <c r="Z124" s="2"/>
      <c r="AA124" s="2"/>
      <c r="AB124" s="2"/>
      <c r="AC124" s="2"/>
      <c r="AD124" s="2"/>
      <c r="AE124" s="2"/>
    </row>
  </sheetData>
  <autoFilter ref="A1:J95" xr:uid="{00000000-0009-0000-0000-000013000000}">
    <sortState xmlns:xlrd2="http://schemas.microsoft.com/office/spreadsheetml/2017/richdata2" ref="A2:J95">
      <sortCondition descending="1" ref="J1:J95"/>
    </sortState>
  </autoFilter>
  <sortState xmlns:xlrd2="http://schemas.microsoft.com/office/spreadsheetml/2017/richdata2" ref="A2:AE125">
    <sortCondition ref="C2:C125"/>
    <sortCondition ref="I2:I125"/>
  </sortState>
  <pageMargins left="0.7" right="0.7" top="0.75" bottom="0.75" header="0.3" footer="0.3"/>
  <pageSetup orientation="portrait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B101"/>
  <sheetViews>
    <sheetView workbookViewId="0"/>
  </sheetViews>
  <sheetFormatPr defaultColWidth="12.5703125" defaultRowHeight="15.75" customHeight="1" x14ac:dyDescent="0.2"/>
  <cols>
    <col min="1" max="16384" width="12.5703125" style="3"/>
  </cols>
  <sheetData>
    <row r="1" spans="1:2" s="17" customFormat="1" ht="15.75" customHeight="1" x14ac:dyDescent="0.2">
      <c r="A1" s="6" t="s">
        <v>10</v>
      </c>
      <c r="B1" s="6" t="s">
        <v>181</v>
      </c>
    </row>
    <row r="2" spans="1:2" s="17" customFormat="1" ht="15.75" customHeight="1" x14ac:dyDescent="0.2">
      <c r="A2" s="2">
        <v>1</v>
      </c>
      <c r="B2" s="2">
        <v>1</v>
      </c>
    </row>
    <row r="3" spans="1:2" s="17" customFormat="1" ht="15.75" customHeight="1" x14ac:dyDescent="0.2">
      <c r="A3" s="2">
        <v>2</v>
      </c>
      <c r="B3" s="2">
        <v>1</v>
      </c>
    </row>
    <row r="4" spans="1:2" s="17" customFormat="1" ht="15.75" customHeight="1" x14ac:dyDescent="0.2">
      <c r="A4" s="2">
        <v>3</v>
      </c>
      <c r="B4" s="2">
        <v>1</v>
      </c>
    </row>
    <row r="5" spans="1:2" s="17" customFormat="1" ht="15.75" customHeight="1" x14ac:dyDescent="0.2">
      <c r="A5" s="2">
        <v>4</v>
      </c>
      <c r="B5" s="2">
        <v>1</v>
      </c>
    </row>
    <row r="6" spans="1:2" s="17" customFormat="1" ht="15.75" customHeight="1" x14ac:dyDescent="0.2">
      <c r="A6" s="2">
        <v>5</v>
      </c>
      <c r="B6" s="2">
        <v>1</v>
      </c>
    </row>
    <row r="7" spans="1:2" s="17" customFormat="1" ht="15.75" customHeight="1" x14ac:dyDescent="0.2">
      <c r="A7" s="2">
        <v>6</v>
      </c>
      <c r="B7" s="2">
        <v>1</v>
      </c>
    </row>
    <row r="8" spans="1:2" s="17" customFormat="1" ht="15.75" customHeight="1" x14ac:dyDescent="0.2">
      <c r="A8" s="2">
        <v>7</v>
      </c>
      <c r="B8" s="2">
        <v>1</v>
      </c>
    </row>
    <row r="9" spans="1:2" s="17" customFormat="1" ht="15.75" customHeight="1" x14ac:dyDescent="0.2">
      <c r="A9" s="2">
        <v>8</v>
      </c>
      <c r="B9" s="2">
        <v>1</v>
      </c>
    </row>
    <row r="10" spans="1:2" s="17" customFormat="1" ht="15.75" customHeight="1" x14ac:dyDescent="0.2">
      <c r="A10" s="2">
        <v>9</v>
      </c>
      <c r="B10" s="2">
        <v>1</v>
      </c>
    </row>
    <row r="11" spans="1:2" s="17" customFormat="1" ht="15.75" customHeight="1" x14ac:dyDescent="0.2">
      <c r="A11" s="2">
        <v>10</v>
      </c>
      <c r="B11" s="2">
        <v>1</v>
      </c>
    </row>
    <row r="12" spans="1:2" s="17" customFormat="1" ht="15.75" customHeight="1" x14ac:dyDescent="0.2">
      <c r="A12" s="2">
        <v>11</v>
      </c>
      <c r="B12" s="2">
        <v>1</v>
      </c>
    </row>
    <row r="13" spans="1:2" s="17" customFormat="1" ht="15.75" customHeight="1" x14ac:dyDescent="0.2">
      <c r="A13" s="2">
        <v>12</v>
      </c>
      <c r="B13" s="2">
        <v>1</v>
      </c>
    </row>
    <row r="14" spans="1:2" s="17" customFormat="1" ht="15.75" customHeight="1" x14ac:dyDescent="0.2">
      <c r="A14" s="2">
        <v>13</v>
      </c>
      <c r="B14" s="2">
        <v>1</v>
      </c>
    </row>
    <row r="15" spans="1:2" s="17" customFormat="1" ht="15.75" customHeight="1" x14ac:dyDescent="0.2">
      <c r="A15" s="2">
        <v>14</v>
      </c>
      <c r="B15" s="2">
        <v>1</v>
      </c>
    </row>
    <row r="16" spans="1:2" s="17" customFormat="1" ht="15.75" customHeight="1" x14ac:dyDescent="0.2">
      <c r="A16" s="2">
        <v>15</v>
      </c>
      <c r="B16" s="2">
        <v>1</v>
      </c>
    </row>
    <row r="17" spans="1:2" s="17" customFormat="1" ht="15.75" customHeight="1" x14ac:dyDescent="0.2">
      <c r="A17" s="2">
        <v>16</v>
      </c>
      <c r="B17" s="2">
        <v>1</v>
      </c>
    </row>
    <row r="18" spans="1:2" s="17" customFormat="1" ht="15.75" customHeight="1" x14ac:dyDescent="0.2">
      <c r="A18" s="2">
        <v>17</v>
      </c>
      <c r="B18" s="2">
        <v>1</v>
      </c>
    </row>
    <row r="19" spans="1:2" s="17" customFormat="1" ht="15.75" customHeight="1" x14ac:dyDescent="0.2">
      <c r="A19" s="2">
        <v>18</v>
      </c>
      <c r="B19" s="2">
        <v>1</v>
      </c>
    </row>
    <row r="20" spans="1:2" s="17" customFormat="1" ht="15.75" customHeight="1" x14ac:dyDescent="0.2">
      <c r="A20" s="2">
        <v>19</v>
      </c>
      <c r="B20" s="2">
        <v>1</v>
      </c>
    </row>
    <row r="21" spans="1:2" ht="15.75" customHeight="1" x14ac:dyDescent="0.2">
      <c r="A21" s="2">
        <v>20</v>
      </c>
      <c r="B21" s="2">
        <v>1</v>
      </c>
    </row>
    <row r="22" spans="1:2" ht="15.75" customHeight="1" x14ac:dyDescent="0.2">
      <c r="A22" s="2">
        <v>21</v>
      </c>
      <c r="B22" s="2">
        <v>1</v>
      </c>
    </row>
    <row r="23" spans="1:2" ht="15.75" customHeight="1" x14ac:dyDescent="0.2">
      <c r="A23" s="2">
        <v>22</v>
      </c>
      <c r="B23" s="2">
        <v>1</v>
      </c>
    </row>
    <row r="24" spans="1:2" ht="15.75" customHeight="1" x14ac:dyDescent="0.2">
      <c r="A24" s="2">
        <v>23</v>
      </c>
      <c r="B24" s="2">
        <v>1</v>
      </c>
    </row>
    <row r="25" spans="1:2" ht="15.75" customHeight="1" x14ac:dyDescent="0.2">
      <c r="A25" s="2">
        <v>24</v>
      </c>
      <c r="B25" s="2">
        <v>1</v>
      </c>
    </row>
    <row r="26" spans="1:2" ht="15.75" customHeight="1" x14ac:dyDescent="0.2">
      <c r="A26" s="2">
        <v>25</v>
      </c>
      <c r="B26" s="2">
        <v>1</v>
      </c>
    </row>
    <row r="27" spans="1:2" ht="15.75" customHeight="1" x14ac:dyDescent="0.2">
      <c r="A27" s="2">
        <v>26</v>
      </c>
      <c r="B27" s="2">
        <v>1</v>
      </c>
    </row>
    <row r="28" spans="1:2" ht="15.75" customHeight="1" x14ac:dyDescent="0.2">
      <c r="A28" s="2">
        <v>27</v>
      </c>
      <c r="B28" s="2">
        <v>1</v>
      </c>
    </row>
    <row r="29" spans="1:2" ht="15.75" customHeight="1" x14ac:dyDescent="0.2">
      <c r="A29" s="2">
        <v>28</v>
      </c>
      <c r="B29" s="2">
        <v>1</v>
      </c>
    </row>
    <row r="30" spans="1:2" ht="15.75" customHeight="1" x14ac:dyDescent="0.2">
      <c r="A30" s="2">
        <v>29</v>
      </c>
      <c r="B30" s="2">
        <v>1</v>
      </c>
    </row>
    <row r="31" spans="1:2" ht="15.75" customHeight="1" x14ac:dyDescent="0.2">
      <c r="A31" s="2">
        <v>30</v>
      </c>
      <c r="B31" s="2">
        <v>1</v>
      </c>
    </row>
    <row r="32" spans="1:2" ht="15.75" customHeight="1" x14ac:dyDescent="0.2">
      <c r="A32" s="2">
        <v>31</v>
      </c>
      <c r="B32" s="2">
        <v>0.99960000000000004</v>
      </c>
    </row>
    <row r="33" spans="1:2" ht="15.75" customHeight="1" x14ac:dyDescent="0.2">
      <c r="A33" s="2">
        <v>32</v>
      </c>
      <c r="B33" s="2">
        <v>0.99850000000000005</v>
      </c>
    </row>
    <row r="34" spans="1:2" ht="15.75" customHeight="1" x14ac:dyDescent="0.2">
      <c r="A34" s="2">
        <v>33</v>
      </c>
      <c r="B34" s="2">
        <v>0.99670000000000003</v>
      </c>
    </row>
    <row r="35" spans="1:2" ht="15.75" customHeight="1" x14ac:dyDescent="0.2">
      <c r="A35" s="2">
        <v>34</v>
      </c>
      <c r="B35" s="2">
        <v>0.99419999999999997</v>
      </c>
    </row>
    <row r="36" spans="1:2" ht="15.75" customHeight="1" x14ac:dyDescent="0.2">
      <c r="A36" s="2">
        <v>35</v>
      </c>
      <c r="B36" s="2">
        <v>0.9909</v>
      </c>
    </row>
    <row r="37" spans="1:2" ht="15.75" customHeight="1" x14ac:dyDescent="0.2">
      <c r="A37" s="2">
        <v>36</v>
      </c>
      <c r="B37" s="2">
        <v>0.9869</v>
      </c>
    </row>
    <row r="38" spans="1:2" ht="15.75" customHeight="1" x14ac:dyDescent="0.2">
      <c r="A38" s="2">
        <v>37</v>
      </c>
      <c r="B38" s="2">
        <v>0.98219999999999996</v>
      </c>
    </row>
    <row r="39" spans="1:2" ht="15.75" customHeight="1" x14ac:dyDescent="0.2">
      <c r="A39" s="2">
        <v>38</v>
      </c>
      <c r="B39" s="2">
        <v>0.97670000000000001</v>
      </c>
    </row>
    <row r="40" spans="1:2" ht="15.75" customHeight="1" x14ac:dyDescent="0.2">
      <c r="A40" s="2">
        <v>39</v>
      </c>
      <c r="B40" s="2">
        <v>0.97050000000000003</v>
      </c>
    </row>
    <row r="41" spans="1:2" ht="15.75" customHeight="1" x14ac:dyDescent="0.2">
      <c r="A41" s="2">
        <v>40</v>
      </c>
      <c r="B41" s="2">
        <v>0.96360000000000001</v>
      </c>
    </row>
    <row r="42" spans="1:2" ht="12.75" x14ac:dyDescent="0.2">
      <c r="A42" s="2">
        <v>41</v>
      </c>
      <c r="B42" s="2">
        <v>0.95609999999999995</v>
      </c>
    </row>
    <row r="43" spans="1:2" ht="12.75" x14ac:dyDescent="0.2">
      <c r="A43" s="2">
        <v>42</v>
      </c>
      <c r="B43" s="2">
        <v>0.9486</v>
      </c>
    </row>
    <row r="44" spans="1:2" ht="12.75" x14ac:dyDescent="0.2">
      <c r="A44" s="2">
        <v>43</v>
      </c>
      <c r="B44" s="2">
        <v>0.94110000000000005</v>
      </c>
    </row>
    <row r="45" spans="1:2" ht="12.75" x14ac:dyDescent="0.2">
      <c r="A45" s="2">
        <v>44</v>
      </c>
      <c r="B45" s="2">
        <v>0.93359999999999999</v>
      </c>
    </row>
    <row r="46" spans="1:2" ht="12.75" x14ac:dyDescent="0.2">
      <c r="A46" s="2">
        <v>45</v>
      </c>
      <c r="B46" s="2">
        <v>0.92610000000000003</v>
      </c>
    </row>
    <row r="47" spans="1:2" ht="12.75" x14ac:dyDescent="0.2">
      <c r="A47" s="2">
        <v>46</v>
      </c>
      <c r="B47" s="2">
        <v>0.91859999999999997</v>
      </c>
    </row>
    <row r="48" spans="1:2" ht="12.75" x14ac:dyDescent="0.2">
      <c r="A48" s="2">
        <v>47</v>
      </c>
      <c r="B48" s="2">
        <v>0.91110000000000002</v>
      </c>
    </row>
    <row r="49" spans="1:2" ht="12.75" x14ac:dyDescent="0.2">
      <c r="A49" s="2">
        <v>48</v>
      </c>
      <c r="B49" s="2">
        <v>0.90359999999999996</v>
      </c>
    </row>
    <row r="50" spans="1:2" ht="12.75" x14ac:dyDescent="0.2">
      <c r="A50" s="2">
        <v>49</v>
      </c>
      <c r="B50" s="2">
        <v>0.89610000000000001</v>
      </c>
    </row>
    <row r="51" spans="1:2" ht="12.75" x14ac:dyDescent="0.2">
      <c r="A51" s="2">
        <v>50</v>
      </c>
      <c r="B51" s="2">
        <v>0.88859999999999995</v>
      </c>
    </row>
    <row r="52" spans="1:2" ht="12.75" x14ac:dyDescent="0.2">
      <c r="A52" s="2">
        <v>51</v>
      </c>
      <c r="B52" s="2">
        <v>0.88109999999999999</v>
      </c>
    </row>
    <row r="53" spans="1:2" ht="12.75" x14ac:dyDescent="0.2">
      <c r="A53" s="2">
        <v>52</v>
      </c>
      <c r="B53" s="2">
        <v>0.87360000000000004</v>
      </c>
    </row>
    <row r="54" spans="1:2" ht="12.75" x14ac:dyDescent="0.2">
      <c r="A54" s="2">
        <v>53</v>
      </c>
      <c r="B54" s="2">
        <v>0.86609999999999998</v>
      </c>
    </row>
    <row r="55" spans="1:2" ht="12.75" x14ac:dyDescent="0.2">
      <c r="A55" s="2">
        <v>54</v>
      </c>
      <c r="B55" s="2">
        <v>0.85860000000000003</v>
      </c>
    </row>
    <row r="56" spans="1:2" ht="12.75" x14ac:dyDescent="0.2">
      <c r="A56" s="2">
        <v>55</v>
      </c>
      <c r="B56" s="2">
        <v>0.85109999999999997</v>
      </c>
    </row>
    <row r="57" spans="1:2" ht="12.75" x14ac:dyDescent="0.2">
      <c r="A57" s="2">
        <v>56</v>
      </c>
      <c r="B57" s="2">
        <v>0.84360000000000002</v>
      </c>
    </row>
    <row r="58" spans="1:2" ht="12.75" x14ac:dyDescent="0.2">
      <c r="A58" s="2">
        <v>57</v>
      </c>
      <c r="B58" s="2">
        <v>0.83609999999999995</v>
      </c>
    </row>
    <row r="59" spans="1:2" ht="12.75" x14ac:dyDescent="0.2">
      <c r="A59" s="2">
        <v>58</v>
      </c>
      <c r="B59" s="2">
        <v>0.8286</v>
      </c>
    </row>
    <row r="60" spans="1:2" ht="12.75" x14ac:dyDescent="0.2">
      <c r="A60" s="2">
        <v>59</v>
      </c>
      <c r="B60" s="2">
        <v>0.82110000000000005</v>
      </c>
    </row>
    <row r="61" spans="1:2" ht="12.75" x14ac:dyDescent="0.2">
      <c r="A61" s="2">
        <v>60</v>
      </c>
      <c r="B61" s="2">
        <v>0.81359999999999999</v>
      </c>
    </row>
    <row r="62" spans="1:2" ht="12.75" x14ac:dyDescent="0.2">
      <c r="A62" s="2">
        <v>61</v>
      </c>
      <c r="B62" s="2">
        <v>0.80610000000000004</v>
      </c>
    </row>
    <row r="63" spans="1:2" ht="12.75" x14ac:dyDescent="0.2">
      <c r="A63" s="2">
        <v>62</v>
      </c>
      <c r="B63" s="2">
        <v>0.79859999999999998</v>
      </c>
    </row>
    <row r="64" spans="1:2" ht="12.75" x14ac:dyDescent="0.2">
      <c r="A64" s="2">
        <v>63</v>
      </c>
      <c r="B64" s="2">
        <v>0.79110000000000003</v>
      </c>
    </row>
    <row r="65" spans="1:2" ht="12.75" x14ac:dyDescent="0.2">
      <c r="A65" s="2">
        <v>64</v>
      </c>
      <c r="B65" s="2">
        <v>0.78359999999999996</v>
      </c>
    </row>
    <row r="66" spans="1:2" ht="12.75" x14ac:dyDescent="0.2">
      <c r="A66" s="2">
        <v>65</v>
      </c>
      <c r="B66" s="2">
        <v>0.77610000000000001</v>
      </c>
    </row>
    <row r="67" spans="1:2" ht="12.75" x14ac:dyDescent="0.2">
      <c r="A67" s="2">
        <v>66</v>
      </c>
      <c r="B67" s="2">
        <v>0.76859999999999995</v>
      </c>
    </row>
    <row r="68" spans="1:2" ht="12.75" x14ac:dyDescent="0.2">
      <c r="A68" s="2">
        <v>67</v>
      </c>
      <c r="B68" s="2">
        <v>0.7611</v>
      </c>
    </row>
    <row r="69" spans="1:2" ht="12.75" x14ac:dyDescent="0.2">
      <c r="A69" s="2">
        <v>68</v>
      </c>
      <c r="B69" s="2">
        <v>0.75360000000000005</v>
      </c>
    </row>
    <row r="70" spans="1:2" ht="12.75" x14ac:dyDescent="0.2">
      <c r="A70" s="2">
        <v>69</v>
      </c>
      <c r="B70" s="2">
        <v>0.74609999999999999</v>
      </c>
    </row>
    <row r="71" spans="1:2" ht="12.75" x14ac:dyDescent="0.2">
      <c r="A71" s="2">
        <v>70</v>
      </c>
      <c r="B71" s="2">
        <v>0.73860000000000003</v>
      </c>
    </row>
    <row r="72" spans="1:2" ht="12.75" x14ac:dyDescent="0.2">
      <c r="A72" s="2">
        <v>71</v>
      </c>
      <c r="B72" s="2">
        <v>0.73080000000000001</v>
      </c>
    </row>
    <row r="73" spans="1:2" ht="12.75" x14ac:dyDescent="0.2">
      <c r="A73" s="2">
        <v>72</v>
      </c>
      <c r="B73" s="2">
        <v>0.72230000000000005</v>
      </c>
    </row>
    <row r="74" spans="1:2" ht="12.75" x14ac:dyDescent="0.2">
      <c r="A74" s="2">
        <v>73</v>
      </c>
      <c r="B74" s="2">
        <v>0.71309999999999996</v>
      </c>
    </row>
    <row r="75" spans="1:2" ht="12.75" x14ac:dyDescent="0.2">
      <c r="A75" s="2">
        <v>74</v>
      </c>
      <c r="B75" s="2">
        <v>0.70330000000000004</v>
      </c>
    </row>
    <row r="76" spans="1:2" ht="12.75" x14ac:dyDescent="0.2">
      <c r="A76" s="2">
        <v>75</v>
      </c>
      <c r="B76" s="2">
        <v>0.69279999999999997</v>
      </c>
    </row>
    <row r="77" spans="1:2" ht="12.75" x14ac:dyDescent="0.2">
      <c r="A77" s="2">
        <v>76</v>
      </c>
      <c r="B77" s="2">
        <v>0.68159999999999998</v>
      </c>
    </row>
    <row r="78" spans="1:2" ht="12.75" x14ac:dyDescent="0.2">
      <c r="A78" s="2">
        <v>77</v>
      </c>
      <c r="B78" s="2">
        <v>0.66969999999999996</v>
      </c>
    </row>
    <row r="79" spans="1:2" ht="12.75" x14ac:dyDescent="0.2">
      <c r="A79" s="2">
        <v>78</v>
      </c>
      <c r="B79" s="2">
        <v>0.65720000000000001</v>
      </c>
    </row>
    <row r="80" spans="1:2" ht="12.75" x14ac:dyDescent="0.2">
      <c r="A80" s="2">
        <v>79</v>
      </c>
      <c r="B80" s="2">
        <v>0.64400000000000002</v>
      </c>
    </row>
    <row r="81" spans="1:2" ht="12.75" x14ac:dyDescent="0.2">
      <c r="A81" s="2">
        <v>80</v>
      </c>
      <c r="B81" s="2">
        <v>0.63009999999999999</v>
      </c>
    </row>
    <row r="82" spans="1:2" ht="12.75" x14ac:dyDescent="0.2">
      <c r="A82" s="2">
        <v>81</v>
      </c>
      <c r="B82" s="2">
        <v>0.61560000000000004</v>
      </c>
    </row>
    <row r="83" spans="1:2" ht="12.75" x14ac:dyDescent="0.2">
      <c r="A83" s="2">
        <v>82</v>
      </c>
      <c r="B83" s="2">
        <v>0.60040000000000004</v>
      </c>
    </row>
    <row r="84" spans="1:2" ht="12.75" x14ac:dyDescent="0.2">
      <c r="A84" s="2">
        <v>83</v>
      </c>
      <c r="B84" s="2">
        <v>0.58450000000000002</v>
      </c>
    </row>
    <row r="85" spans="1:2" ht="12.75" x14ac:dyDescent="0.2">
      <c r="A85" s="2">
        <v>84</v>
      </c>
      <c r="B85" s="2">
        <v>0.56799999999999995</v>
      </c>
    </row>
    <row r="86" spans="1:2" ht="12.75" x14ac:dyDescent="0.2">
      <c r="A86" s="2">
        <v>85</v>
      </c>
      <c r="B86" s="2">
        <v>0.55079999999999996</v>
      </c>
    </row>
    <row r="87" spans="1:2" ht="12.75" x14ac:dyDescent="0.2">
      <c r="A87" s="2">
        <v>86</v>
      </c>
      <c r="B87" s="2">
        <v>0.53290000000000004</v>
      </c>
    </row>
    <row r="88" spans="1:2" ht="12.75" x14ac:dyDescent="0.2">
      <c r="A88" s="2">
        <v>87</v>
      </c>
      <c r="B88" s="2">
        <v>0.51429999999999998</v>
      </c>
    </row>
    <row r="89" spans="1:2" ht="12.75" x14ac:dyDescent="0.2">
      <c r="A89" s="2">
        <v>88</v>
      </c>
      <c r="B89" s="2">
        <v>0.49509999999999998</v>
      </c>
    </row>
    <row r="90" spans="1:2" ht="12.75" x14ac:dyDescent="0.2">
      <c r="A90" s="2">
        <v>89</v>
      </c>
      <c r="B90" s="2">
        <v>0.47520000000000001</v>
      </c>
    </row>
    <row r="91" spans="1:2" ht="12.75" x14ac:dyDescent="0.2">
      <c r="A91" s="2">
        <v>90</v>
      </c>
      <c r="B91" s="2">
        <v>0.4546</v>
      </c>
    </row>
    <row r="92" spans="1:2" ht="12.75" x14ac:dyDescent="0.2">
      <c r="A92" s="2">
        <v>91</v>
      </c>
      <c r="B92" s="2">
        <v>0.43340000000000001</v>
      </c>
    </row>
    <row r="93" spans="1:2" ht="12.75" x14ac:dyDescent="0.2">
      <c r="A93" s="2">
        <v>92</v>
      </c>
      <c r="B93" s="2">
        <v>0.41149999999999998</v>
      </c>
    </row>
    <row r="94" spans="1:2" ht="12.75" x14ac:dyDescent="0.2">
      <c r="A94" s="2">
        <v>93</v>
      </c>
      <c r="B94" s="2">
        <v>0.38890000000000002</v>
      </c>
    </row>
    <row r="95" spans="1:2" ht="12.75" x14ac:dyDescent="0.2">
      <c r="A95" s="2">
        <v>94</v>
      </c>
      <c r="B95" s="2">
        <v>0.36570000000000003</v>
      </c>
    </row>
    <row r="96" spans="1:2" ht="12.75" x14ac:dyDescent="0.2">
      <c r="A96" s="2">
        <v>95</v>
      </c>
      <c r="B96" s="2">
        <v>0.34179999999999999</v>
      </c>
    </row>
    <row r="97" spans="1:2" ht="12.75" x14ac:dyDescent="0.2">
      <c r="A97" s="2">
        <v>96</v>
      </c>
      <c r="B97" s="2">
        <v>0.31719999999999998</v>
      </c>
    </row>
    <row r="98" spans="1:2" ht="12.75" x14ac:dyDescent="0.2">
      <c r="A98" s="2">
        <v>97</v>
      </c>
      <c r="B98" s="2">
        <v>0.29189999999999999</v>
      </c>
    </row>
    <row r="99" spans="1:2" ht="12.75" x14ac:dyDescent="0.2">
      <c r="A99" s="2">
        <v>98</v>
      </c>
      <c r="B99" s="2">
        <v>0.26600000000000001</v>
      </c>
    </row>
    <row r="100" spans="1:2" ht="12.75" x14ac:dyDescent="0.2">
      <c r="A100" s="2">
        <v>99</v>
      </c>
      <c r="B100" s="2">
        <v>0.2394</v>
      </c>
    </row>
    <row r="101" spans="1:2" ht="12.75" x14ac:dyDescent="0.2">
      <c r="A101" s="2">
        <v>100</v>
      </c>
      <c r="B101" s="2">
        <v>0.21210000000000001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B83"/>
  <sheetViews>
    <sheetView workbookViewId="0">
      <pane ySplit="1" topLeftCell="A2" activePane="bottomLeft" state="frozen"/>
      <selection activeCell="C8" sqref="C8"/>
      <selection pane="bottomLeft"/>
    </sheetView>
  </sheetViews>
  <sheetFormatPr defaultColWidth="12.5703125" defaultRowHeight="15.75" customHeight="1" x14ac:dyDescent="0.2"/>
  <cols>
    <col min="1" max="16384" width="12.5703125" style="3"/>
  </cols>
  <sheetData>
    <row r="1" spans="1:2" s="17" customFormat="1" ht="15.75" customHeight="1" x14ac:dyDescent="0.2">
      <c r="A1" s="6" t="s">
        <v>10</v>
      </c>
      <c r="B1" s="6" t="s">
        <v>181</v>
      </c>
    </row>
    <row r="2" spans="1:2" s="17" customFormat="1" ht="15.75" customHeight="1" x14ac:dyDescent="0.2">
      <c r="A2" s="2">
        <v>19</v>
      </c>
      <c r="B2" s="2">
        <v>0.99239999999999995</v>
      </c>
    </row>
    <row r="3" spans="1:2" ht="15.75" customHeight="1" x14ac:dyDescent="0.2">
      <c r="A3" s="2">
        <v>20</v>
      </c>
      <c r="B3" s="2">
        <v>0.99239999999999995</v>
      </c>
    </row>
    <row r="4" spans="1:2" ht="15.75" customHeight="1" x14ac:dyDescent="0.2">
      <c r="A4" s="2">
        <v>21</v>
      </c>
      <c r="B4" s="2">
        <v>0.99809999999999999</v>
      </c>
    </row>
    <row r="5" spans="1:2" ht="15.75" customHeight="1" x14ac:dyDescent="0.2">
      <c r="A5" s="2">
        <v>22</v>
      </c>
      <c r="B5" s="2">
        <v>1</v>
      </c>
    </row>
    <row r="6" spans="1:2" ht="15.75" customHeight="1" x14ac:dyDescent="0.2">
      <c r="A6" s="2">
        <v>23</v>
      </c>
      <c r="B6" s="2">
        <v>1</v>
      </c>
    </row>
    <row r="7" spans="1:2" ht="15.75" customHeight="1" x14ac:dyDescent="0.2">
      <c r="A7" s="2">
        <v>24</v>
      </c>
      <c r="B7" s="2">
        <v>1</v>
      </c>
    </row>
    <row r="8" spans="1:2" ht="15.75" customHeight="1" x14ac:dyDescent="0.2">
      <c r="A8" s="2">
        <v>25</v>
      </c>
      <c r="B8" s="2">
        <v>1</v>
      </c>
    </row>
    <row r="9" spans="1:2" ht="15.75" customHeight="1" x14ac:dyDescent="0.2">
      <c r="A9" s="2">
        <v>26</v>
      </c>
      <c r="B9" s="2">
        <v>1</v>
      </c>
    </row>
    <row r="10" spans="1:2" ht="15.75" customHeight="1" x14ac:dyDescent="0.2">
      <c r="A10" s="2">
        <v>27</v>
      </c>
      <c r="B10" s="2">
        <v>1</v>
      </c>
    </row>
    <row r="11" spans="1:2" ht="15.75" customHeight="1" x14ac:dyDescent="0.2">
      <c r="A11" s="2">
        <v>28</v>
      </c>
      <c r="B11" s="2">
        <v>1</v>
      </c>
    </row>
    <row r="12" spans="1:2" ht="15.75" customHeight="1" x14ac:dyDescent="0.2">
      <c r="A12" s="2">
        <v>29</v>
      </c>
      <c r="B12" s="2">
        <v>1</v>
      </c>
    </row>
    <row r="13" spans="1:2" ht="15.75" customHeight="1" x14ac:dyDescent="0.2">
      <c r="A13" s="2">
        <v>30</v>
      </c>
      <c r="B13" s="2">
        <v>0.99970000000000003</v>
      </c>
    </row>
    <row r="14" spans="1:2" ht="15.75" customHeight="1" x14ac:dyDescent="0.2">
      <c r="A14" s="2">
        <v>31</v>
      </c>
      <c r="B14" s="2">
        <v>0.99890000000000001</v>
      </c>
    </row>
    <row r="15" spans="1:2" ht="15.75" customHeight="1" x14ac:dyDescent="0.2">
      <c r="A15" s="2">
        <v>32</v>
      </c>
      <c r="B15" s="2">
        <v>0.99760000000000004</v>
      </c>
    </row>
    <row r="16" spans="1:2" ht="15.75" customHeight="1" x14ac:dyDescent="0.2">
      <c r="A16" s="2">
        <v>33</v>
      </c>
      <c r="B16" s="2">
        <v>0.99580000000000002</v>
      </c>
    </row>
    <row r="17" spans="1:2" ht="15.75" customHeight="1" x14ac:dyDescent="0.2">
      <c r="A17" s="2">
        <v>34</v>
      </c>
      <c r="B17" s="2">
        <v>0.99339999999999995</v>
      </c>
    </row>
    <row r="18" spans="1:2" ht="15.75" customHeight="1" x14ac:dyDescent="0.2">
      <c r="A18" s="2">
        <v>35</v>
      </c>
      <c r="B18" s="2">
        <v>0.99039999999999995</v>
      </c>
    </row>
    <row r="19" spans="1:2" ht="15.75" customHeight="1" x14ac:dyDescent="0.2">
      <c r="A19" s="2">
        <v>36</v>
      </c>
      <c r="B19" s="2">
        <v>0.98699999999999999</v>
      </c>
    </row>
    <row r="20" spans="1:2" ht="15.75" customHeight="1" x14ac:dyDescent="0.2">
      <c r="A20" s="2">
        <v>37</v>
      </c>
      <c r="B20" s="2">
        <v>0.98299999999999998</v>
      </c>
    </row>
    <row r="21" spans="1:2" ht="15.75" customHeight="1" x14ac:dyDescent="0.2">
      <c r="A21" s="2">
        <v>38</v>
      </c>
      <c r="B21" s="2">
        <v>0.97850000000000004</v>
      </c>
    </row>
    <row r="22" spans="1:2" ht="15.75" customHeight="1" x14ac:dyDescent="0.2">
      <c r="A22" s="2">
        <v>39</v>
      </c>
      <c r="B22" s="2">
        <v>0.97350000000000003</v>
      </c>
    </row>
    <row r="23" spans="1:2" ht="15.75" customHeight="1" x14ac:dyDescent="0.2">
      <c r="A23" s="2">
        <v>40</v>
      </c>
      <c r="B23" s="2">
        <v>0.96789999999999998</v>
      </c>
    </row>
    <row r="24" spans="1:2" ht="12.75" x14ac:dyDescent="0.2">
      <c r="A24" s="2">
        <v>41</v>
      </c>
      <c r="B24" s="2">
        <v>0.96179999999999999</v>
      </c>
    </row>
    <row r="25" spans="1:2" ht="12.75" x14ac:dyDescent="0.2">
      <c r="A25" s="2">
        <v>42</v>
      </c>
      <c r="B25" s="2">
        <v>0.95520000000000005</v>
      </c>
    </row>
    <row r="26" spans="1:2" ht="12.75" x14ac:dyDescent="0.2">
      <c r="A26" s="2">
        <v>43</v>
      </c>
      <c r="B26" s="2">
        <v>0.94799999999999995</v>
      </c>
    </row>
    <row r="27" spans="1:2" ht="12.75" x14ac:dyDescent="0.2">
      <c r="A27" s="2">
        <v>44</v>
      </c>
      <c r="B27" s="2">
        <v>0.94030000000000002</v>
      </c>
    </row>
    <row r="28" spans="1:2" ht="12.75" x14ac:dyDescent="0.2">
      <c r="A28" s="2">
        <v>45</v>
      </c>
      <c r="B28" s="2">
        <v>0.93210000000000004</v>
      </c>
    </row>
    <row r="29" spans="1:2" ht="12.75" x14ac:dyDescent="0.2">
      <c r="A29" s="2">
        <v>46</v>
      </c>
      <c r="B29" s="2">
        <v>0.92330000000000001</v>
      </c>
    </row>
    <row r="30" spans="1:2" ht="12.75" x14ac:dyDescent="0.2">
      <c r="A30" s="2">
        <v>47</v>
      </c>
      <c r="B30" s="2">
        <v>0.91400000000000003</v>
      </c>
    </row>
    <row r="31" spans="1:2" ht="12.75" x14ac:dyDescent="0.2">
      <c r="A31" s="2">
        <v>48</v>
      </c>
      <c r="B31" s="2">
        <v>0.9042</v>
      </c>
    </row>
    <row r="32" spans="1:2" ht="12.75" x14ac:dyDescent="0.2">
      <c r="A32" s="2">
        <v>49</v>
      </c>
      <c r="B32" s="2">
        <v>0.89390000000000003</v>
      </c>
    </row>
    <row r="33" spans="1:2" ht="12.75" x14ac:dyDescent="0.2">
      <c r="A33" s="2">
        <v>50</v>
      </c>
      <c r="B33" s="2">
        <v>0.88349999999999995</v>
      </c>
    </row>
    <row r="34" spans="1:2" ht="12.75" x14ac:dyDescent="0.2">
      <c r="A34" s="2">
        <v>51</v>
      </c>
      <c r="B34" s="2">
        <v>0.87309999999999999</v>
      </c>
    </row>
    <row r="35" spans="1:2" ht="12.75" x14ac:dyDescent="0.2">
      <c r="A35" s="2">
        <v>52</v>
      </c>
      <c r="B35" s="2">
        <v>0.86270000000000002</v>
      </c>
    </row>
    <row r="36" spans="1:2" ht="12.75" x14ac:dyDescent="0.2">
      <c r="A36" s="2">
        <v>53</v>
      </c>
      <c r="B36" s="2">
        <v>0.85229999999999995</v>
      </c>
    </row>
    <row r="37" spans="1:2" ht="12.75" x14ac:dyDescent="0.2">
      <c r="A37" s="2">
        <v>54</v>
      </c>
      <c r="B37" s="2">
        <v>0.84189999999999998</v>
      </c>
    </row>
    <row r="38" spans="1:2" ht="12.75" x14ac:dyDescent="0.2">
      <c r="A38" s="2">
        <v>55</v>
      </c>
      <c r="B38" s="2">
        <v>0.83150000000000002</v>
      </c>
    </row>
    <row r="39" spans="1:2" ht="12.75" x14ac:dyDescent="0.2">
      <c r="A39" s="2">
        <v>56</v>
      </c>
      <c r="B39" s="2">
        <v>0.82110000000000005</v>
      </c>
    </row>
    <row r="40" spans="1:2" ht="12.75" x14ac:dyDescent="0.2">
      <c r="A40" s="2">
        <v>57</v>
      </c>
      <c r="B40" s="2">
        <v>0.81069999999999998</v>
      </c>
    </row>
    <row r="41" spans="1:2" ht="12.75" x14ac:dyDescent="0.2">
      <c r="A41" s="2">
        <v>58</v>
      </c>
      <c r="B41" s="2">
        <v>0.80030000000000001</v>
      </c>
    </row>
    <row r="42" spans="1:2" ht="12.75" x14ac:dyDescent="0.2">
      <c r="A42" s="2">
        <v>59</v>
      </c>
      <c r="B42" s="2">
        <v>0.78990000000000005</v>
      </c>
    </row>
    <row r="43" spans="1:2" ht="12.75" x14ac:dyDescent="0.2">
      <c r="A43" s="2">
        <v>60</v>
      </c>
      <c r="B43" s="2">
        <v>0.77949999999999997</v>
      </c>
    </row>
    <row r="44" spans="1:2" ht="12.75" x14ac:dyDescent="0.2">
      <c r="A44" s="2">
        <v>61</v>
      </c>
      <c r="B44" s="2">
        <v>0.76910000000000001</v>
      </c>
    </row>
    <row r="45" spans="1:2" ht="12.75" x14ac:dyDescent="0.2">
      <c r="A45" s="2">
        <v>62</v>
      </c>
      <c r="B45" s="2">
        <v>0.75870000000000004</v>
      </c>
    </row>
    <row r="46" spans="1:2" ht="12.75" x14ac:dyDescent="0.2">
      <c r="A46" s="2">
        <v>63</v>
      </c>
      <c r="B46" s="2">
        <v>0.74829999999999997</v>
      </c>
    </row>
    <row r="47" spans="1:2" ht="12.75" x14ac:dyDescent="0.2">
      <c r="A47" s="2">
        <v>64</v>
      </c>
      <c r="B47" s="2">
        <v>0.7379</v>
      </c>
    </row>
    <row r="48" spans="1:2" ht="12.75" x14ac:dyDescent="0.2">
      <c r="A48" s="2">
        <v>65</v>
      </c>
      <c r="B48" s="2">
        <v>0.72750000000000004</v>
      </c>
    </row>
    <row r="49" spans="1:2" ht="12.75" x14ac:dyDescent="0.2">
      <c r="A49" s="2">
        <v>66</v>
      </c>
      <c r="B49" s="2">
        <v>0.71709999999999996</v>
      </c>
    </row>
    <row r="50" spans="1:2" ht="12.75" x14ac:dyDescent="0.2">
      <c r="A50" s="2">
        <v>67</v>
      </c>
      <c r="B50" s="2">
        <v>0.70669999999999999</v>
      </c>
    </row>
    <row r="51" spans="1:2" ht="12.75" x14ac:dyDescent="0.2">
      <c r="A51" s="2">
        <v>68</v>
      </c>
      <c r="B51" s="2">
        <v>0.69630000000000003</v>
      </c>
    </row>
    <row r="52" spans="1:2" ht="12.75" x14ac:dyDescent="0.2">
      <c r="A52" s="2">
        <v>69</v>
      </c>
      <c r="B52" s="2">
        <v>0.68589999999999995</v>
      </c>
    </row>
    <row r="53" spans="1:2" ht="12.75" x14ac:dyDescent="0.2">
      <c r="A53" s="2">
        <v>70</v>
      </c>
      <c r="B53" s="2">
        <v>0.67549999999999999</v>
      </c>
    </row>
    <row r="54" spans="1:2" ht="12.75" x14ac:dyDescent="0.2">
      <c r="A54" s="2">
        <v>71</v>
      </c>
      <c r="B54" s="2">
        <v>0.66510000000000002</v>
      </c>
    </row>
    <row r="55" spans="1:2" ht="12.75" x14ac:dyDescent="0.2">
      <c r="A55" s="2">
        <v>72</v>
      </c>
      <c r="B55" s="2">
        <v>0.65469999999999995</v>
      </c>
    </row>
    <row r="56" spans="1:2" ht="12.75" x14ac:dyDescent="0.2">
      <c r="A56" s="2">
        <v>73</v>
      </c>
      <c r="B56" s="2">
        <v>0.64429999999999998</v>
      </c>
    </row>
    <row r="57" spans="1:2" ht="12.75" x14ac:dyDescent="0.2">
      <c r="A57" s="2">
        <v>74</v>
      </c>
      <c r="B57" s="2">
        <v>0.63390000000000002</v>
      </c>
    </row>
    <row r="58" spans="1:2" ht="12.75" x14ac:dyDescent="0.2">
      <c r="A58" s="2">
        <v>75</v>
      </c>
      <c r="B58" s="2">
        <v>0.62350000000000005</v>
      </c>
    </row>
    <row r="59" spans="1:2" ht="12.75" x14ac:dyDescent="0.2">
      <c r="A59" s="2">
        <v>76</v>
      </c>
      <c r="B59" s="2">
        <v>0.61309999999999998</v>
      </c>
    </row>
    <row r="60" spans="1:2" ht="12.75" x14ac:dyDescent="0.2">
      <c r="A60" s="2">
        <v>77</v>
      </c>
      <c r="B60" s="2">
        <v>0.60219999999999996</v>
      </c>
    </row>
    <row r="61" spans="1:2" ht="12.75" x14ac:dyDescent="0.2">
      <c r="A61" s="2">
        <v>78</v>
      </c>
      <c r="B61" s="2">
        <v>0.59060000000000001</v>
      </c>
    </row>
    <row r="62" spans="1:2" ht="12.75" x14ac:dyDescent="0.2">
      <c r="A62" s="2">
        <v>79</v>
      </c>
      <c r="B62" s="2">
        <v>0.57809999999999995</v>
      </c>
    </row>
    <row r="63" spans="1:2" ht="12.75" x14ac:dyDescent="0.2">
      <c r="A63" s="2">
        <v>80</v>
      </c>
      <c r="B63" s="2">
        <v>0.56479999999999997</v>
      </c>
    </row>
    <row r="64" spans="1:2" ht="12.75" x14ac:dyDescent="0.2">
      <c r="A64" s="2">
        <v>81</v>
      </c>
      <c r="B64" s="2">
        <v>0.55069999999999997</v>
      </c>
    </row>
    <row r="65" spans="1:2" ht="12.75" x14ac:dyDescent="0.2">
      <c r="A65" s="2">
        <v>82</v>
      </c>
      <c r="B65" s="2">
        <v>0.53590000000000004</v>
      </c>
    </row>
    <row r="66" spans="1:2" ht="12.75" x14ac:dyDescent="0.2">
      <c r="A66" s="2">
        <v>83</v>
      </c>
      <c r="B66" s="2">
        <v>0.5202</v>
      </c>
    </row>
    <row r="67" spans="1:2" ht="12.75" x14ac:dyDescent="0.2">
      <c r="A67" s="2">
        <v>84</v>
      </c>
      <c r="B67" s="2">
        <v>0.50370000000000004</v>
      </c>
    </row>
    <row r="68" spans="1:2" ht="12.75" x14ac:dyDescent="0.2">
      <c r="A68" s="2">
        <v>85</v>
      </c>
      <c r="B68" s="2">
        <v>0.48649999999999999</v>
      </c>
    </row>
    <row r="69" spans="1:2" ht="12.75" x14ac:dyDescent="0.2">
      <c r="A69" s="2">
        <v>86</v>
      </c>
      <c r="B69" s="2">
        <v>0.46839999999999998</v>
      </c>
    </row>
    <row r="70" spans="1:2" ht="12.75" x14ac:dyDescent="0.2">
      <c r="A70" s="2">
        <v>87</v>
      </c>
      <c r="B70" s="2">
        <v>0.4496</v>
      </c>
    </row>
    <row r="71" spans="1:2" ht="12.75" x14ac:dyDescent="0.2">
      <c r="A71" s="2">
        <v>88</v>
      </c>
      <c r="B71" s="2">
        <v>0.4299</v>
      </c>
    </row>
    <row r="72" spans="1:2" ht="12.75" x14ac:dyDescent="0.2">
      <c r="A72" s="2">
        <v>89</v>
      </c>
      <c r="B72" s="2">
        <v>0.40939999999999999</v>
      </c>
    </row>
    <row r="73" spans="1:2" ht="12.75" x14ac:dyDescent="0.2">
      <c r="A73" s="2">
        <v>90</v>
      </c>
      <c r="B73" s="2">
        <v>0.38819999999999999</v>
      </c>
    </row>
    <row r="74" spans="1:2" ht="12.75" x14ac:dyDescent="0.2">
      <c r="A74" s="2">
        <v>91</v>
      </c>
      <c r="B74" s="2">
        <v>0.36609999999999998</v>
      </c>
    </row>
    <row r="75" spans="1:2" ht="12.75" x14ac:dyDescent="0.2">
      <c r="A75" s="2">
        <v>92</v>
      </c>
      <c r="B75" s="2">
        <v>0.34329999999999999</v>
      </c>
    </row>
    <row r="76" spans="1:2" ht="12.75" x14ac:dyDescent="0.2">
      <c r="A76" s="2">
        <v>93</v>
      </c>
      <c r="B76" s="2">
        <v>0.3196</v>
      </c>
    </row>
    <row r="77" spans="1:2" ht="12.75" x14ac:dyDescent="0.2">
      <c r="A77" s="2">
        <v>94</v>
      </c>
      <c r="B77" s="2">
        <v>0.29520000000000002</v>
      </c>
    </row>
    <row r="78" spans="1:2" ht="12.75" x14ac:dyDescent="0.2">
      <c r="A78" s="2">
        <v>95</v>
      </c>
      <c r="B78" s="2">
        <v>0.27</v>
      </c>
    </row>
    <row r="79" spans="1:2" ht="12.75" x14ac:dyDescent="0.2">
      <c r="A79" s="2">
        <v>96</v>
      </c>
      <c r="B79" s="2">
        <v>0.24390000000000001</v>
      </c>
    </row>
    <row r="80" spans="1:2" ht="12.75" x14ac:dyDescent="0.2">
      <c r="A80" s="2">
        <v>97</v>
      </c>
      <c r="B80" s="2">
        <v>0.21709999999999999</v>
      </c>
    </row>
    <row r="81" spans="1:2" ht="12.75" x14ac:dyDescent="0.2">
      <c r="A81" s="2">
        <v>98</v>
      </c>
      <c r="B81" s="2">
        <v>0.18940000000000001</v>
      </c>
    </row>
    <row r="82" spans="1:2" ht="12.75" x14ac:dyDescent="0.2">
      <c r="A82" s="2">
        <v>99</v>
      </c>
      <c r="B82" s="2">
        <v>0.161</v>
      </c>
    </row>
    <row r="83" spans="1:2" ht="12.75" x14ac:dyDescent="0.2">
      <c r="A83" s="2">
        <v>100</v>
      </c>
      <c r="B83" s="2">
        <v>0.1318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B85"/>
  <sheetViews>
    <sheetView workbookViewId="0">
      <pane ySplit="1" topLeftCell="A2" activePane="bottomLeft" state="frozen"/>
      <selection activeCell="C8" sqref="C8"/>
      <selection pane="bottomLeft"/>
    </sheetView>
  </sheetViews>
  <sheetFormatPr defaultColWidth="12.5703125" defaultRowHeight="15.75" customHeight="1" x14ac:dyDescent="0.2"/>
  <cols>
    <col min="1" max="16384" width="12.5703125" style="3"/>
  </cols>
  <sheetData>
    <row r="1" spans="1:2" s="17" customFormat="1" ht="15.75" customHeight="1" x14ac:dyDescent="0.2">
      <c r="A1" s="6" t="s">
        <v>10</v>
      </c>
      <c r="B1" s="6" t="s">
        <v>181</v>
      </c>
    </row>
    <row r="2" spans="1:2" s="17" customFormat="1" ht="15.75" customHeight="1" x14ac:dyDescent="0.2">
      <c r="A2" s="2">
        <v>17</v>
      </c>
      <c r="B2" s="2">
        <v>1</v>
      </c>
    </row>
    <row r="3" spans="1:2" s="17" customFormat="1" ht="15.75" customHeight="1" x14ac:dyDescent="0.2">
      <c r="A3" s="2">
        <v>18</v>
      </c>
      <c r="B3" s="2">
        <v>1</v>
      </c>
    </row>
    <row r="4" spans="1:2" s="17" customFormat="1" ht="15.75" customHeight="1" x14ac:dyDescent="0.2">
      <c r="A4" s="2">
        <v>19</v>
      </c>
      <c r="B4" s="2">
        <v>1</v>
      </c>
    </row>
    <row r="5" spans="1:2" ht="15.75" customHeight="1" x14ac:dyDescent="0.2">
      <c r="A5" s="2">
        <v>20</v>
      </c>
      <c r="B5" s="2">
        <v>1</v>
      </c>
    </row>
    <row r="6" spans="1:2" ht="15.75" customHeight="1" x14ac:dyDescent="0.2">
      <c r="A6" s="2">
        <v>21</v>
      </c>
      <c r="B6" s="2">
        <v>1</v>
      </c>
    </row>
    <row r="7" spans="1:2" ht="15.75" customHeight="1" x14ac:dyDescent="0.2">
      <c r="A7" s="2">
        <v>22</v>
      </c>
      <c r="B7" s="2">
        <v>1</v>
      </c>
    </row>
    <row r="8" spans="1:2" ht="15.75" customHeight="1" x14ac:dyDescent="0.2">
      <c r="A8" s="2">
        <v>23</v>
      </c>
      <c r="B8" s="2">
        <v>1</v>
      </c>
    </row>
    <row r="9" spans="1:2" ht="15.75" customHeight="1" x14ac:dyDescent="0.2">
      <c r="A9" s="2">
        <v>24</v>
      </c>
      <c r="B9" s="2">
        <v>1</v>
      </c>
    </row>
    <row r="10" spans="1:2" ht="15.75" customHeight="1" x14ac:dyDescent="0.2">
      <c r="A10" s="2">
        <v>25</v>
      </c>
      <c r="B10" s="2">
        <v>1</v>
      </c>
    </row>
    <row r="11" spans="1:2" ht="15.75" customHeight="1" x14ac:dyDescent="0.2">
      <c r="A11" s="2">
        <v>26</v>
      </c>
      <c r="B11" s="2">
        <v>1</v>
      </c>
    </row>
    <row r="12" spans="1:2" ht="15.75" customHeight="1" x14ac:dyDescent="0.2">
      <c r="A12" s="2">
        <v>27</v>
      </c>
      <c r="B12" s="2">
        <v>1</v>
      </c>
    </row>
    <row r="13" spans="1:2" ht="15.75" customHeight="1" x14ac:dyDescent="0.2">
      <c r="A13" s="2">
        <v>28</v>
      </c>
      <c r="B13" s="2">
        <v>1</v>
      </c>
    </row>
    <row r="14" spans="1:2" ht="15.75" customHeight="1" x14ac:dyDescent="0.2">
      <c r="A14" s="2">
        <v>29</v>
      </c>
      <c r="B14" s="2">
        <v>1</v>
      </c>
    </row>
    <row r="15" spans="1:2" ht="15.75" customHeight="1" x14ac:dyDescent="0.2">
      <c r="A15" s="2">
        <v>30</v>
      </c>
      <c r="B15" s="2">
        <v>1</v>
      </c>
    </row>
    <row r="16" spans="1:2" ht="15.75" customHeight="1" x14ac:dyDescent="0.2">
      <c r="A16" s="2">
        <v>31</v>
      </c>
      <c r="B16" s="2">
        <v>1</v>
      </c>
    </row>
    <row r="17" spans="1:2" ht="15.75" customHeight="1" x14ac:dyDescent="0.2">
      <c r="A17" s="2">
        <v>32</v>
      </c>
      <c r="B17" s="2">
        <v>0.99980000000000002</v>
      </c>
    </row>
    <row r="18" spans="1:2" ht="15.75" customHeight="1" x14ac:dyDescent="0.2">
      <c r="A18" s="2">
        <v>33</v>
      </c>
      <c r="B18" s="2">
        <v>0.99880000000000002</v>
      </c>
    </row>
    <row r="19" spans="1:2" ht="15.75" customHeight="1" x14ac:dyDescent="0.2">
      <c r="A19" s="2">
        <v>34</v>
      </c>
      <c r="B19" s="2">
        <v>0.99709999999999999</v>
      </c>
    </row>
    <row r="20" spans="1:2" ht="15.75" customHeight="1" x14ac:dyDescent="0.2">
      <c r="A20" s="2">
        <v>35</v>
      </c>
      <c r="B20" s="2">
        <v>0.99450000000000005</v>
      </c>
    </row>
    <row r="21" spans="1:2" ht="15.75" customHeight="1" x14ac:dyDescent="0.2">
      <c r="A21" s="2">
        <v>36</v>
      </c>
      <c r="B21" s="2">
        <v>0.99109999999999998</v>
      </c>
    </row>
    <row r="22" spans="1:2" ht="15.75" customHeight="1" x14ac:dyDescent="0.2">
      <c r="A22" s="2">
        <v>37</v>
      </c>
      <c r="B22" s="2">
        <v>0.98699999999999999</v>
      </c>
    </row>
    <row r="23" spans="1:2" ht="15.75" customHeight="1" x14ac:dyDescent="0.2">
      <c r="A23" s="2">
        <v>38</v>
      </c>
      <c r="B23" s="2">
        <v>0.98199999999999998</v>
      </c>
    </row>
    <row r="24" spans="1:2" ht="15.75" customHeight="1" x14ac:dyDescent="0.2">
      <c r="A24" s="2">
        <v>39</v>
      </c>
      <c r="B24" s="2">
        <v>0.97619999999999996</v>
      </c>
    </row>
    <row r="25" spans="1:2" ht="15.75" customHeight="1" x14ac:dyDescent="0.2">
      <c r="A25" s="2">
        <v>40</v>
      </c>
      <c r="B25" s="2">
        <v>0.96960000000000002</v>
      </c>
    </row>
    <row r="26" spans="1:2" ht="12.75" x14ac:dyDescent="0.2">
      <c r="A26" s="2">
        <v>41</v>
      </c>
      <c r="B26" s="2">
        <v>0.96230000000000004</v>
      </c>
    </row>
    <row r="27" spans="1:2" ht="12.75" x14ac:dyDescent="0.2">
      <c r="A27" s="2">
        <v>42</v>
      </c>
      <c r="B27" s="2">
        <v>0.95450000000000002</v>
      </c>
    </row>
    <row r="28" spans="1:2" ht="12.75" x14ac:dyDescent="0.2">
      <c r="A28" s="2">
        <v>43</v>
      </c>
      <c r="B28" s="2">
        <v>0.94669999999999999</v>
      </c>
    </row>
    <row r="29" spans="1:2" ht="12.75" x14ac:dyDescent="0.2">
      <c r="A29" s="2">
        <v>44</v>
      </c>
      <c r="B29" s="2">
        <v>0.93889999999999996</v>
      </c>
    </row>
    <row r="30" spans="1:2" ht="12.75" x14ac:dyDescent="0.2">
      <c r="A30" s="2">
        <v>45</v>
      </c>
      <c r="B30" s="2">
        <v>0.93110000000000004</v>
      </c>
    </row>
    <row r="31" spans="1:2" ht="12.75" x14ac:dyDescent="0.2">
      <c r="A31" s="2">
        <v>46</v>
      </c>
      <c r="B31" s="2">
        <v>0.9234</v>
      </c>
    </row>
    <row r="32" spans="1:2" ht="12.75" x14ac:dyDescent="0.2">
      <c r="A32" s="2">
        <v>47</v>
      </c>
      <c r="B32" s="2">
        <v>0.91559999999999997</v>
      </c>
    </row>
    <row r="33" spans="1:2" ht="12.75" x14ac:dyDescent="0.2">
      <c r="A33" s="2">
        <v>48</v>
      </c>
      <c r="B33" s="2">
        <v>0.90780000000000005</v>
      </c>
    </row>
    <row r="34" spans="1:2" ht="12.75" x14ac:dyDescent="0.2">
      <c r="A34" s="2">
        <v>49</v>
      </c>
      <c r="B34" s="2">
        <v>0.9</v>
      </c>
    </row>
    <row r="35" spans="1:2" ht="12.75" x14ac:dyDescent="0.2">
      <c r="A35" s="2">
        <v>50</v>
      </c>
      <c r="B35" s="2">
        <v>0.89219999999999999</v>
      </c>
    </row>
    <row r="36" spans="1:2" ht="12.75" x14ac:dyDescent="0.2">
      <c r="A36" s="2">
        <v>51</v>
      </c>
      <c r="B36" s="2">
        <v>0.88449999999999995</v>
      </c>
    </row>
    <row r="37" spans="1:2" ht="12.75" x14ac:dyDescent="0.2">
      <c r="A37" s="2">
        <v>52</v>
      </c>
      <c r="B37" s="2">
        <v>0.87670000000000003</v>
      </c>
    </row>
    <row r="38" spans="1:2" ht="12.75" x14ac:dyDescent="0.2">
      <c r="A38" s="2">
        <v>53</v>
      </c>
      <c r="B38" s="2">
        <v>0.86890000000000001</v>
      </c>
    </row>
    <row r="39" spans="1:2" ht="12.75" x14ac:dyDescent="0.2">
      <c r="A39" s="2">
        <v>54</v>
      </c>
      <c r="B39" s="2">
        <v>0.86109999999999998</v>
      </c>
    </row>
    <row r="40" spans="1:2" ht="12.75" x14ac:dyDescent="0.2">
      <c r="A40" s="2">
        <v>55</v>
      </c>
      <c r="B40" s="2">
        <v>0.85329999999999995</v>
      </c>
    </row>
    <row r="41" spans="1:2" ht="12.75" x14ac:dyDescent="0.2">
      <c r="A41" s="2">
        <v>56</v>
      </c>
      <c r="B41" s="2">
        <v>0.84560000000000002</v>
      </c>
    </row>
    <row r="42" spans="1:2" ht="12.75" x14ac:dyDescent="0.2">
      <c r="A42" s="2">
        <v>57</v>
      </c>
      <c r="B42" s="2">
        <v>0.83779999999999999</v>
      </c>
    </row>
    <row r="43" spans="1:2" ht="12.75" x14ac:dyDescent="0.2">
      <c r="A43" s="2">
        <v>58</v>
      </c>
      <c r="B43" s="2">
        <v>0.83</v>
      </c>
    </row>
    <row r="44" spans="1:2" ht="12.75" x14ac:dyDescent="0.2">
      <c r="A44" s="2">
        <v>59</v>
      </c>
      <c r="B44" s="2">
        <v>0.82220000000000004</v>
      </c>
    </row>
    <row r="45" spans="1:2" ht="12.75" x14ac:dyDescent="0.2">
      <c r="A45" s="2">
        <v>60</v>
      </c>
      <c r="B45" s="2">
        <v>0.81440000000000001</v>
      </c>
    </row>
    <row r="46" spans="1:2" ht="12.75" x14ac:dyDescent="0.2">
      <c r="A46" s="2">
        <v>61</v>
      </c>
      <c r="B46" s="2">
        <v>0.80669999999999997</v>
      </c>
    </row>
    <row r="47" spans="1:2" ht="12.75" x14ac:dyDescent="0.2">
      <c r="A47" s="2">
        <v>62</v>
      </c>
      <c r="B47" s="2">
        <v>0.79890000000000005</v>
      </c>
    </row>
    <row r="48" spans="1:2" ht="12.75" x14ac:dyDescent="0.2">
      <c r="A48" s="2">
        <v>63</v>
      </c>
      <c r="B48" s="2">
        <v>0.79110000000000003</v>
      </c>
    </row>
    <row r="49" spans="1:2" ht="12.75" x14ac:dyDescent="0.2">
      <c r="A49" s="2">
        <v>64</v>
      </c>
      <c r="B49" s="2">
        <v>0.7833</v>
      </c>
    </row>
    <row r="50" spans="1:2" ht="12.75" x14ac:dyDescent="0.2">
      <c r="A50" s="2">
        <v>65</v>
      </c>
      <c r="B50" s="2">
        <v>0.77549999999999997</v>
      </c>
    </row>
    <row r="51" spans="1:2" ht="12.75" x14ac:dyDescent="0.2">
      <c r="A51" s="2">
        <v>66</v>
      </c>
      <c r="B51" s="2">
        <v>0.76780000000000004</v>
      </c>
    </row>
    <row r="52" spans="1:2" ht="12.75" x14ac:dyDescent="0.2">
      <c r="A52" s="2">
        <v>67</v>
      </c>
      <c r="B52" s="2">
        <v>0.76</v>
      </c>
    </row>
    <row r="53" spans="1:2" ht="12.75" x14ac:dyDescent="0.2">
      <c r="A53" s="2">
        <v>68</v>
      </c>
      <c r="B53" s="2">
        <v>0.75219999999999998</v>
      </c>
    </row>
    <row r="54" spans="1:2" ht="12.75" x14ac:dyDescent="0.2">
      <c r="A54" s="2">
        <v>69</v>
      </c>
      <c r="B54" s="2">
        <v>0.74439999999999995</v>
      </c>
    </row>
    <row r="55" spans="1:2" ht="12.75" x14ac:dyDescent="0.2">
      <c r="A55" s="2">
        <v>70</v>
      </c>
      <c r="B55" s="2">
        <v>0.73660000000000003</v>
      </c>
    </row>
    <row r="56" spans="1:2" ht="12.75" x14ac:dyDescent="0.2">
      <c r="A56" s="2">
        <v>71</v>
      </c>
      <c r="B56" s="2">
        <v>0.72850000000000004</v>
      </c>
    </row>
    <row r="57" spans="1:2" ht="12.75" x14ac:dyDescent="0.2">
      <c r="A57" s="2">
        <v>72</v>
      </c>
      <c r="B57" s="2">
        <v>0.71970000000000001</v>
      </c>
    </row>
    <row r="58" spans="1:2" ht="12.75" x14ac:dyDescent="0.2">
      <c r="A58" s="2">
        <v>73</v>
      </c>
      <c r="B58" s="2">
        <v>0.71020000000000005</v>
      </c>
    </row>
    <row r="59" spans="1:2" ht="12.75" x14ac:dyDescent="0.2">
      <c r="A59" s="2">
        <v>74</v>
      </c>
      <c r="B59" s="2">
        <v>0.70009999999999994</v>
      </c>
    </row>
    <row r="60" spans="1:2" ht="12.75" x14ac:dyDescent="0.2">
      <c r="A60" s="2">
        <v>75</v>
      </c>
      <c r="B60" s="2">
        <v>0.68920000000000003</v>
      </c>
    </row>
    <row r="61" spans="1:2" ht="12.75" x14ac:dyDescent="0.2">
      <c r="A61" s="2">
        <v>76</v>
      </c>
      <c r="B61" s="2">
        <v>0.67769999999999997</v>
      </c>
    </row>
    <row r="62" spans="1:2" ht="12.75" x14ac:dyDescent="0.2">
      <c r="A62" s="2">
        <v>77</v>
      </c>
      <c r="B62" s="2">
        <v>0.66549999999999998</v>
      </c>
    </row>
    <row r="63" spans="1:2" ht="12.75" x14ac:dyDescent="0.2">
      <c r="A63" s="2">
        <v>78</v>
      </c>
      <c r="B63" s="2">
        <v>0.65259999999999996</v>
      </c>
    </row>
    <row r="64" spans="1:2" ht="12.75" x14ac:dyDescent="0.2">
      <c r="A64" s="2">
        <v>79</v>
      </c>
      <c r="B64" s="2">
        <v>0.63900000000000001</v>
      </c>
    </row>
    <row r="65" spans="1:2" ht="12.75" x14ac:dyDescent="0.2">
      <c r="A65" s="2">
        <v>80</v>
      </c>
      <c r="B65" s="2">
        <v>0.62470000000000003</v>
      </c>
    </row>
    <row r="66" spans="1:2" ht="12.75" x14ac:dyDescent="0.2">
      <c r="A66" s="2">
        <v>81</v>
      </c>
      <c r="B66" s="2">
        <v>0.60980000000000001</v>
      </c>
    </row>
    <row r="67" spans="1:2" ht="12.75" x14ac:dyDescent="0.2">
      <c r="A67" s="2">
        <v>82</v>
      </c>
      <c r="B67" s="2">
        <v>0.59419999999999995</v>
      </c>
    </row>
    <row r="68" spans="1:2" ht="12.75" x14ac:dyDescent="0.2">
      <c r="A68" s="2">
        <v>83</v>
      </c>
      <c r="B68" s="2">
        <v>0.57789999999999997</v>
      </c>
    </row>
    <row r="69" spans="1:2" ht="12.75" x14ac:dyDescent="0.2">
      <c r="A69" s="2">
        <v>84</v>
      </c>
      <c r="B69" s="2">
        <v>0.56089999999999995</v>
      </c>
    </row>
    <row r="70" spans="1:2" ht="12.75" x14ac:dyDescent="0.2">
      <c r="A70" s="2">
        <v>85</v>
      </c>
      <c r="B70" s="2">
        <v>0.54320000000000002</v>
      </c>
    </row>
    <row r="71" spans="1:2" ht="12.75" x14ac:dyDescent="0.2">
      <c r="A71" s="2">
        <v>86</v>
      </c>
      <c r="B71" s="2">
        <v>0.52490000000000003</v>
      </c>
    </row>
    <row r="72" spans="1:2" ht="12.75" x14ac:dyDescent="0.2">
      <c r="A72" s="2">
        <v>87</v>
      </c>
      <c r="B72" s="2">
        <v>0.50580000000000003</v>
      </c>
    </row>
    <row r="73" spans="1:2" ht="12.75" x14ac:dyDescent="0.2">
      <c r="A73" s="2">
        <v>88</v>
      </c>
      <c r="B73" s="2">
        <v>0.48609999999999998</v>
      </c>
    </row>
    <row r="74" spans="1:2" ht="12.75" x14ac:dyDescent="0.2">
      <c r="A74" s="2">
        <v>89</v>
      </c>
      <c r="B74" s="2">
        <v>0.4657</v>
      </c>
    </row>
    <row r="75" spans="1:2" ht="12.75" x14ac:dyDescent="0.2">
      <c r="A75" s="2">
        <v>90</v>
      </c>
      <c r="B75" s="2">
        <v>0.4446</v>
      </c>
    </row>
    <row r="76" spans="1:2" ht="12.75" x14ac:dyDescent="0.2">
      <c r="A76" s="2">
        <v>91</v>
      </c>
      <c r="B76" s="2">
        <v>0.4229</v>
      </c>
    </row>
    <row r="77" spans="1:2" ht="12.75" x14ac:dyDescent="0.2">
      <c r="A77" s="2">
        <v>92</v>
      </c>
      <c r="B77" s="2">
        <v>0.40039999999999998</v>
      </c>
    </row>
    <row r="78" spans="1:2" ht="12.75" x14ac:dyDescent="0.2">
      <c r="A78" s="2">
        <v>93</v>
      </c>
      <c r="B78" s="2">
        <v>0.37730000000000002</v>
      </c>
    </row>
    <row r="79" spans="1:2" ht="12.75" x14ac:dyDescent="0.2">
      <c r="A79" s="2">
        <v>94</v>
      </c>
      <c r="B79" s="2">
        <v>0.35349999999999998</v>
      </c>
    </row>
    <row r="80" spans="1:2" ht="12.75" x14ac:dyDescent="0.2">
      <c r="A80" s="2">
        <v>95</v>
      </c>
      <c r="B80" s="2">
        <v>0.32900000000000001</v>
      </c>
    </row>
    <row r="81" spans="1:2" ht="12.75" x14ac:dyDescent="0.2">
      <c r="A81" s="2">
        <v>96</v>
      </c>
      <c r="B81" s="2">
        <v>0.3039</v>
      </c>
    </row>
    <row r="82" spans="1:2" ht="12.75" x14ac:dyDescent="0.2">
      <c r="A82" s="2">
        <v>97</v>
      </c>
      <c r="B82" s="2">
        <v>0.27800000000000002</v>
      </c>
    </row>
    <row r="83" spans="1:2" ht="12.75" x14ac:dyDescent="0.2">
      <c r="A83" s="2">
        <v>98</v>
      </c>
      <c r="B83" s="2">
        <v>0.2515</v>
      </c>
    </row>
    <row r="84" spans="1:2" ht="12.75" x14ac:dyDescent="0.2">
      <c r="A84" s="2">
        <v>99</v>
      </c>
      <c r="B84" s="2">
        <v>0.22420000000000001</v>
      </c>
    </row>
    <row r="85" spans="1:2" ht="12.75" x14ac:dyDescent="0.2">
      <c r="A85" s="2">
        <v>100</v>
      </c>
      <c r="B85" s="2">
        <v>0.1963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AE124"/>
  <sheetViews>
    <sheetView workbookViewId="0"/>
  </sheetViews>
  <sheetFormatPr defaultColWidth="12.42578125" defaultRowHeight="12.75" x14ac:dyDescent="0.2"/>
  <cols>
    <col min="1" max="1" width="15.28515625" style="3" bestFit="1" customWidth="1"/>
    <col min="2" max="2" width="15.140625" style="3" bestFit="1" customWidth="1"/>
    <col min="3" max="3" width="12.28515625" style="3" bestFit="1" customWidth="1"/>
    <col min="4" max="4" width="9.140625" style="3" bestFit="1" customWidth="1"/>
    <col min="5" max="5" width="30.140625" style="3" customWidth="1"/>
    <col min="6" max="6" width="0.140625" style="3" customWidth="1"/>
    <col min="7" max="7" width="10.140625" style="3" bestFit="1" customWidth="1"/>
    <col min="8" max="8" width="14.42578125" style="3" bestFit="1" customWidth="1"/>
    <col min="9" max="9" width="10.140625" style="3" bestFit="1" customWidth="1"/>
    <col min="10" max="10" width="16.85546875" style="3" bestFit="1" customWidth="1"/>
    <col min="11" max="16384" width="12.42578125" style="3"/>
  </cols>
  <sheetData>
    <row r="1" spans="1:31" s="17" customFormat="1" x14ac:dyDescent="0.2">
      <c r="A1" s="6" t="s">
        <v>178</v>
      </c>
      <c r="B1" s="6" t="s">
        <v>179</v>
      </c>
      <c r="C1" s="6" t="s">
        <v>9</v>
      </c>
      <c r="D1" s="6" t="s">
        <v>10</v>
      </c>
      <c r="E1" s="6" t="s">
        <v>180</v>
      </c>
      <c r="F1" s="6" t="s">
        <v>39</v>
      </c>
      <c r="G1" s="6" t="s">
        <v>181</v>
      </c>
      <c r="H1" s="6" t="s">
        <v>182</v>
      </c>
      <c r="I1" s="6" t="s">
        <v>183</v>
      </c>
      <c r="J1" s="6" t="s">
        <v>184</v>
      </c>
    </row>
    <row r="2" spans="1:31" x14ac:dyDescent="0.2">
      <c r="A2" s="20" t="s">
        <v>357</v>
      </c>
      <c r="B2" s="34" t="s">
        <v>454</v>
      </c>
      <c r="C2" s="20" t="s">
        <v>19</v>
      </c>
      <c r="D2" s="20">
        <v>59</v>
      </c>
      <c r="E2" s="20" t="s">
        <v>192</v>
      </c>
      <c r="F2" s="9" t="str">
        <f t="shared" ref="F2:F33" si="0">A2&amp;B2&amp;C2&amp;E2</f>
        <v>CarolynMorgensternFGREATER DERRY TRACK CLUB</v>
      </c>
      <c r="G2" s="21">
        <v>2.8009259259259262E-2</v>
      </c>
      <c r="H2" s="12">
        <f>IF(C2="F",VLOOKUP(D2,'F 5M Road'!$A$2:$B$97,2,FALSE)*G2,VLOOKUP(D2,'M 5M Road'!$A$2:$B$97,2,FALSE)*G2)</f>
        <v>2.2323379629629634E-2</v>
      </c>
      <c r="I2" s="10">
        <f t="shared" ref="I2:I33" si="1">COUNTIFS($C$2:$C$102,C2,$H$2:$H$102,"&lt;"&amp;H2)+1</f>
        <v>1</v>
      </c>
      <c r="J2" s="4">
        <f>VLOOKUP(I2,'Point Table'!$A$2:$B$101,2,FALSE)</f>
        <v>100</v>
      </c>
      <c r="P2" s="9"/>
      <c r="Q2" s="9"/>
      <c r="R2" s="16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">
      <c r="A3" s="20" t="s">
        <v>53</v>
      </c>
      <c r="B3" s="20" t="s">
        <v>385</v>
      </c>
      <c r="C3" s="20" t="s">
        <v>19</v>
      </c>
      <c r="D3" s="20">
        <v>52</v>
      </c>
      <c r="E3" s="20" t="s">
        <v>192</v>
      </c>
      <c r="F3" s="9" t="str">
        <f t="shared" si="0"/>
        <v>JulieHanover-MullaneyFGREATER DERRY TRACK CLUB</v>
      </c>
      <c r="G3" s="21">
        <v>2.6527777777777779E-2</v>
      </c>
      <c r="H3" s="12">
        <f>IF(C3="F",VLOOKUP(D3,'F 5M Road'!$A$2:$B$97,2,FALSE)*G3,VLOOKUP(D3,'M 5M Road'!$A$2:$B$97,2,FALSE)*G3)</f>
        <v>2.2975708333333334E-2</v>
      </c>
      <c r="I3" s="10">
        <f t="shared" si="1"/>
        <v>2</v>
      </c>
      <c r="J3" s="4">
        <f>VLOOKUP(I3,'Point Table'!$A$2:$B$101,2,FALSE)</f>
        <v>97</v>
      </c>
      <c r="P3" s="9"/>
      <c r="Q3" s="9"/>
      <c r="R3" s="16"/>
      <c r="X3" s="2"/>
      <c r="AB3" s="2"/>
      <c r="AC3" s="2"/>
      <c r="AD3" s="2"/>
      <c r="AE3" s="2"/>
    </row>
    <row r="4" spans="1:31" x14ac:dyDescent="0.2">
      <c r="A4" s="20" t="s">
        <v>40</v>
      </c>
      <c r="B4" s="20" t="s">
        <v>41</v>
      </c>
      <c r="C4" s="20" t="s">
        <v>19</v>
      </c>
      <c r="D4" s="20">
        <v>61</v>
      </c>
      <c r="E4" s="20" t="s">
        <v>196</v>
      </c>
      <c r="F4" s="9" t="str">
        <f t="shared" si="0"/>
        <v>LaurieReedFUPPER VALLEY RUNNING CLUB</v>
      </c>
      <c r="G4" s="21">
        <v>3.006944444444444E-2</v>
      </c>
      <c r="H4" s="12">
        <f>IF(C4="F",VLOOKUP(D4,'F 5M Road'!$A$2:$B$97,2,FALSE)*G4,VLOOKUP(D4,'M 5M Road'!$A$2:$B$97,2,FALSE)*G4)</f>
        <v>2.3372979166666662E-2</v>
      </c>
      <c r="I4" s="10">
        <f t="shared" si="1"/>
        <v>3</v>
      </c>
      <c r="J4" s="4">
        <f>VLOOKUP(I4,'Point Table'!$A$2:$B$101,2,FALSE)</f>
        <v>94</v>
      </c>
      <c r="P4" s="9"/>
      <c r="Q4" s="9"/>
      <c r="R4" s="16"/>
      <c r="X4" s="2"/>
      <c r="AB4" s="2"/>
      <c r="AC4" s="2"/>
      <c r="AD4" s="2"/>
      <c r="AE4" s="2"/>
    </row>
    <row r="5" spans="1:31" x14ac:dyDescent="0.2">
      <c r="A5" s="20" t="s">
        <v>20</v>
      </c>
      <c r="B5" s="20" t="s">
        <v>21</v>
      </c>
      <c r="C5" s="20" t="s">
        <v>19</v>
      </c>
      <c r="D5" s="20">
        <v>73</v>
      </c>
      <c r="E5" s="20" t="s">
        <v>191</v>
      </c>
      <c r="F5" s="9" t="str">
        <f t="shared" si="0"/>
        <v>AlineKenneyFGATE CITY STRIDERS</v>
      </c>
      <c r="G5" s="21">
        <v>3.6666666666666667E-2</v>
      </c>
      <c r="H5" s="12">
        <f>IF(C5="F",VLOOKUP(D5,'F 5M Road'!$A$2:$B$97,2,FALSE)*G5,VLOOKUP(D5,'M 5M Road'!$A$2:$B$97,2,FALSE)*G5)</f>
        <v>2.415966666666667E-2</v>
      </c>
      <c r="I5" s="10">
        <f t="shared" si="1"/>
        <v>4</v>
      </c>
      <c r="J5" s="4">
        <f>VLOOKUP(I5,'Point Table'!$A$2:$B$101,2,FALSE)</f>
        <v>91</v>
      </c>
      <c r="P5" s="9"/>
      <c r="Q5" s="9"/>
      <c r="R5" s="16"/>
      <c r="AA5" s="2"/>
      <c r="AB5" s="2"/>
      <c r="AC5" s="2"/>
      <c r="AD5" s="2"/>
      <c r="AE5" s="2"/>
    </row>
    <row r="6" spans="1:31" x14ac:dyDescent="0.2">
      <c r="A6" s="20" t="s">
        <v>24</v>
      </c>
      <c r="B6" s="20" t="s">
        <v>25</v>
      </c>
      <c r="C6" s="20" t="s">
        <v>19</v>
      </c>
      <c r="D6" s="20">
        <v>35</v>
      </c>
      <c r="E6" s="20" t="s">
        <v>191</v>
      </c>
      <c r="F6" s="9" t="str">
        <f t="shared" si="0"/>
        <v>GabrielaWebberFGATE CITY STRIDERS</v>
      </c>
      <c r="G6" s="23">
        <v>2.4560185185185185E-2</v>
      </c>
      <c r="H6" s="12">
        <f>IF(C6="F",VLOOKUP(D6,'F 5M Road'!$A$2:$B$97,2,FALSE)*G6,VLOOKUP(D6,'M 5M Road'!$A$2:$B$97,2,FALSE)*G6)</f>
        <v>2.4275287037037036E-2</v>
      </c>
      <c r="I6" s="10">
        <f t="shared" si="1"/>
        <v>5</v>
      </c>
      <c r="J6" s="4">
        <f>VLOOKUP(I6,'Point Table'!$A$2:$B$101,2,FALSE)</f>
        <v>88</v>
      </c>
      <c r="P6" s="9"/>
      <c r="Q6" s="9"/>
      <c r="R6" s="16"/>
      <c r="W6" s="2"/>
      <c r="X6" s="2"/>
      <c r="Y6" s="2"/>
      <c r="Z6" s="2"/>
      <c r="AA6" s="2"/>
      <c r="AB6" s="2"/>
      <c r="AC6" s="2"/>
      <c r="AD6" s="2"/>
      <c r="AE6" s="2"/>
    </row>
    <row r="7" spans="1:31" x14ac:dyDescent="0.2">
      <c r="A7" s="20" t="s">
        <v>17</v>
      </c>
      <c r="B7" s="20" t="s">
        <v>18</v>
      </c>
      <c r="C7" s="20" t="s">
        <v>19</v>
      </c>
      <c r="D7" s="20">
        <v>58</v>
      </c>
      <c r="E7" s="20" t="s">
        <v>196</v>
      </c>
      <c r="F7" s="9" t="str">
        <f t="shared" si="0"/>
        <v>PamMooreFUPPER VALLEY RUNNING CLUB</v>
      </c>
      <c r="G7" s="21">
        <v>3.0173611111111113E-2</v>
      </c>
      <c r="H7" s="12">
        <f>IF(C7="F",VLOOKUP(D7,'F 5M Road'!$A$2:$B$97,2,FALSE)*G7,VLOOKUP(D7,'M 5M Road'!$A$2:$B$97,2,FALSE)*G7)</f>
        <v>2.4347086805555557E-2</v>
      </c>
      <c r="I7" s="10">
        <f t="shared" si="1"/>
        <v>6</v>
      </c>
      <c r="J7" s="4">
        <f>VLOOKUP(I7,'Point Table'!$A$2:$B$101,2,FALSE)</f>
        <v>85</v>
      </c>
      <c r="P7" s="14"/>
      <c r="Q7" s="9"/>
      <c r="R7" s="16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">
      <c r="A8" s="20" t="s">
        <v>64</v>
      </c>
      <c r="B8" s="20" t="s">
        <v>65</v>
      </c>
      <c r="C8" s="20" t="s">
        <v>19</v>
      </c>
      <c r="D8" s="20">
        <v>54</v>
      </c>
      <c r="E8" s="20" t="s">
        <v>191</v>
      </c>
      <c r="F8" s="9" t="str">
        <f t="shared" si="0"/>
        <v>TammyGaffeyFGATE CITY STRIDERS</v>
      </c>
      <c r="G8" s="21">
        <v>2.9641203703703701E-2</v>
      </c>
      <c r="H8" s="12">
        <f>IF(C8="F",VLOOKUP(D8,'F 5M Road'!$A$2:$B$97,2,FALSE)*G8,VLOOKUP(D8,'M 5M Road'!$A$2:$B$97,2,FALSE)*G8)</f>
        <v>2.5088314814814813E-2</v>
      </c>
      <c r="I8" s="10">
        <f t="shared" si="1"/>
        <v>7</v>
      </c>
      <c r="J8" s="4">
        <f>VLOOKUP(I8,'Point Table'!$A$2:$B$101,2,FALSE)</f>
        <v>82</v>
      </c>
      <c r="P8" s="14"/>
      <c r="Q8" s="9"/>
      <c r="R8" s="16"/>
      <c r="X8" s="2"/>
      <c r="AB8" s="2"/>
      <c r="AC8" s="2"/>
      <c r="AD8" s="2"/>
      <c r="AE8" s="2"/>
    </row>
    <row r="9" spans="1:31" x14ac:dyDescent="0.2">
      <c r="A9" s="20" t="s">
        <v>63</v>
      </c>
      <c r="B9" s="20" t="s">
        <v>393</v>
      </c>
      <c r="C9" s="20" t="s">
        <v>19</v>
      </c>
      <c r="D9" s="20">
        <v>49</v>
      </c>
      <c r="E9" s="20" t="s">
        <v>191</v>
      </c>
      <c r="F9" s="9" t="str">
        <f t="shared" si="0"/>
        <v>JillWhitneyFGATE CITY STRIDERS</v>
      </c>
      <c r="G9" s="21">
        <v>2.8136574074074074E-2</v>
      </c>
      <c r="H9" s="12">
        <f>IF(C9="F",VLOOKUP(D9,'F 5M Road'!$A$2:$B$97,2,FALSE)*G9,VLOOKUP(D9,'M 5M Road'!$A$2:$B$97,2,FALSE)*G9)</f>
        <v>2.5201929398148151E-2</v>
      </c>
      <c r="I9" s="10">
        <f t="shared" si="1"/>
        <v>8</v>
      </c>
      <c r="J9" s="4">
        <f>VLOOKUP(I9,'Point Table'!$A$2:$B$101,2,FALSE)</f>
        <v>79</v>
      </c>
      <c r="P9" s="9"/>
      <c r="Q9" s="9"/>
      <c r="R9" s="16"/>
      <c r="AA9" s="2"/>
      <c r="AB9" s="2"/>
      <c r="AC9" s="2"/>
      <c r="AD9" s="2"/>
      <c r="AE9" s="2"/>
    </row>
    <row r="10" spans="1:31" x14ac:dyDescent="0.2">
      <c r="A10" s="20" t="s">
        <v>22</v>
      </c>
      <c r="B10" s="20" t="s">
        <v>23</v>
      </c>
      <c r="C10" s="20" t="s">
        <v>19</v>
      </c>
      <c r="D10" s="20">
        <v>56</v>
      </c>
      <c r="E10" s="20" t="s">
        <v>191</v>
      </c>
      <c r="F10" s="9" t="str">
        <f t="shared" si="0"/>
        <v>MelissaWuFGATE CITY STRIDERS</v>
      </c>
      <c r="G10" s="21">
        <v>3.0520833333333334E-2</v>
      </c>
      <c r="H10" s="12">
        <f>IF(C10="F",VLOOKUP(D10,'F 5M Road'!$A$2:$B$97,2,FALSE)*G10,VLOOKUP(D10,'M 5M Road'!$A$2:$B$97,2,FALSE)*G10)</f>
        <v>2.5228520833333334E-2</v>
      </c>
      <c r="I10" s="10">
        <f t="shared" si="1"/>
        <v>9</v>
      </c>
      <c r="J10" s="4">
        <f>VLOOKUP(I10,'Point Table'!$A$2:$B$101,2,FALSE)</f>
        <v>76</v>
      </c>
      <c r="P10" s="9"/>
      <c r="Q10" s="9"/>
      <c r="R10" s="16"/>
      <c r="AA10" s="2"/>
      <c r="AB10" s="2"/>
      <c r="AC10" s="2"/>
      <c r="AD10" s="2"/>
      <c r="AE10" s="2"/>
    </row>
    <row r="11" spans="1:31" x14ac:dyDescent="0.2">
      <c r="A11" s="20" t="s">
        <v>211</v>
      </c>
      <c r="B11" s="20" t="s">
        <v>138</v>
      </c>
      <c r="C11" s="20" t="s">
        <v>19</v>
      </c>
      <c r="D11" s="20">
        <v>37</v>
      </c>
      <c r="E11" s="20" t="s">
        <v>193</v>
      </c>
      <c r="F11" s="9" t="str">
        <f t="shared" si="0"/>
        <v>ChelseaCookFMILLENNIUM RUNNING</v>
      </c>
      <c r="G11" s="21">
        <v>2.6979166666666669E-2</v>
      </c>
      <c r="H11" s="12">
        <f>IF(C11="F",VLOOKUP(D11,'F 5M Road'!$A$2:$B$97,2,FALSE)*G11,VLOOKUP(D11,'M 5M Road'!$A$2:$B$97,2,FALSE)*G11)</f>
        <v>2.6461166666666668E-2</v>
      </c>
      <c r="I11" s="10">
        <f t="shared" si="1"/>
        <v>10</v>
      </c>
      <c r="J11" s="4">
        <f>VLOOKUP(I11,'Point Table'!$A$2:$B$101,2,FALSE)</f>
        <v>73</v>
      </c>
      <c r="P11" s="9"/>
      <c r="Q11" s="9"/>
      <c r="R11" s="16"/>
      <c r="AA11" s="2"/>
      <c r="AB11" s="2"/>
      <c r="AC11" s="2"/>
      <c r="AD11" s="2"/>
      <c r="AE11" s="2"/>
    </row>
    <row r="12" spans="1:31" x14ac:dyDescent="0.2">
      <c r="A12" s="26" t="s">
        <v>386</v>
      </c>
      <c r="B12" s="26" t="s">
        <v>387</v>
      </c>
      <c r="C12" s="26" t="s">
        <v>19</v>
      </c>
      <c r="D12" s="20">
        <v>19</v>
      </c>
      <c r="E12" s="26" t="s">
        <v>196</v>
      </c>
      <c r="F12" s="9" t="str">
        <f t="shared" si="0"/>
        <v>AylaWealeFUPPER VALLEY RUNNING CLUB</v>
      </c>
      <c r="G12" s="21">
        <v>2.6701388888888889E-2</v>
      </c>
      <c r="H12" s="12">
        <f>IF(C12="F",VLOOKUP(D12,'F 5M Road'!$A$2:$B$97,2,FALSE)*G12,VLOOKUP(D12,'M 5M Road'!$A$2:$B$97,2,FALSE)*G12)</f>
        <v>2.6701388888888889E-2</v>
      </c>
      <c r="I12" s="10">
        <f t="shared" si="1"/>
        <v>11</v>
      </c>
      <c r="J12" s="4">
        <f>VLOOKUP(I12,'Point Table'!$A$2:$B$101,2,FALSE)</f>
        <v>70</v>
      </c>
      <c r="P12" s="9"/>
      <c r="Q12" s="9"/>
      <c r="R12" s="16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">
      <c r="A13" s="20" t="s">
        <v>48</v>
      </c>
      <c r="B13" s="20" t="s">
        <v>322</v>
      </c>
      <c r="C13" s="20" t="s">
        <v>19</v>
      </c>
      <c r="D13" s="20">
        <v>60</v>
      </c>
      <c r="E13" s="20" t="s">
        <v>192</v>
      </c>
      <c r="F13" s="9" t="str">
        <f t="shared" si="0"/>
        <v>DeniseSarnieFGREATER DERRY TRACK CLUB</v>
      </c>
      <c r="G13" s="21">
        <v>3.4039351851851855E-2</v>
      </c>
      <c r="H13" s="12">
        <f>IF(C13="F",VLOOKUP(D13,'F 5M Road'!$A$2:$B$97,2,FALSE)*G13,VLOOKUP(D13,'M 5M Road'!$A$2:$B$97,2,FALSE)*G13)</f>
        <v>2.6795777777777779E-2</v>
      </c>
      <c r="I13" s="10">
        <f t="shared" si="1"/>
        <v>12</v>
      </c>
      <c r="J13" s="4">
        <f>VLOOKUP(I13,'Point Table'!$A$2:$B$101,2,FALSE)</f>
        <v>68</v>
      </c>
      <c r="P13" s="9"/>
      <c r="Q13" s="9"/>
      <c r="R13" s="16"/>
      <c r="AA13" s="2"/>
      <c r="AB13" s="2"/>
      <c r="AC13" s="2"/>
      <c r="AD13" s="2"/>
      <c r="AE13" s="2"/>
    </row>
    <row r="14" spans="1:31" x14ac:dyDescent="0.2">
      <c r="A14" s="26" t="s">
        <v>75</v>
      </c>
      <c r="B14" s="26" t="s">
        <v>76</v>
      </c>
      <c r="C14" s="26" t="s">
        <v>19</v>
      </c>
      <c r="D14" s="20">
        <v>56</v>
      </c>
      <c r="E14" s="20" t="s">
        <v>191</v>
      </c>
      <c r="F14" s="9" t="str">
        <f t="shared" si="0"/>
        <v>BethWhippleFGATE CITY STRIDERS</v>
      </c>
      <c r="G14" s="21">
        <v>3.3263888888888891E-2</v>
      </c>
      <c r="H14" s="12">
        <f>IF(C14="F",VLOOKUP(D14,'F 5M Road'!$A$2:$B$97,2,FALSE)*G14,VLOOKUP(D14,'M 5M Road'!$A$2:$B$97,2,FALSE)*G14)</f>
        <v>2.7495930555555558E-2</v>
      </c>
      <c r="I14" s="10">
        <f t="shared" si="1"/>
        <v>13</v>
      </c>
      <c r="J14" s="4">
        <f>VLOOKUP(I14,'Point Table'!$A$2:$B$101,2,FALSE)</f>
        <v>66</v>
      </c>
      <c r="P14" s="9"/>
      <c r="Q14" s="9"/>
      <c r="R14" s="16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">
      <c r="A15" s="20" t="s">
        <v>60</v>
      </c>
      <c r="B15" s="20" t="s">
        <v>61</v>
      </c>
      <c r="C15" s="20" t="s">
        <v>19</v>
      </c>
      <c r="D15" s="20">
        <v>53</v>
      </c>
      <c r="E15" s="20" t="s">
        <v>192</v>
      </c>
      <c r="F15" s="9" t="str">
        <f t="shared" si="0"/>
        <v>CariHoglundFGREATER DERRY TRACK CLUB</v>
      </c>
      <c r="G15" s="21">
        <v>3.2303240740740737E-2</v>
      </c>
      <c r="H15" s="12">
        <f>IF(C15="F",VLOOKUP(D15,'F 5M Road'!$A$2:$B$97,2,FALSE)*G15,VLOOKUP(D15,'M 5M Road'!$A$2:$B$97,2,FALSE)*G15)</f>
        <v>2.7658034722222218E-2</v>
      </c>
      <c r="I15" s="10">
        <f t="shared" si="1"/>
        <v>14</v>
      </c>
      <c r="J15" s="4">
        <f>VLOOKUP(I15,'Point Table'!$A$2:$B$101,2,FALSE)</f>
        <v>64</v>
      </c>
      <c r="P15" s="14"/>
      <c r="Q15" s="9"/>
      <c r="R15" s="16"/>
      <c r="AA15" s="2"/>
      <c r="AB15" s="2"/>
      <c r="AC15" s="2"/>
      <c r="AD15" s="2"/>
      <c r="AE15" s="2"/>
    </row>
    <row r="16" spans="1:31" x14ac:dyDescent="0.2">
      <c r="A16" s="20" t="s">
        <v>79</v>
      </c>
      <c r="B16" s="20" t="s">
        <v>80</v>
      </c>
      <c r="C16" s="20" t="s">
        <v>19</v>
      </c>
      <c r="D16" s="20">
        <v>59</v>
      </c>
      <c r="E16" s="20" t="s">
        <v>192</v>
      </c>
      <c r="F16" s="9" t="str">
        <f t="shared" si="0"/>
        <v>JeanManningFGREATER DERRY TRACK CLUB</v>
      </c>
      <c r="G16" s="21">
        <v>3.5752314814814813E-2</v>
      </c>
      <c r="H16" s="12">
        <f>IF(C16="F",VLOOKUP(D16,'F 5M Road'!$A$2:$B$97,2,FALSE)*G16,VLOOKUP(D16,'M 5M Road'!$A$2:$B$97,2,FALSE)*G16)</f>
        <v>2.8494594907407408E-2</v>
      </c>
      <c r="I16" s="10">
        <f t="shared" si="1"/>
        <v>15</v>
      </c>
      <c r="J16" s="4">
        <f>VLOOKUP(I16,'Point Table'!$A$2:$B$101,2,FALSE)</f>
        <v>62</v>
      </c>
      <c r="P16" s="9"/>
      <c r="Q16" s="9"/>
      <c r="R16" s="16"/>
      <c r="AA16" s="2"/>
      <c r="AB16" s="2"/>
      <c r="AC16" s="2"/>
      <c r="AD16" s="2"/>
      <c r="AE16" s="2"/>
    </row>
    <row r="17" spans="1:31" x14ac:dyDescent="0.2">
      <c r="A17" s="20" t="s">
        <v>395</v>
      </c>
      <c r="B17" s="20" t="s">
        <v>396</v>
      </c>
      <c r="C17" s="20" t="s">
        <v>19</v>
      </c>
      <c r="D17" s="20">
        <v>28</v>
      </c>
      <c r="E17" s="20" t="s">
        <v>191</v>
      </c>
      <c r="F17" s="9" t="str">
        <f t="shared" si="0"/>
        <v>KatherineMeredithFGATE CITY STRIDERS</v>
      </c>
      <c r="G17" s="21">
        <v>2.8981481481481483E-2</v>
      </c>
      <c r="H17" s="12">
        <f>IF(C17="F",VLOOKUP(D17,'F 5M Road'!$A$2:$B$97,2,FALSE)*G17,VLOOKUP(D17,'M 5M Road'!$A$2:$B$97,2,FALSE)*G17)</f>
        <v>2.8981481481481483E-2</v>
      </c>
      <c r="I17" s="10">
        <f t="shared" si="1"/>
        <v>16</v>
      </c>
      <c r="J17" s="4">
        <f>VLOOKUP(I17,'Point Table'!$A$2:$B$101,2,FALSE)</f>
        <v>60</v>
      </c>
      <c r="P17" s="9"/>
      <c r="Q17" s="9"/>
      <c r="R17" s="16"/>
      <c r="AA17" s="2"/>
      <c r="AB17" s="2"/>
      <c r="AC17" s="2"/>
      <c r="AD17" s="2"/>
      <c r="AE17" s="2"/>
    </row>
    <row r="18" spans="1:31" x14ac:dyDescent="0.2">
      <c r="A18" s="20" t="s">
        <v>49</v>
      </c>
      <c r="B18" s="20" t="s">
        <v>50</v>
      </c>
      <c r="C18" s="20" t="s">
        <v>19</v>
      </c>
      <c r="D18" s="20">
        <v>64</v>
      </c>
      <c r="E18" s="20" t="s">
        <v>192</v>
      </c>
      <c r="F18" s="9" t="str">
        <f t="shared" si="0"/>
        <v>ConnieNolanFGREATER DERRY TRACK CLUB</v>
      </c>
      <c r="G18" s="21">
        <v>3.9143518518518515E-2</v>
      </c>
      <c r="H18" s="12">
        <f>IF(C18="F",VLOOKUP(D18,'F 5M Road'!$A$2:$B$97,2,FALSE)*G18,VLOOKUP(D18,'M 5M Road'!$A$2:$B$97,2,FALSE)*G18)</f>
        <v>2.9267608796296293E-2</v>
      </c>
      <c r="I18" s="10">
        <f t="shared" si="1"/>
        <v>17</v>
      </c>
      <c r="J18" s="4">
        <f>VLOOKUP(I18,'Point Table'!$A$2:$B$101,2,FALSE)</f>
        <v>58</v>
      </c>
      <c r="P18" s="14"/>
      <c r="Q18" s="9"/>
      <c r="R18" s="16"/>
      <c r="W18" s="2"/>
      <c r="X18" s="2"/>
      <c r="Y18" s="2"/>
      <c r="Z18" s="2"/>
      <c r="AA18" s="2"/>
      <c r="AB18" s="2"/>
      <c r="AC18" s="2"/>
      <c r="AD18" s="2"/>
      <c r="AE18" s="2"/>
    </row>
    <row r="19" spans="1:31" x14ac:dyDescent="0.2">
      <c r="A19" s="20" t="s">
        <v>406</v>
      </c>
      <c r="B19" s="20" t="s">
        <v>407</v>
      </c>
      <c r="C19" s="20" t="s">
        <v>19</v>
      </c>
      <c r="D19" s="20">
        <v>52</v>
      </c>
      <c r="E19" s="20" t="s">
        <v>196</v>
      </c>
      <c r="F19" s="9" t="str">
        <f t="shared" si="0"/>
        <v>LoriHillFUPPER VALLEY RUNNING CLUB</v>
      </c>
      <c r="G19" s="21">
        <v>3.3865740740740738E-2</v>
      </c>
      <c r="H19" s="12">
        <f>IF(C19="F",VLOOKUP(D19,'F 5M Road'!$A$2:$B$97,2,FALSE)*G19,VLOOKUP(D19,'M 5M Road'!$A$2:$B$97,2,FALSE)*G19)</f>
        <v>2.9331118055555553E-2</v>
      </c>
      <c r="I19" s="10">
        <f t="shared" si="1"/>
        <v>18</v>
      </c>
      <c r="J19" s="4">
        <f>VLOOKUP(I19,'Point Table'!$A$2:$B$101,2,FALSE)</f>
        <v>56</v>
      </c>
      <c r="P19" s="14"/>
      <c r="Q19" s="9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2">
      <c r="A20" s="20" t="s">
        <v>325</v>
      </c>
      <c r="B20" s="20" t="s">
        <v>326</v>
      </c>
      <c r="C20" s="20" t="s">
        <v>19</v>
      </c>
      <c r="D20" s="20">
        <v>61</v>
      </c>
      <c r="E20" s="20" t="s">
        <v>196</v>
      </c>
      <c r="F20" s="9" t="str">
        <f t="shared" si="0"/>
        <v>EllenChandlerFUPPER VALLEY RUNNING CLUB</v>
      </c>
      <c r="G20" s="22">
        <v>3.9282407407407412E-2</v>
      </c>
      <c r="H20" s="12">
        <f>IF(C20="F",VLOOKUP(D20,'F 5M Road'!$A$2:$B$97,2,FALSE)*G20,VLOOKUP(D20,'M 5M Road'!$A$2:$B$97,2,FALSE)*G20)</f>
        <v>3.053421527777778E-2</v>
      </c>
      <c r="I20" s="10">
        <f t="shared" si="1"/>
        <v>19</v>
      </c>
      <c r="J20" s="4">
        <f>VLOOKUP(I20,'Point Table'!$A$2:$B$101,2,FALSE)</f>
        <v>54</v>
      </c>
      <c r="P20" s="14"/>
      <c r="Q20" s="9"/>
      <c r="W20" s="2"/>
      <c r="X20" s="2"/>
      <c r="Y20" s="2"/>
      <c r="Z20" s="2"/>
      <c r="AA20" s="2"/>
      <c r="AB20" s="2"/>
      <c r="AC20" s="2"/>
      <c r="AD20" s="2"/>
      <c r="AE20" s="2"/>
    </row>
    <row r="21" spans="1:31" x14ac:dyDescent="0.2">
      <c r="A21" s="20" t="s">
        <v>44</v>
      </c>
      <c r="B21" s="20" t="s">
        <v>402</v>
      </c>
      <c r="C21" s="20" t="s">
        <v>19</v>
      </c>
      <c r="D21" s="20">
        <v>45</v>
      </c>
      <c r="E21" s="20" t="s">
        <v>192</v>
      </c>
      <c r="F21" s="9" t="str">
        <f t="shared" si="0"/>
        <v>ElizabethBusteedFGREATER DERRY TRACK CLUB</v>
      </c>
      <c r="G21" s="21">
        <v>3.3148148148148149E-2</v>
      </c>
      <c r="H21" s="12">
        <f>IF(C21="F",VLOOKUP(D21,'F 5M Road'!$A$2:$B$97,2,FALSE)*G21,VLOOKUP(D21,'M 5M Road'!$A$2:$B$97,2,FALSE)*G21)</f>
        <v>3.0880814814814816E-2</v>
      </c>
      <c r="I21" s="10">
        <f t="shared" si="1"/>
        <v>20</v>
      </c>
      <c r="J21" s="4">
        <f>VLOOKUP(I21,'Point Table'!$A$2:$B$101,2,FALSE)</f>
        <v>52</v>
      </c>
      <c r="P21" s="14"/>
      <c r="R21" s="16"/>
      <c r="W21" s="2"/>
      <c r="X21" s="2"/>
      <c r="Y21" s="2"/>
      <c r="Z21" s="2"/>
      <c r="AA21" s="2"/>
      <c r="AB21" s="2"/>
      <c r="AC21" s="2"/>
      <c r="AD21" s="2"/>
      <c r="AE21" s="2"/>
    </row>
    <row r="22" spans="1:31" x14ac:dyDescent="0.2">
      <c r="A22" s="20" t="s">
        <v>48</v>
      </c>
      <c r="B22" s="20" t="s">
        <v>115</v>
      </c>
      <c r="C22" s="20" t="s">
        <v>19</v>
      </c>
      <c r="D22" s="20">
        <v>55</v>
      </c>
      <c r="E22" s="20" t="s">
        <v>192</v>
      </c>
      <c r="F22" s="9" t="str">
        <f t="shared" si="0"/>
        <v>DeniseKeyesFGREATER DERRY TRACK CLUB</v>
      </c>
      <c r="G22" s="21">
        <v>3.7268518518518513E-2</v>
      </c>
      <c r="H22" s="12">
        <f>IF(C22="F",VLOOKUP(D22,'F 5M Road'!$A$2:$B$97,2,FALSE)*G22,VLOOKUP(D22,'M 5M Road'!$A$2:$B$97,2,FALSE)*G22)</f>
        <v>3.1175115740740736E-2</v>
      </c>
      <c r="I22" s="10">
        <f t="shared" si="1"/>
        <v>21</v>
      </c>
      <c r="J22" s="4">
        <f>VLOOKUP(I22,'Point Table'!$A$2:$B$101,2,FALSE)</f>
        <v>50</v>
      </c>
      <c r="P22" s="9"/>
      <c r="R22" s="16"/>
      <c r="AA22" s="2"/>
      <c r="AB22" s="2"/>
      <c r="AC22" s="2"/>
      <c r="AD22" s="2"/>
      <c r="AE22" s="2"/>
    </row>
    <row r="23" spans="1:31" x14ac:dyDescent="0.2">
      <c r="A23" s="20" t="s">
        <v>81</v>
      </c>
      <c r="B23" s="20" t="s">
        <v>82</v>
      </c>
      <c r="C23" s="20" t="s">
        <v>19</v>
      </c>
      <c r="D23" s="20">
        <v>47</v>
      </c>
      <c r="E23" s="20" t="s">
        <v>191</v>
      </c>
      <c r="F23" s="9" t="str">
        <f t="shared" si="0"/>
        <v>KellyAschbrennerFGATE CITY STRIDERS</v>
      </c>
      <c r="G23" s="21">
        <v>3.4456018518518518E-2</v>
      </c>
      <c r="H23" s="12">
        <f>IF(C23="F",VLOOKUP(D23,'F 5M Road'!$A$2:$B$97,2,FALSE)*G23,VLOOKUP(D23,'M 5M Road'!$A$2:$B$97,2,FALSE)*G23)</f>
        <v>3.1513474537037033E-2</v>
      </c>
      <c r="I23" s="10">
        <f t="shared" si="1"/>
        <v>22</v>
      </c>
      <c r="J23" s="4">
        <f>VLOOKUP(I23,'Point Table'!$A$2:$B$101,2,FALSE)</f>
        <v>48.5</v>
      </c>
      <c r="P23" s="14"/>
      <c r="AA23" s="2"/>
      <c r="AB23" s="2"/>
      <c r="AC23" s="2"/>
      <c r="AD23" s="2"/>
      <c r="AE23" s="2"/>
    </row>
    <row r="24" spans="1:31" x14ac:dyDescent="0.2">
      <c r="A24" s="26" t="s">
        <v>212</v>
      </c>
      <c r="B24" s="26" t="s">
        <v>213</v>
      </c>
      <c r="C24" s="26" t="s">
        <v>19</v>
      </c>
      <c r="D24" s="20">
        <v>26</v>
      </c>
      <c r="E24" s="20" t="s">
        <v>191</v>
      </c>
      <c r="F24" s="9" t="str">
        <f t="shared" si="0"/>
        <v>TerrylFritzFGATE CITY STRIDERS</v>
      </c>
      <c r="G24" s="21">
        <v>3.1921296296296302E-2</v>
      </c>
      <c r="H24" s="12">
        <f>IF(C24="F",VLOOKUP(D24,'F 5M Road'!$A$2:$B$97,2,FALSE)*G24,VLOOKUP(D24,'M 5M Road'!$A$2:$B$97,2,FALSE)*G24)</f>
        <v>3.1921296296296302E-2</v>
      </c>
      <c r="I24" s="10">
        <f t="shared" si="1"/>
        <v>23</v>
      </c>
      <c r="J24" s="4">
        <f>VLOOKUP(I24,'Point Table'!$A$2:$B$101,2,FALSE)</f>
        <v>47</v>
      </c>
      <c r="P24" s="9"/>
      <c r="R24" s="16"/>
      <c r="W24" s="2"/>
      <c r="X24" s="2"/>
      <c r="Y24" s="2"/>
      <c r="Z24" s="2"/>
      <c r="AA24" s="2"/>
      <c r="AB24" s="2"/>
      <c r="AC24" s="2"/>
      <c r="AD24" s="2"/>
      <c r="AE24" s="2"/>
    </row>
    <row r="25" spans="1:31" x14ac:dyDescent="0.2">
      <c r="A25" s="20" t="s">
        <v>413</v>
      </c>
      <c r="B25" s="20" t="s">
        <v>414</v>
      </c>
      <c r="C25" s="20" t="s">
        <v>19</v>
      </c>
      <c r="D25" s="20">
        <v>54</v>
      </c>
      <c r="E25" s="20" t="s">
        <v>192</v>
      </c>
      <c r="F25" s="9" t="str">
        <f t="shared" si="0"/>
        <v>MegSullivanFGREATER DERRY TRACK CLUB</v>
      </c>
      <c r="G25" s="21">
        <v>3.858796296296297E-2</v>
      </c>
      <c r="H25" s="12">
        <f>IF(C25="F",VLOOKUP(D25,'F 5M Road'!$A$2:$B$97,2,FALSE)*G25,VLOOKUP(D25,'M 5M Road'!$A$2:$B$97,2,FALSE)*G25)</f>
        <v>3.2660851851851858E-2</v>
      </c>
      <c r="I25" s="10">
        <f t="shared" si="1"/>
        <v>24</v>
      </c>
      <c r="J25" s="4">
        <f>VLOOKUP(I25,'Point Table'!$A$2:$B$101,2,FALSE)</f>
        <v>45.5</v>
      </c>
      <c r="P25" s="9"/>
      <c r="Q25" s="9"/>
      <c r="R25" s="16"/>
      <c r="X25" s="2"/>
      <c r="AB25" s="2"/>
      <c r="AC25" s="2"/>
      <c r="AD25" s="2"/>
      <c r="AE25" s="2"/>
    </row>
    <row r="26" spans="1:31" x14ac:dyDescent="0.2">
      <c r="A26" s="20" t="s">
        <v>357</v>
      </c>
      <c r="B26" s="20" t="s">
        <v>358</v>
      </c>
      <c r="C26" s="20" t="s">
        <v>19</v>
      </c>
      <c r="D26" s="20">
        <v>61</v>
      </c>
      <c r="E26" s="20" t="s">
        <v>192</v>
      </c>
      <c r="F26" s="9" t="str">
        <f t="shared" si="0"/>
        <v>CarolynSnyderFGREATER DERRY TRACK CLUB</v>
      </c>
      <c r="G26" s="21">
        <v>4.2372685185185187E-2</v>
      </c>
      <c r="H26" s="12">
        <f>IF(C26="F",VLOOKUP(D26,'F 5M Road'!$A$2:$B$97,2,FALSE)*G26,VLOOKUP(D26,'M 5M Road'!$A$2:$B$97,2,FALSE)*G26)</f>
        <v>3.2936288194444448E-2</v>
      </c>
      <c r="I26" s="10">
        <f t="shared" si="1"/>
        <v>25</v>
      </c>
      <c r="J26" s="4">
        <f>VLOOKUP(I26,'Point Table'!$A$2:$B$101,2,FALSE)</f>
        <v>44</v>
      </c>
      <c r="P26" s="9"/>
      <c r="Q26" s="9"/>
      <c r="R26" s="16"/>
      <c r="W26" s="2"/>
      <c r="X26" s="2"/>
      <c r="Y26" s="2"/>
      <c r="Z26" s="2"/>
      <c r="AA26" s="2"/>
      <c r="AB26" s="2"/>
      <c r="AC26" s="2"/>
      <c r="AD26" s="2"/>
      <c r="AE26" s="2"/>
    </row>
    <row r="27" spans="1:31" x14ac:dyDescent="0.2">
      <c r="A27" s="20" t="s">
        <v>362</v>
      </c>
      <c r="B27" s="20" t="s">
        <v>363</v>
      </c>
      <c r="C27" s="20" t="s">
        <v>19</v>
      </c>
      <c r="D27" s="20">
        <v>66</v>
      </c>
      <c r="E27" s="20" t="s">
        <v>192</v>
      </c>
      <c r="F27" s="9" t="str">
        <f t="shared" si="0"/>
        <v>BevSomogieFGREATER DERRY TRACK CLUB</v>
      </c>
      <c r="G27" s="21">
        <v>4.553240740740741E-2</v>
      </c>
      <c r="H27" s="12">
        <f>IF(C27="F",VLOOKUP(D27,'F 5M Road'!$A$2:$B$97,2,FALSE)*G27,VLOOKUP(D27,'M 5M Road'!$A$2:$B$97,2,FALSE)*G27)</f>
        <v>3.3147592592592597E-2</v>
      </c>
      <c r="I27" s="10">
        <f t="shared" si="1"/>
        <v>26</v>
      </c>
      <c r="J27" s="4">
        <f>VLOOKUP(I27,'Point Table'!$A$2:$B$101,2,FALSE)</f>
        <v>42.5</v>
      </c>
      <c r="P27" s="9"/>
      <c r="Q27" s="9"/>
      <c r="R27" s="16"/>
      <c r="W27" s="2"/>
      <c r="X27" s="2"/>
      <c r="Y27" s="2"/>
      <c r="Z27" s="2"/>
      <c r="AA27" s="2"/>
      <c r="AB27" s="2"/>
      <c r="AC27" s="2"/>
      <c r="AD27" s="2"/>
      <c r="AE27" s="2"/>
    </row>
    <row r="28" spans="1:31" x14ac:dyDescent="0.2">
      <c r="A28" s="20" t="s">
        <v>119</v>
      </c>
      <c r="B28" s="26" t="s">
        <v>116</v>
      </c>
      <c r="C28" s="26" t="s">
        <v>19</v>
      </c>
      <c r="D28" s="20">
        <v>55</v>
      </c>
      <c r="E28" s="20" t="s">
        <v>192</v>
      </c>
      <c r="F28" s="9" t="str">
        <f t="shared" si="0"/>
        <v>JennJensenFGREATER DERRY TRACK CLUB</v>
      </c>
      <c r="G28" s="21">
        <v>4.1562500000000002E-2</v>
      </c>
      <c r="H28" s="12">
        <f>IF(C28="F",VLOOKUP(D28,'F 5M Road'!$A$2:$B$97,2,FALSE)*G28,VLOOKUP(D28,'M 5M Road'!$A$2:$B$97,2,FALSE)*G28)</f>
        <v>3.4767031250000004E-2</v>
      </c>
      <c r="I28" s="10">
        <f t="shared" si="1"/>
        <v>27</v>
      </c>
      <c r="J28" s="4">
        <f>VLOOKUP(I28,'Point Table'!$A$2:$B$101,2,FALSE)</f>
        <v>41</v>
      </c>
      <c r="P28" s="14"/>
      <c r="Q28" s="9"/>
      <c r="R28" s="16"/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2">
      <c r="A29" s="20" t="s">
        <v>87</v>
      </c>
      <c r="B29" s="20" t="s">
        <v>408</v>
      </c>
      <c r="C29" s="20" t="s">
        <v>19</v>
      </c>
      <c r="D29" s="20">
        <v>38</v>
      </c>
      <c r="E29" s="20" t="s">
        <v>193</v>
      </c>
      <c r="F29" s="9" t="str">
        <f t="shared" si="0"/>
        <v>MichelleCremoneFMILLENNIUM RUNNING</v>
      </c>
      <c r="G29" s="21">
        <v>3.5636574074074077E-2</v>
      </c>
      <c r="H29" s="12">
        <f>IF(C29="F",VLOOKUP(D29,'F 5M Road'!$A$2:$B$97,2,FALSE)*G29,VLOOKUP(D29,'M 5M Road'!$A$2:$B$97,2,FALSE)*G29)</f>
        <v>3.4791987268518523E-2</v>
      </c>
      <c r="I29" s="10">
        <f t="shared" si="1"/>
        <v>28</v>
      </c>
      <c r="J29" s="4">
        <f>VLOOKUP(I29,'Point Table'!$A$2:$B$101,2,FALSE)</f>
        <v>39.5</v>
      </c>
      <c r="P29" s="14"/>
      <c r="Q29" s="9"/>
      <c r="R29" s="16"/>
      <c r="AA29" s="2"/>
      <c r="AB29" s="2"/>
      <c r="AC29" s="2"/>
      <c r="AD29" s="2"/>
      <c r="AE29" s="2"/>
    </row>
    <row r="30" spans="1:31" x14ac:dyDescent="0.2">
      <c r="A30" s="26" t="s">
        <v>334</v>
      </c>
      <c r="B30" s="26" t="s">
        <v>335</v>
      </c>
      <c r="C30" s="26" t="s">
        <v>19</v>
      </c>
      <c r="D30" s="20">
        <v>59</v>
      </c>
      <c r="E30" s="26" t="s">
        <v>196</v>
      </c>
      <c r="F30" s="9" t="str">
        <f t="shared" si="0"/>
        <v>JuliaNeilyFUPPER VALLEY RUNNING CLUB</v>
      </c>
      <c r="G30" s="21">
        <v>4.387731481481482E-2</v>
      </c>
      <c r="H30" s="12">
        <f>IF(C30="F",VLOOKUP(D30,'F 5M Road'!$A$2:$B$97,2,FALSE)*G30,VLOOKUP(D30,'M 5M Road'!$A$2:$B$97,2,FALSE)*G30)</f>
        <v>3.4970219907407417E-2</v>
      </c>
      <c r="I30" s="10">
        <f t="shared" si="1"/>
        <v>29</v>
      </c>
      <c r="J30" s="4">
        <f>VLOOKUP(I30,'Point Table'!$A$2:$B$101,2,FALSE)</f>
        <v>38</v>
      </c>
      <c r="P30" s="9"/>
      <c r="Q30" s="9"/>
      <c r="R30" s="16"/>
      <c r="X30" s="2"/>
      <c r="AB30" s="2"/>
      <c r="AC30" s="2"/>
      <c r="AD30" s="2"/>
      <c r="AE30" s="2"/>
    </row>
    <row r="31" spans="1:31" x14ac:dyDescent="0.2">
      <c r="A31" s="20" t="s">
        <v>409</v>
      </c>
      <c r="B31" s="20" t="s">
        <v>410</v>
      </c>
      <c r="C31" s="20" t="s">
        <v>19</v>
      </c>
      <c r="D31" s="20">
        <v>40</v>
      </c>
      <c r="E31" s="20" t="s">
        <v>191</v>
      </c>
      <c r="F31" s="9" t="str">
        <f t="shared" si="0"/>
        <v>ColleenBerubeFGATE CITY STRIDERS</v>
      </c>
      <c r="G31" s="21">
        <v>3.6458333333333336E-2</v>
      </c>
      <c r="H31" s="12">
        <f>IF(C31="F",VLOOKUP(D31,'F 5M Road'!$A$2:$B$97,2,FALSE)*G31,VLOOKUP(D31,'M 5M Road'!$A$2:$B$97,2,FALSE)*G31)</f>
        <v>3.5215104166666671E-2</v>
      </c>
      <c r="I31" s="10">
        <f t="shared" si="1"/>
        <v>30</v>
      </c>
      <c r="J31" s="4">
        <f>VLOOKUP(I31,'Point Table'!$A$2:$B$101,2,FALSE)</f>
        <v>36.5</v>
      </c>
      <c r="P31" s="9"/>
      <c r="Q31" s="9"/>
      <c r="R31" s="16"/>
      <c r="AA31" s="2"/>
      <c r="AB31" s="2"/>
      <c r="AC31" s="2"/>
      <c r="AD31" s="2"/>
      <c r="AE31" s="2"/>
    </row>
    <row r="32" spans="1:31" x14ac:dyDescent="0.2">
      <c r="A32" s="20" t="s">
        <v>336</v>
      </c>
      <c r="B32" s="20" t="s">
        <v>337</v>
      </c>
      <c r="C32" s="20" t="s">
        <v>19</v>
      </c>
      <c r="D32" s="20">
        <v>59</v>
      </c>
      <c r="E32" s="20" t="s">
        <v>192</v>
      </c>
      <c r="F32" s="9" t="str">
        <f t="shared" si="0"/>
        <v>RuthHarbilasFGREATER DERRY TRACK CLUB</v>
      </c>
      <c r="G32" s="21">
        <v>4.5347222222222226E-2</v>
      </c>
      <c r="H32" s="12">
        <f>IF(C32="F",VLOOKUP(D32,'F 5M Road'!$A$2:$B$97,2,FALSE)*G32,VLOOKUP(D32,'M 5M Road'!$A$2:$B$97,2,FALSE)*G32)</f>
        <v>3.6141736111111114E-2</v>
      </c>
      <c r="I32" s="10">
        <f t="shared" si="1"/>
        <v>31</v>
      </c>
      <c r="J32" s="4">
        <f>VLOOKUP(I32,'Point Table'!$A$2:$B$101,2,FALSE)</f>
        <v>35</v>
      </c>
      <c r="P32" s="9"/>
      <c r="Q32" s="9"/>
      <c r="R32" s="16"/>
      <c r="X32" s="2"/>
      <c r="AB32" s="2"/>
      <c r="AC32" s="2"/>
      <c r="AD32" s="2"/>
      <c r="AE32" s="2"/>
    </row>
    <row r="33" spans="1:31" x14ac:dyDescent="0.2">
      <c r="A33" s="20" t="s">
        <v>100</v>
      </c>
      <c r="B33" s="20" t="s">
        <v>101</v>
      </c>
      <c r="C33" s="20" t="s">
        <v>19</v>
      </c>
      <c r="D33" s="20">
        <v>40</v>
      </c>
      <c r="E33" s="20" t="s">
        <v>192</v>
      </c>
      <c r="F33" s="9" t="str">
        <f t="shared" si="0"/>
        <v>SharonPetersonFGREATER DERRY TRACK CLUB</v>
      </c>
      <c r="G33" s="21">
        <v>3.8090277777777778E-2</v>
      </c>
      <c r="H33" s="12">
        <f>IF(C33="F",VLOOKUP(D33,'F 5M Road'!$A$2:$B$97,2,FALSE)*G33,VLOOKUP(D33,'M 5M Road'!$A$2:$B$97,2,FALSE)*G33)</f>
        <v>3.6791399305555555E-2</v>
      </c>
      <c r="I33" s="10">
        <f t="shared" si="1"/>
        <v>32</v>
      </c>
      <c r="J33" s="4">
        <f>VLOOKUP(I33,'Point Table'!$A$2:$B$101,2,FALSE)</f>
        <v>34</v>
      </c>
      <c r="P33" s="9"/>
      <c r="Q33" s="9"/>
      <c r="R33" s="16"/>
      <c r="AA33" s="2"/>
      <c r="AB33" s="2"/>
      <c r="AC33" s="2"/>
      <c r="AD33" s="2"/>
      <c r="AE33" s="2"/>
    </row>
    <row r="34" spans="1:31" x14ac:dyDescent="0.2">
      <c r="A34" s="20" t="s">
        <v>365</v>
      </c>
      <c r="B34" s="20" t="s">
        <v>366</v>
      </c>
      <c r="C34" s="20" t="s">
        <v>19</v>
      </c>
      <c r="D34" s="20">
        <v>62</v>
      </c>
      <c r="E34" s="20" t="s">
        <v>192</v>
      </c>
      <c r="F34" s="9" t="str">
        <f t="shared" ref="F34:F65" si="2">A34&amp;B34&amp;C34&amp;E34</f>
        <v>LouiseChevalierFGREATER DERRY TRACK CLUB</v>
      </c>
      <c r="G34" s="22">
        <v>4.8020833333333339E-2</v>
      </c>
      <c r="H34" s="12">
        <f>IF(C34="F",VLOOKUP(D34,'F 5M Road'!$A$2:$B$97,2,FALSE)*G34,VLOOKUP(D34,'M 5M Road'!$A$2:$B$97,2,FALSE)*G34)</f>
        <v>3.68511875E-2</v>
      </c>
      <c r="I34" s="10">
        <f t="shared" ref="I34:I65" si="3">COUNTIFS($C$2:$C$102,C34,$H$2:$H$102,"&lt;"&amp;H34)+1</f>
        <v>33</v>
      </c>
      <c r="J34" s="4">
        <f>VLOOKUP(I34,'Point Table'!$A$2:$B$101,2,FALSE)</f>
        <v>33</v>
      </c>
      <c r="P34" s="9"/>
      <c r="Q34" s="9"/>
      <c r="R34" s="16"/>
      <c r="W34" s="2"/>
      <c r="X34" s="2"/>
      <c r="Y34" s="2"/>
      <c r="Z34" s="2"/>
      <c r="AA34" s="2"/>
      <c r="AB34" s="2"/>
      <c r="AC34" s="2"/>
      <c r="AD34" s="2"/>
      <c r="AE34" s="2"/>
    </row>
    <row r="35" spans="1:31" x14ac:dyDescent="0.2">
      <c r="A35" s="20" t="s">
        <v>112</v>
      </c>
      <c r="B35" s="20" t="s">
        <v>340</v>
      </c>
      <c r="C35" s="20" t="s">
        <v>19</v>
      </c>
      <c r="D35" s="20">
        <v>40</v>
      </c>
      <c r="E35" s="20" t="s">
        <v>191</v>
      </c>
      <c r="F35" s="9" t="str">
        <f t="shared" si="2"/>
        <v>HeatherHochuliFGATE CITY STRIDERS</v>
      </c>
      <c r="G35" s="21">
        <v>3.8715277777777779E-2</v>
      </c>
      <c r="H35" s="12">
        <f>IF(C35="F",VLOOKUP(D35,'F 5M Road'!$A$2:$B$97,2,FALSE)*G35,VLOOKUP(D35,'M 5M Road'!$A$2:$B$97,2,FALSE)*G35)</f>
        <v>3.7395086805555554E-2</v>
      </c>
      <c r="I35" s="10">
        <f t="shared" si="3"/>
        <v>34</v>
      </c>
      <c r="J35" s="4">
        <f>VLOOKUP(I35,'Point Table'!$A$2:$B$101,2,FALSE)</f>
        <v>32</v>
      </c>
      <c r="P35" s="9"/>
      <c r="Q35" s="9"/>
      <c r="R35" s="16"/>
      <c r="AA35" s="2"/>
      <c r="AB35" s="2"/>
      <c r="AC35" s="2"/>
      <c r="AD35" s="2"/>
      <c r="AE35" s="2"/>
    </row>
    <row r="36" spans="1:31" x14ac:dyDescent="0.2">
      <c r="A36" s="20" t="s">
        <v>86</v>
      </c>
      <c r="B36" s="20" t="s">
        <v>81</v>
      </c>
      <c r="C36" s="20" t="s">
        <v>19</v>
      </c>
      <c r="D36" s="20">
        <v>49</v>
      </c>
      <c r="E36" s="20" t="s">
        <v>193</v>
      </c>
      <c r="F36" s="9" t="str">
        <f t="shared" si="2"/>
        <v>MicheleKellyFMILLENNIUM RUNNING</v>
      </c>
      <c r="G36" s="21">
        <v>4.2303240740740738E-2</v>
      </c>
      <c r="H36" s="12">
        <f>IF(C36="F",VLOOKUP(D36,'F 5M Road'!$A$2:$B$97,2,FALSE)*G36,VLOOKUP(D36,'M 5M Road'!$A$2:$B$97,2,FALSE)*G36)</f>
        <v>3.7891012731481481E-2</v>
      </c>
      <c r="I36" s="10">
        <f t="shared" si="3"/>
        <v>35</v>
      </c>
      <c r="J36" s="4">
        <f>VLOOKUP(I36,'Point Table'!$A$2:$B$101,2,FALSE)</f>
        <v>31</v>
      </c>
      <c r="P36" s="9"/>
      <c r="Q36" s="9"/>
      <c r="R36" s="16"/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2">
      <c r="A37" s="26" t="s">
        <v>97</v>
      </c>
      <c r="B37" s="26" t="s">
        <v>359</v>
      </c>
      <c r="C37" s="26" t="s">
        <v>19</v>
      </c>
      <c r="D37" s="20">
        <v>51</v>
      </c>
      <c r="E37" s="26" t="s">
        <v>192</v>
      </c>
      <c r="F37" s="9" t="str">
        <f t="shared" si="2"/>
        <v>KerriHaskinsFGREATER DERRY TRACK CLUB</v>
      </c>
      <c r="G37" s="21">
        <v>4.3611111111111107E-2</v>
      </c>
      <c r="H37" s="12">
        <f>IF(C37="F",VLOOKUP(D37,'F 5M Road'!$A$2:$B$97,2,FALSE)*G37,VLOOKUP(D37,'M 5M Road'!$A$2:$B$97,2,FALSE)*G37)</f>
        <v>3.8203333333333332E-2</v>
      </c>
      <c r="I37" s="10">
        <f t="shared" si="3"/>
        <v>36</v>
      </c>
      <c r="J37" s="4">
        <f>VLOOKUP(I37,'Point Table'!$A$2:$B$101,2,FALSE)</f>
        <v>30</v>
      </c>
      <c r="P37" s="9"/>
      <c r="Q37" s="9"/>
      <c r="R37" s="16"/>
      <c r="AA37" s="2"/>
      <c r="AB37" s="2"/>
      <c r="AC37" s="2"/>
      <c r="AD37" s="2"/>
      <c r="AE37" s="2"/>
    </row>
    <row r="38" spans="1:31" x14ac:dyDescent="0.2">
      <c r="A38" s="26" t="s">
        <v>231</v>
      </c>
      <c r="B38" s="26" t="s">
        <v>232</v>
      </c>
      <c r="C38" s="26" t="s">
        <v>19</v>
      </c>
      <c r="D38" s="20">
        <v>33</v>
      </c>
      <c r="E38" s="26" t="s">
        <v>191</v>
      </c>
      <c r="F38" s="9" t="str">
        <f t="shared" si="2"/>
        <v>CarlyMatthewsFGATE CITY STRIDERS</v>
      </c>
      <c r="G38" s="21">
        <v>3.9664351851851853E-2</v>
      </c>
      <c r="H38" s="12">
        <f>IF(C38="F",VLOOKUP(D38,'F 5M Road'!$A$2:$B$97,2,FALSE)*G38,VLOOKUP(D38,'M 5M Road'!$A$2:$B$97,2,FALSE)*G38)</f>
        <v>3.9426365740740744E-2</v>
      </c>
      <c r="I38" s="10">
        <f t="shared" si="3"/>
        <v>37</v>
      </c>
      <c r="J38" s="4">
        <f>VLOOKUP(I38,'Point Table'!$A$2:$B$101,2,FALSE)</f>
        <v>29</v>
      </c>
      <c r="P38" s="9"/>
      <c r="Q38" s="9"/>
      <c r="R38" s="16"/>
      <c r="AA38" s="2"/>
      <c r="AB38" s="2"/>
      <c r="AC38" s="2"/>
      <c r="AD38" s="2"/>
      <c r="AE38" s="2"/>
    </row>
    <row r="39" spans="1:31" x14ac:dyDescent="0.2">
      <c r="A39" s="20" t="s">
        <v>35</v>
      </c>
      <c r="B39" s="20" t="s">
        <v>36</v>
      </c>
      <c r="C39" s="20" t="s">
        <v>19</v>
      </c>
      <c r="D39" s="20">
        <v>43</v>
      </c>
      <c r="E39" s="20" t="s">
        <v>191</v>
      </c>
      <c r="F39" s="9" t="str">
        <f t="shared" si="2"/>
        <v>EmilyCunhaFGATE CITY STRIDERS</v>
      </c>
      <c r="G39" s="21">
        <v>4.4074074074074071E-2</v>
      </c>
      <c r="H39" s="12">
        <f>IF(C39="F",VLOOKUP(D39,'F 5M Road'!$A$2:$B$97,2,FALSE)*G39,VLOOKUP(D39,'M 5M Road'!$A$2:$B$97,2,FALSE)*G39)</f>
        <v>4.1724925925925922E-2</v>
      </c>
      <c r="I39" s="10">
        <f t="shared" si="3"/>
        <v>38</v>
      </c>
      <c r="J39" s="4">
        <f>VLOOKUP(I39,'Point Table'!$A$2:$B$101,2,FALSE)</f>
        <v>28</v>
      </c>
      <c r="P39" s="9"/>
      <c r="Q39" s="9"/>
      <c r="R39" s="16"/>
      <c r="W39" s="2"/>
      <c r="X39" s="2"/>
      <c r="Y39" s="2"/>
      <c r="Z39" s="2"/>
      <c r="AA39" s="2"/>
      <c r="AB39" s="2"/>
      <c r="AC39" s="2"/>
      <c r="AD39" s="2"/>
      <c r="AE39" s="2"/>
    </row>
    <row r="40" spans="1:31" x14ac:dyDescent="0.2">
      <c r="A40" s="20" t="s">
        <v>256</v>
      </c>
      <c r="B40" s="20" t="s">
        <v>257</v>
      </c>
      <c r="C40" s="20" t="s">
        <v>19</v>
      </c>
      <c r="D40" s="20">
        <v>26</v>
      </c>
      <c r="E40" s="20" t="s">
        <v>191</v>
      </c>
      <c r="F40" s="9" t="str">
        <f t="shared" si="2"/>
        <v>AlisonLilienfeldFGATE CITY STRIDERS</v>
      </c>
      <c r="G40" s="21">
        <v>4.3240740740740739E-2</v>
      </c>
      <c r="H40" s="12">
        <f>IF(C40="F",VLOOKUP(D40,'F 5M Road'!$A$2:$B$97,2,FALSE)*G40,VLOOKUP(D40,'M 5M Road'!$A$2:$B$97,2,FALSE)*G40)</f>
        <v>4.3240740740740739E-2</v>
      </c>
      <c r="I40" s="10">
        <f t="shared" si="3"/>
        <v>39</v>
      </c>
      <c r="J40" s="4">
        <f>VLOOKUP(I40,'Point Table'!$A$2:$B$101,2,FALSE)</f>
        <v>27</v>
      </c>
      <c r="P40" s="9"/>
      <c r="Q40" s="9"/>
      <c r="R40" s="16"/>
      <c r="AA40" s="2"/>
      <c r="AB40" s="2"/>
      <c r="AC40" s="2"/>
      <c r="AD40" s="2"/>
      <c r="AE40" s="2"/>
    </row>
    <row r="41" spans="1:31" x14ac:dyDescent="0.2">
      <c r="A41" s="26" t="s">
        <v>26</v>
      </c>
      <c r="B41" s="26" t="s">
        <v>263</v>
      </c>
      <c r="C41" s="26" t="s">
        <v>19</v>
      </c>
      <c r="D41" s="20">
        <v>42</v>
      </c>
      <c r="E41" s="26" t="s">
        <v>191</v>
      </c>
      <c r="F41" s="9" t="str">
        <f t="shared" si="2"/>
        <v>KristenBryantFGATE CITY STRIDERS</v>
      </c>
      <c r="G41" s="21">
        <v>4.5497685185185183E-2</v>
      </c>
      <c r="H41" s="12">
        <f>IF(C41="F",VLOOKUP(D41,'F 5M Road'!$A$2:$B$97,2,FALSE)*G41,VLOOKUP(D41,'M 5M Road'!$A$2:$B$97,2,FALSE)*G41)</f>
        <v>4.3386592592592588E-2</v>
      </c>
      <c r="I41" s="10">
        <f t="shared" si="3"/>
        <v>40</v>
      </c>
      <c r="J41" s="4">
        <f>VLOOKUP(I41,'Point Table'!$A$2:$B$101,2,FALSE)</f>
        <v>26</v>
      </c>
      <c r="P41" s="14"/>
      <c r="Q41" s="9"/>
      <c r="R41" s="16"/>
      <c r="X41" s="2"/>
      <c r="AB41" s="2"/>
      <c r="AC41" s="2"/>
      <c r="AD41" s="2"/>
      <c r="AE41" s="2"/>
    </row>
    <row r="42" spans="1:31" x14ac:dyDescent="0.2">
      <c r="A42" s="20" t="s">
        <v>241</v>
      </c>
      <c r="B42" s="20" t="s">
        <v>364</v>
      </c>
      <c r="C42" s="20" t="s">
        <v>19</v>
      </c>
      <c r="D42" s="20">
        <v>43</v>
      </c>
      <c r="E42" s="20" t="s">
        <v>191</v>
      </c>
      <c r="F42" s="9" t="str">
        <f t="shared" si="2"/>
        <v>ErinCaplesFGATE CITY STRIDERS</v>
      </c>
      <c r="G42" s="21">
        <v>4.6342592592592595E-2</v>
      </c>
      <c r="H42" s="12">
        <f>IF(C42="F",VLOOKUP(D42,'F 5M Road'!$A$2:$B$97,2,FALSE)*G42,VLOOKUP(D42,'M 5M Road'!$A$2:$B$97,2,FALSE)*G42)</f>
        <v>4.3872532407407412E-2</v>
      </c>
      <c r="I42" s="10">
        <f t="shared" si="3"/>
        <v>41</v>
      </c>
      <c r="J42" s="4">
        <f>VLOOKUP(I42,'Point Table'!$A$2:$B$101,2,FALSE)</f>
        <v>25</v>
      </c>
      <c r="P42" s="14"/>
      <c r="R42" s="16"/>
      <c r="AA42" s="2"/>
      <c r="AB42" s="2"/>
      <c r="AC42" s="2"/>
      <c r="AD42" s="2"/>
      <c r="AE42" s="2"/>
    </row>
    <row r="43" spans="1:31" x14ac:dyDescent="0.2">
      <c r="A43" s="20" t="s">
        <v>22</v>
      </c>
      <c r="B43" s="20" t="s">
        <v>369</v>
      </c>
      <c r="C43" s="20" t="s">
        <v>19</v>
      </c>
      <c r="D43" s="20">
        <v>51</v>
      </c>
      <c r="E43" s="20" t="s">
        <v>191</v>
      </c>
      <c r="F43" s="9" t="str">
        <f t="shared" si="2"/>
        <v>MelissaHoltFGATE CITY STRIDERS</v>
      </c>
      <c r="G43" s="21">
        <v>5.2060185185185182E-2</v>
      </c>
      <c r="H43" s="12">
        <f>IF(C43="F",VLOOKUP(D43,'F 5M Road'!$A$2:$B$97,2,FALSE)*G43,VLOOKUP(D43,'M 5M Road'!$A$2:$B$97,2,FALSE)*G43)</f>
        <v>4.560472222222222E-2</v>
      </c>
      <c r="I43" s="10">
        <f t="shared" si="3"/>
        <v>42</v>
      </c>
      <c r="J43" s="4">
        <f>VLOOKUP(I43,'Point Table'!$A$2:$B$101,2,FALSE)</f>
        <v>24.25</v>
      </c>
      <c r="P43" s="9"/>
      <c r="R43" s="16"/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2">
      <c r="A44" s="20" t="s">
        <v>367</v>
      </c>
      <c r="B44" s="20" t="s">
        <v>368</v>
      </c>
      <c r="C44" s="20" t="s">
        <v>19</v>
      </c>
      <c r="D44" s="20">
        <v>45</v>
      </c>
      <c r="E44" s="20" t="s">
        <v>191</v>
      </c>
      <c r="F44" s="9" t="str">
        <f t="shared" si="2"/>
        <v>Johanna LisleNewboldFGATE CITY STRIDERS</v>
      </c>
      <c r="G44" s="21">
        <v>5.1643518518518526E-2</v>
      </c>
      <c r="H44" s="12">
        <f>IF(C44="F",VLOOKUP(D44,'F 5M Road'!$A$2:$B$97,2,FALSE)*G44,VLOOKUP(D44,'M 5M Road'!$A$2:$B$97,2,FALSE)*G44)</f>
        <v>4.8111101851851856E-2</v>
      </c>
      <c r="I44" s="10">
        <f t="shared" si="3"/>
        <v>43</v>
      </c>
      <c r="J44" s="4">
        <f>VLOOKUP(I44,'Point Table'!$A$2:$B$101,2,FALSE)</f>
        <v>23.5</v>
      </c>
      <c r="P44" s="9"/>
      <c r="R44" s="16"/>
      <c r="AA44" s="2"/>
      <c r="AB44" s="2"/>
      <c r="AC44" s="2"/>
      <c r="AD44" s="2"/>
      <c r="AE44" s="2"/>
    </row>
    <row r="45" spans="1:31" x14ac:dyDescent="0.2">
      <c r="A45" s="20" t="s">
        <v>277</v>
      </c>
      <c r="B45" s="20" t="s">
        <v>278</v>
      </c>
      <c r="C45" s="20" t="s">
        <v>19</v>
      </c>
      <c r="D45" s="20">
        <v>52</v>
      </c>
      <c r="E45" s="20" t="s">
        <v>191</v>
      </c>
      <c r="F45" s="9" t="str">
        <f t="shared" si="2"/>
        <v>Cheryl AnnMahaffeyFGATE CITY STRIDERS</v>
      </c>
      <c r="G45" s="22">
        <v>5.7129629629629634E-2</v>
      </c>
      <c r="H45" s="12">
        <f>IF(C45="F",VLOOKUP(D45,'F 5M Road'!$A$2:$B$97,2,FALSE)*G45,VLOOKUP(D45,'M 5M Road'!$A$2:$B$97,2,FALSE)*G45)</f>
        <v>4.9479972222222224E-2</v>
      </c>
      <c r="I45" s="10">
        <f t="shared" si="3"/>
        <v>44</v>
      </c>
      <c r="J45" s="4">
        <f>VLOOKUP(I45,'Point Table'!$A$2:$B$101,2,FALSE)</f>
        <v>22.75</v>
      </c>
      <c r="P45" s="9"/>
      <c r="R45" s="16"/>
      <c r="X45" s="2"/>
      <c r="AB45" s="2"/>
      <c r="AC45" s="2"/>
      <c r="AD45" s="2"/>
      <c r="AE45" s="2"/>
    </row>
    <row r="46" spans="1:31" x14ac:dyDescent="0.2">
      <c r="A46" s="20" t="s">
        <v>370</v>
      </c>
      <c r="B46" s="20" t="s">
        <v>371</v>
      </c>
      <c r="C46" s="20" t="s">
        <v>13</v>
      </c>
      <c r="D46" s="20">
        <v>30</v>
      </c>
      <c r="E46" s="20" t="s">
        <v>192</v>
      </c>
      <c r="F46" s="9" t="str">
        <f t="shared" si="2"/>
        <v>SamuelFazioliMGREATER DERRY TRACK CLUB</v>
      </c>
      <c r="G46" s="22">
        <v>1.8217592592592594E-2</v>
      </c>
      <c r="H46" s="12">
        <f>IF(C46="F",VLOOKUP(D46,'F 5M Road'!$A$2:$B$97,2,FALSE)*G46,VLOOKUP(D46,'M 5M Road'!$A$2:$B$97,2,FALSE)*G46)</f>
        <v>1.8217592592592594E-2</v>
      </c>
      <c r="I46" s="10">
        <f t="shared" si="3"/>
        <v>1</v>
      </c>
      <c r="J46" s="4">
        <f>VLOOKUP(I46,'Point Table'!$A$2:$B$101,2,FALSE)</f>
        <v>100</v>
      </c>
      <c r="P46" s="9"/>
      <c r="R46" s="16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2">
      <c r="A47" s="20" t="s">
        <v>12</v>
      </c>
      <c r="B47" s="20" t="s">
        <v>375</v>
      </c>
      <c r="C47" s="20" t="s">
        <v>13</v>
      </c>
      <c r="D47" s="20">
        <v>57</v>
      </c>
      <c r="E47" s="20" t="s">
        <v>191</v>
      </c>
      <c r="F47" s="9" t="str">
        <f t="shared" si="2"/>
        <v>BrianRuhmMGATE CITY STRIDERS</v>
      </c>
      <c r="G47" s="22">
        <v>2.2766203703703702E-2</v>
      </c>
      <c r="H47" s="12">
        <f>IF(C47="F",VLOOKUP(D47,'F 5M Road'!$A$2:$B$97,2,FALSE)*G47,VLOOKUP(D47,'M 5M Road'!$A$2:$B$97,2,FALSE)*G47)</f>
        <v>1.8989290509259255E-2</v>
      </c>
      <c r="I47" s="10">
        <f t="shared" si="3"/>
        <v>2</v>
      </c>
      <c r="J47" s="4">
        <f>VLOOKUP(I47,'Point Table'!$A$2:$B$101,2,FALSE)</f>
        <v>97</v>
      </c>
      <c r="P47" s="14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2">
      <c r="A48" s="20" t="s">
        <v>161</v>
      </c>
      <c r="B48" s="20" t="s">
        <v>82</v>
      </c>
      <c r="C48" s="20" t="s">
        <v>13</v>
      </c>
      <c r="D48" s="20">
        <v>45</v>
      </c>
      <c r="E48" s="20" t="s">
        <v>191</v>
      </c>
      <c r="F48" s="9" t="str">
        <f t="shared" si="2"/>
        <v>RyanAschbrennerMGATE CITY STRIDERS</v>
      </c>
      <c r="G48" s="19">
        <v>2.1307870370370369E-2</v>
      </c>
      <c r="H48" s="12">
        <f>IF(C48="F",VLOOKUP(D48,'F 5M Road'!$A$2:$B$97,2,FALSE)*G48,VLOOKUP(D48,'M 5M Road'!$A$2:$B$97,2,FALSE)*G48)</f>
        <v>1.9652248842592594E-2</v>
      </c>
      <c r="I48" s="10">
        <f t="shared" si="3"/>
        <v>3</v>
      </c>
      <c r="J48" s="4">
        <f>VLOOKUP(I48,'Point Table'!$A$2:$B$101,2,FALSE)</f>
        <v>94</v>
      </c>
      <c r="P48" s="9"/>
      <c r="Q48" s="9"/>
      <c r="R48" s="16"/>
      <c r="AA48" s="2"/>
      <c r="AB48" s="2"/>
      <c r="AC48" s="2"/>
      <c r="AD48" s="2"/>
      <c r="AE48" s="2"/>
    </row>
    <row r="49" spans="1:31" x14ac:dyDescent="0.2">
      <c r="A49" s="20" t="s">
        <v>37</v>
      </c>
      <c r="B49" s="20" t="s">
        <v>378</v>
      </c>
      <c r="C49" s="20" t="s">
        <v>13</v>
      </c>
      <c r="D49" s="20">
        <v>57</v>
      </c>
      <c r="E49" s="20" t="s">
        <v>192</v>
      </c>
      <c r="F49" s="9" t="str">
        <f t="shared" si="2"/>
        <v>MichaelDufourMGREATER DERRY TRACK CLUB</v>
      </c>
      <c r="G49" s="21">
        <v>2.3634259259259258E-2</v>
      </c>
      <c r="H49" s="12">
        <f>IF(C49="F",VLOOKUP(D49,'F 5M Road'!$A$2:$B$97,2,FALSE)*G49,VLOOKUP(D49,'M 5M Road'!$A$2:$B$97,2,FALSE)*G49)</f>
        <v>1.9713335648148145E-2</v>
      </c>
      <c r="I49" s="10">
        <f t="shared" si="3"/>
        <v>4</v>
      </c>
      <c r="J49" s="4">
        <f>VLOOKUP(I49,'Point Table'!$A$2:$B$101,2,FALSE)</f>
        <v>91</v>
      </c>
      <c r="P49" s="9"/>
      <c r="Q49" s="9"/>
      <c r="R49" s="16"/>
      <c r="X49" s="2"/>
      <c r="AB49" s="2"/>
      <c r="AC49" s="2"/>
      <c r="AD49" s="2"/>
      <c r="AE49" s="2"/>
    </row>
    <row r="50" spans="1:31" x14ac:dyDescent="0.2">
      <c r="A50" t="s">
        <v>289</v>
      </c>
      <c r="B50" s="2" t="s">
        <v>290</v>
      </c>
      <c r="C50" t="s">
        <v>13</v>
      </c>
      <c r="D50">
        <v>37</v>
      </c>
      <c r="E50" s="20" t="s">
        <v>196</v>
      </c>
      <c r="F50" s="9" t="str">
        <f t="shared" si="2"/>
        <v>PatrickLuckowMUPPER VALLEY RUNNING CLUB</v>
      </c>
      <c r="G50" s="24">
        <v>2.0474537037037038E-2</v>
      </c>
      <c r="H50" s="12">
        <f>IF(C50="F",VLOOKUP(D50,'F 5M Road'!$A$2:$B$97,2,FALSE)*G50,VLOOKUP(D50,'M 5M Road'!$A$2:$B$97,2,FALSE)*G50)</f>
        <v>2.005480902777778E-2</v>
      </c>
      <c r="I50" s="10">
        <f t="shared" si="3"/>
        <v>5</v>
      </c>
      <c r="J50" s="4">
        <f>VLOOKUP(I50,'Point Table'!$A$2:$B$101,2,FALSE)</f>
        <v>88</v>
      </c>
      <c r="P50" s="9"/>
      <c r="Q50" s="9"/>
      <c r="R50" s="16"/>
      <c r="X50" s="2"/>
      <c r="AB50" s="2"/>
      <c r="AC50" s="2"/>
      <c r="AD50" s="2"/>
      <c r="AE50" s="2"/>
    </row>
    <row r="51" spans="1:31" x14ac:dyDescent="0.2">
      <c r="A51" s="20" t="s">
        <v>372</v>
      </c>
      <c r="B51" s="20" t="s">
        <v>373</v>
      </c>
      <c r="C51" s="20" t="s">
        <v>13</v>
      </c>
      <c r="D51" s="20">
        <v>18</v>
      </c>
      <c r="E51" s="20" t="s">
        <v>192</v>
      </c>
      <c r="F51" s="9" t="str">
        <f t="shared" si="2"/>
        <v>LukeBrennanMGREATER DERRY TRACK CLUB</v>
      </c>
      <c r="G51" s="21">
        <v>2.0185185185185184E-2</v>
      </c>
      <c r="H51" s="12">
        <f>IF(C51="F",VLOOKUP(D51,'F 5M Road'!$A$2:$B$97,2,FALSE)*G51,VLOOKUP(D51,'M 5M Road'!$A$2:$B$97,2,FALSE)*G51)</f>
        <v>2.0185185185185184E-2</v>
      </c>
      <c r="I51" s="10">
        <f t="shared" si="3"/>
        <v>6</v>
      </c>
      <c r="J51" s="4">
        <f>VLOOKUP(I51,'Point Table'!$A$2:$B$101,2,FALSE)</f>
        <v>85</v>
      </c>
      <c r="P51" s="9"/>
      <c r="Q51" s="9"/>
      <c r="R51" s="16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2">
      <c r="A52" s="20" t="s">
        <v>285</v>
      </c>
      <c r="B52" s="20" t="s">
        <v>286</v>
      </c>
      <c r="C52" s="20" t="s">
        <v>13</v>
      </c>
      <c r="D52" s="20">
        <v>40</v>
      </c>
      <c r="E52" s="20" t="s">
        <v>191</v>
      </c>
      <c r="F52" s="9" t="str">
        <f t="shared" si="2"/>
        <v>CoreyGirardMGATE CITY STRIDERS</v>
      </c>
      <c r="G52" s="21">
        <v>2.1203703703703707E-2</v>
      </c>
      <c r="H52" s="12">
        <f>IF(C52="F",VLOOKUP(D52,'F 5M Road'!$A$2:$B$97,2,FALSE)*G52,VLOOKUP(D52,'M 5M Road'!$A$2:$B$97,2,FALSE)*G52)</f>
        <v>2.0334351851851853E-2</v>
      </c>
      <c r="I52" s="10">
        <f t="shared" si="3"/>
        <v>7</v>
      </c>
      <c r="J52" s="4">
        <f>VLOOKUP(I52,'Point Table'!$A$2:$B$101,2,FALSE)</f>
        <v>82</v>
      </c>
      <c r="P52" s="14"/>
      <c r="Q52" s="9"/>
      <c r="R52" s="16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2">
      <c r="A53" s="20" t="s">
        <v>129</v>
      </c>
      <c r="B53" s="20" t="s">
        <v>130</v>
      </c>
      <c r="C53" s="20" t="s">
        <v>13</v>
      </c>
      <c r="D53" s="20">
        <v>36</v>
      </c>
      <c r="E53" s="20" t="s">
        <v>192</v>
      </c>
      <c r="F53" s="9" t="str">
        <f t="shared" si="2"/>
        <v>NicholasGregoryMGREATER DERRY TRACK CLUB</v>
      </c>
      <c r="G53" s="21">
        <v>2.1238425925925924E-2</v>
      </c>
      <c r="H53" s="12">
        <f>IF(C53="F",VLOOKUP(D53,'F 5M Road'!$A$2:$B$97,2,FALSE)*G53,VLOOKUP(D53,'M 5M Road'!$A$2:$B$97,2,FALSE)*G53)</f>
        <v>2.0915601851851852E-2</v>
      </c>
      <c r="I53" s="10">
        <f t="shared" si="3"/>
        <v>8</v>
      </c>
      <c r="J53" s="4">
        <f>VLOOKUP(I53,'Point Table'!$A$2:$B$101,2,FALSE)</f>
        <v>79</v>
      </c>
      <c r="P53" s="14"/>
      <c r="Q53" s="9"/>
      <c r="R53" s="16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2">
      <c r="A54" s="20" t="s">
        <v>16</v>
      </c>
      <c r="B54" s="20" t="s">
        <v>374</v>
      </c>
      <c r="C54" s="20" t="s">
        <v>13</v>
      </c>
      <c r="D54" s="20">
        <v>39</v>
      </c>
      <c r="E54" s="20" t="s">
        <v>191</v>
      </c>
      <c r="F54" s="9" t="str">
        <f t="shared" si="2"/>
        <v>MarkFurlerMGATE CITY STRIDERS</v>
      </c>
      <c r="G54" s="21">
        <v>2.1747685185185186E-2</v>
      </c>
      <c r="H54" s="12">
        <f>IF(C54="F",VLOOKUP(D54,'F 5M Road'!$A$2:$B$97,2,FALSE)*G54,VLOOKUP(D54,'M 5M Road'!$A$2:$B$97,2,FALSE)*G54)</f>
        <v>2.1014788194444446E-2</v>
      </c>
      <c r="I54" s="10">
        <f t="shared" si="3"/>
        <v>9</v>
      </c>
      <c r="J54" s="4">
        <f>VLOOKUP(I54,'Point Table'!$A$2:$B$101,2,FALSE)</f>
        <v>76</v>
      </c>
      <c r="P54" s="14"/>
      <c r="Q54" s="9"/>
      <c r="R54" s="16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2">
      <c r="A55" s="20" t="s">
        <v>132</v>
      </c>
      <c r="B55" s="20" t="s">
        <v>133</v>
      </c>
      <c r="C55" s="20" t="s">
        <v>13</v>
      </c>
      <c r="D55" s="20">
        <v>58</v>
      </c>
      <c r="E55" s="20" t="s">
        <v>196</v>
      </c>
      <c r="F55" s="9" t="str">
        <f t="shared" si="2"/>
        <v>JimWestrichMUPPER VALLEY RUNNING CLUB</v>
      </c>
      <c r="G55" s="21">
        <v>2.5960648148148149E-2</v>
      </c>
      <c r="H55" s="12">
        <f>IF(C55="F",VLOOKUP(D55,'F 5M Road'!$A$2:$B$97,2,FALSE)*G55,VLOOKUP(D55,'M 5M Road'!$A$2:$B$97,2,FALSE)*G55)</f>
        <v>2.146426388888889E-2</v>
      </c>
      <c r="I55" s="10">
        <f t="shared" si="3"/>
        <v>10</v>
      </c>
      <c r="J55" s="4">
        <f>VLOOKUP(I55,'Point Table'!$A$2:$B$101,2,FALSE)</f>
        <v>73</v>
      </c>
      <c r="P55" s="9"/>
      <c r="Q55" s="9"/>
      <c r="R55" s="16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2">
      <c r="A56" s="20" t="s">
        <v>126</v>
      </c>
      <c r="B56" s="20" t="s">
        <v>127</v>
      </c>
      <c r="C56" s="20" t="s">
        <v>13</v>
      </c>
      <c r="D56" s="20">
        <v>66</v>
      </c>
      <c r="E56" s="20" t="s">
        <v>193</v>
      </c>
      <c r="F56" s="9" t="str">
        <f t="shared" si="2"/>
        <v>PeterWasylakMMILLENNIUM RUNNING</v>
      </c>
      <c r="G56" s="21">
        <v>2.8113425925925927E-2</v>
      </c>
      <c r="H56" s="12">
        <f>IF(C56="F",VLOOKUP(D56,'F 5M Road'!$A$2:$B$97,2,FALSE)*G56,VLOOKUP(D56,'M 5M Road'!$A$2:$B$97,2,FALSE)*G56)</f>
        <v>2.1593922453703705E-2</v>
      </c>
      <c r="I56" s="10">
        <f t="shared" si="3"/>
        <v>11</v>
      </c>
      <c r="J56" s="4">
        <f>VLOOKUP(I56,'Point Table'!$A$2:$B$101,2,FALSE)</f>
        <v>70</v>
      </c>
      <c r="P56" s="9"/>
      <c r="Q56" s="9"/>
      <c r="R56" s="16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2">
      <c r="A57" s="20" t="s">
        <v>390</v>
      </c>
      <c r="B57" s="20" t="s">
        <v>391</v>
      </c>
      <c r="C57" s="20" t="s">
        <v>13</v>
      </c>
      <c r="D57" s="20">
        <v>64</v>
      </c>
      <c r="E57" s="20" t="s">
        <v>192</v>
      </c>
      <c r="F57" s="9" t="str">
        <f t="shared" si="2"/>
        <v>LenEarnshawMGREATER DERRY TRACK CLUB</v>
      </c>
      <c r="G57" s="21">
        <v>2.7650462962962963E-2</v>
      </c>
      <c r="H57" s="12">
        <f>IF(C57="F",VLOOKUP(D57,'F 5M Road'!$A$2:$B$97,2,FALSE)*G57,VLOOKUP(D57,'M 5M Road'!$A$2:$B$97,2,FALSE)*G57)</f>
        <v>2.1642017361111109E-2</v>
      </c>
      <c r="I57" s="10">
        <f t="shared" si="3"/>
        <v>12</v>
      </c>
      <c r="J57" s="4">
        <f>VLOOKUP(I57,'Point Table'!$A$2:$B$101,2,FALSE)</f>
        <v>68</v>
      </c>
      <c r="P57" s="9"/>
      <c r="Q57" s="9"/>
      <c r="R57" s="16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2">
      <c r="A58" s="20" t="s">
        <v>293</v>
      </c>
      <c r="B58" s="20" t="s">
        <v>294</v>
      </c>
      <c r="C58" s="20" t="s">
        <v>13</v>
      </c>
      <c r="D58" s="20">
        <v>47</v>
      </c>
      <c r="E58" s="20" t="s">
        <v>193</v>
      </c>
      <c r="F58" s="9" t="str">
        <f t="shared" si="2"/>
        <v>BrettRickenbachMMILLENNIUM RUNNING</v>
      </c>
      <c r="G58" s="21">
        <v>2.3969907407407409E-2</v>
      </c>
      <c r="H58" s="12">
        <f>IF(C58="F",VLOOKUP(D58,'F 5M Road'!$A$2:$B$97,2,FALSE)*G58,VLOOKUP(D58,'M 5M Road'!$A$2:$B$97,2,FALSE)*G58)</f>
        <v>2.1755087962962962E-2</v>
      </c>
      <c r="I58" s="10">
        <f t="shared" si="3"/>
        <v>13</v>
      </c>
      <c r="J58" s="4">
        <f>VLOOKUP(I58,'Point Table'!$A$2:$B$101,2,FALSE)</f>
        <v>66</v>
      </c>
      <c r="P58" s="9"/>
      <c r="Q58" s="9"/>
      <c r="R58" s="16"/>
      <c r="AA58" s="2"/>
      <c r="AB58" s="2"/>
      <c r="AC58" s="2"/>
      <c r="AD58" s="2"/>
      <c r="AE58" s="2"/>
    </row>
    <row r="59" spans="1:31" x14ac:dyDescent="0.2">
      <c r="A59" s="20" t="s">
        <v>379</v>
      </c>
      <c r="B59" s="20" t="s">
        <v>380</v>
      </c>
      <c r="C59" s="20" t="s">
        <v>13</v>
      </c>
      <c r="D59" s="20">
        <v>48</v>
      </c>
      <c r="E59" s="20" t="s">
        <v>192</v>
      </c>
      <c r="F59" s="9" t="str">
        <f t="shared" si="2"/>
        <v>KurtMullenMGREATER DERRY TRACK CLUB</v>
      </c>
      <c r="G59" s="21">
        <v>2.4212962962962964E-2</v>
      </c>
      <c r="H59" s="12">
        <f>IF(C59="F",VLOOKUP(D59,'F 5M Road'!$A$2:$B$97,2,FALSE)*G59,VLOOKUP(D59,'M 5M Road'!$A$2:$B$97,2,FALSE)*G59)</f>
        <v>2.1796509259259259E-2</v>
      </c>
      <c r="I59" s="10">
        <f t="shared" si="3"/>
        <v>14</v>
      </c>
      <c r="J59" s="4">
        <f>VLOOKUP(I59,'Point Table'!$A$2:$B$101,2,FALSE)</f>
        <v>64</v>
      </c>
      <c r="P59" s="9"/>
      <c r="Q59" s="9"/>
      <c r="R59" s="16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">
      <c r="A60" s="20" t="s">
        <v>37</v>
      </c>
      <c r="B60" s="20" t="s">
        <v>149</v>
      </c>
      <c r="C60" s="20" t="s">
        <v>13</v>
      </c>
      <c r="D60" s="20">
        <v>43</v>
      </c>
      <c r="E60" s="20" t="s">
        <v>193</v>
      </c>
      <c r="F60" s="9" t="str">
        <f t="shared" si="2"/>
        <v>MichaelMartinezMMILLENNIUM RUNNING</v>
      </c>
      <c r="G60" s="21">
        <v>2.3356481481481482E-2</v>
      </c>
      <c r="H60" s="12">
        <f>IF(C60="F",VLOOKUP(D60,'F 5M Road'!$A$2:$B$97,2,FALSE)*G60,VLOOKUP(D60,'M 5M Road'!$A$2:$B$97,2,FALSE)*G60)</f>
        <v>2.1882687499999998E-2</v>
      </c>
      <c r="I60" s="10">
        <f t="shared" si="3"/>
        <v>15</v>
      </c>
      <c r="J60" s="4">
        <f>VLOOKUP(I60,'Point Table'!$A$2:$B$101,2,FALSE)</f>
        <v>62</v>
      </c>
      <c r="P60" s="9"/>
      <c r="Q60" s="9"/>
      <c r="R60" s="16"/>
      <c r="AA60" s="2"/>
      <c r="AB60" s="2"/>
      <c r="AC60" s="2"/>
      <c r="AD60" s="2"/>
      <c r="AE60" s="2"/>
    </row>
    <row r="61" spans="1:31" x14ac:dyDescent="0.2">
      <c r="A61" s="20" t="s">
        <v>135</v>
      </c>
      <c r="B61" s="20" t="s">
        <v>136</v>
      </c>
      <c r="C61" s="20" t="s">
        <v>13</v>
      </c>
      <c r="D61" s="20">
        <v>52</v>
      </c>
      <c r="E61" s="20" t="s">
        <v>191</v>
      </c>
      <c r="F61" s="9" t="str">
        <f t="shared" si="2"/>
        <v>AndrewBraggMGATE CITY STRIDERS</v>
      </c>
      <c r="G61" s="21">
        <v>2.5451388888888888E-2</v>
      </c>
      <c r="H61" s="12">
        <f>IF(C61="F",VLOOKUP(D61,'F 5M Road'!$A$2:$B$97,2,FALSE)*G61,VLOOKUP(D61,'M 5M Road'!$A$2:$B$97,2,FALSE)*G61)</f>
        <v>2.2165614583333333E-2</v>
      </c>
      <c r="I61" s="10">
        <f t="shared" si="3"/>
        <v>16</v>
      </c>
      <c r="J61" s="27">
        <f>VLOOKUP(I61,'Point Table'!$A$2:$B$101,2,FALSE)</f>
        <v>60</v>
      </c>
      <c r="P61" s="9"/>
      <c r="Q61" s="9"/>
      <c r="R61" s="16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">
      <c r="A62" s="20" t="s">
        <v>381</v>
      </c>
      <c r="B62" s="20" t="s">
        <v>382</v>
      </c>
      <c r="C62" s="20" t="s">
        <v>13</v>
      </c>
      <c r="D62" s="20">
        <v>47</v>
      </c>
      <c r="E62" s="20" t="s">
        <v>192</v>
      </c>
      <c r="F62" s="9" t="str">
        <f t="shared" si="2"/>
        <v>JimmieCochranMGREATER DERRY TRACK CLUB</v>
      </c>
      <c r="G62" s="21">
        <v>2.4456018518518519E-2</v>
      </c>
      <c r="H62" s="12">
        <f>IF(C62="F",VLOOKUP(D62,'F 5M Road'!$A$2:$B$97,2,FALSE)*G62,VLOOKUP(D62,'M 5M Road'!$A$2:$B$97,2,FALSE)*G62)</f>
        <v>2.2196282407407408E-2</v>
      </c>
      <c r="I62" s="10">
        <f t="shared" si="3"/>
        <v>17</v>
      </c>
      <c r="J62" s="4">
        <f>VLOOKUP(I62,'Point Table'!$A$2:$B$101,2,FALSE)</f>
        <v>58</v>
      </c>
      <c r="P62" s="14"/>
      <c r="Q62" s="9"/>
      <c r="R62" s="16"/>
      <c r="AA62" s="2"/>
      <c r="AB62" s="2"/>
      <c r="AC62" s="2"/>
      <c r="AD62" s="2"/>
      <c r="AE62" s="2"/>
    </row>
    <row r="63" spans="1:31" x14ac:dyDescent="0.2">
      <c r="A63" s="20" t="s">
        <v>132</v>
      </c>
      <c r="B63" s="20" t="s">
        <v>394</v>
      </c>
      <c r="C63" s="20" t="s">
        <v>13</v>
      </c>
      <c r="D63" s="20">
        <v>66</v>
      </c>
      <c r="E63" s="20" t="s">
        <v>192</v>
      </c>
      <c r="F63" s="9" t="str">
        <f t="shared" si="2"/>
        <v>JimPetersMGREATER DERRY TRACK CLUB</v>
      </c>
      <c r="G63" s="21">
        <v>2.8900462962962961E-2</v>
      </c>
      <c r="H63" s="12">
        <f>IF(C63="F",VLOOKUP(D63,'F 5M Road'!$A$2:$B$97,2,FALSE)*G63,VLOOKUP(D63,'M 5M Road'!$A$2:$B$97,2,FALSE)*G63)</f>
        <v>2.219844560185185E-2</v>
      </c>
      <c r="I63" s="10">
        <f t="shared" si="3"/>
        <v>18</v>
      </c>
      <c r="J63" s="4">
        <f>VLOOKUP(I63,'Point Table'!$A$2:$B$101,2,FALSE)</f>
        <v>56</v>
      </c>
      <c r="P63" s="9"/>
      <c r="Q63" s="9"/>
      <c r="R63" s="16"/>
      <c r="AA63" s="2"/>
      <c r="AB63" s="2"/>
      <c r="AC63" s="2"/>
      <c r="AD63" s="2"/>
      <c r="AE63" s="2"/>
    </row>
    <row r="64" spans="1:31" x14ac:dyDescent="0.2">
      <c r="A64" s="20" t="s">
        <v>27</v>
      </c>
      <c r="B64" s="20" t="s">
        <v>28</v>
      </c>
      <c r="C64" s="20" t="s">
        <v>13</v>
      </c>
      <c r="D64" s="20">
        <v>52</v>
      </c>
      <c r="E64" s="20" t="s">
        <v>191</v>
      </c>
      <c r="F64" s="9" t="str">
        <f t="shared" si="2"/>
        <v>EmmetCliffordMGATE CITY STRIDERS</v>
      </c>
      <c r="G64" s="21">
        <v>2.5532407407407406E-2</v>
      </c>
      <c r="H64" s="12">
        <f>IF(C64="F",VLOOKUP(D64,'F 5M Road'!$A$2:$B$97,2,FALSE)*G64,VLOOKUP(D64,'M 5M Road'!$A$2:$B$97,2,FALSE)*G64)</f>
        <v>2.2236173611111111E-2</v>
      </c>
      <c r="I64" s="10">
        <f t="shared" si="3"/>
        <v>19</v>
      </c>
      <c r="J64" s="4">
        <f>VLOOKUP(I64,'Point Table'!$A$2:$B$101,2,FALSE)</f>
        <v>54</v>
      </c>
      <c r="P64" s="14"/>
      <c r="Q64" s="9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2">
      <c r="A65" s="20" t="s">
        <v>134</v>
      </c>
      <c r="B65" s="20" t="s">
        <v>384</v>
      </c>
      <c r="C65" s="20" t="s">
        <v>13</v>
      </c>
      <c r="D65" s="20">
        <v>55</v>
      </c>
      <c r="E65" s="20" t="s">
        <v>192</v>
      </c>
      <c r="F65" s="9" t="str">
        <f t="shared" si="2"/>
        <v>JohnMcgarryMGREATER DERRY TRACK CLUB</v>
      </c>
      <c r="G65" s="21">
        <v>2.6261574074074076E-2</v>
      </c>
      <c r="H65" s="12">
        <f>IF(C65="F",VLOOKUP(D65,'F 5M Road'!$A$2:$B$97,2,FALSE)*G65,VLOOKUP(D65,'M 5M Road'!$A$2:$B$97,2,FALSE)*G65)</f>
        <v>2.2290824074074074E-2</v>
      </c>
      <c r="I65" s="10">
        <f t="shared" si="3"/>
        <v>20</v>
      </c>
      <c r="J65" s="4">
        <f>VLOOKUP(I65,'Point Table'!$A$2:$B$101,2,FALSE)</f>
        <v>52</v>
      </c>
      <c r="P65" s="9"/>
      <c r="Q65" s="9"/>
      <c r="R65" s="16"/>
      <c r="X65" s="2"/>
      <c r="AB65" s="2"/>
      <c r="AC65" s="2"/>
      <c r="AD65" s="2"/>
      <c r="AE65" s="2"/>
    </row>
    <row r="66" spans="1:31" x14ac:dyDescent="0.2">
      <c r="A66" s="20" t="s">
        <v>130</v>
      </c>
      <c r="B66" s="20" t="s">
        <v>383</v>
      </c>
      <c r="C66" s="20" t="s">
        <v>13</v>
      </c>
      <c r="D66" s="20">
        <v>50</v>
      </c>
      <c r="E66" s="20" t="s">
        <v>192</v>
      </c>
      <c r="F66" s="9" t="str">
        <f t="shared" ref="F66:F97" si="4">A66&amp;B66&amp;C66&amp;E66</f>
        <v>GregoryDesmaraisMGREATER DERRY TRACK CLUB</v>
      </c>
      <c r="G66" s="21">
        <v>2.5659722222222223E-2</v>
      </c>
      <c r="H66" s="12">
        <f>IF(C66="F",VLOOKUP(D66,'F 5M Road'!$A$2:$B$97,2,FALSE)*G66,VLOOKUP(D66,'M 5M Road'!$A$2:$B$97,2,FALSE)*G66)</f>
        <v>2.2721684027777776E-2</v>
      </c>
      <c r="I66" s="10">
        <f t="shared" ref="I66:I97" si="5">COUNTIFS($C$2:$C$102,C66,$H$2:$H$102,"&lt;"&amp;H66)+1</f>
        <v>21</v>
      </c>
      <c r="J66" s="4">
        <f>VLOOKUP(I66,'Point Table'!$A$2:$B$101,2,FALSE)</f>
        <v>50</v>
      </c>
      <c r="P66" s="9"/>
      <c r="Q66" s="9"/>
      <c r="R66" s="16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2">
      <c r="A67" s="20" t="s">
        <v>12</v>
      </c>
      <c r="B67" s="20" t="s">
        <v>388</v>
      </c>
      <c r="C67" s="20" t="s">
        <v>13</v>
      </c>
      <c r="D67" s="20">
        <v>56</v>
      </c>
      <c r="E67" s="20" t="s">
        <v>193</v>
      </c>
      <c r="F67" s="9" t="str">
        <f t="shared" si="4"/>
        <v>BrianArsenaultMMILLENNIUM RUNNING</v>
      </c>
      <c r="G67" s="21">
        <v>2.7199074074074073E-2</v>
      </c>
      <c r="H67" s="12">
        <f>IF(C67="F",VLOOKUP(D67,'F 5M Road'!$A$2:$B$97,2,FALSE)*G67,VLOOKUP(D67,'M 5M Road'!$A$2:$B$97,2,FALSE)*G67)</f>
        <v>2.2888020833333335E-2</v>
      </c>
      <c r="I67" s="10">
        <f t="shared" si="5"/>
        <v>22</v>
      </c>
      <c r="J67" s="4">
        <f>VLOOKUP(I67,'Point Table'!$A$2:$B$101,2,FALSE)</f>
        <v>48.5</v>
      </c>
      <c r="P67" s="14"/>
      <c r="R67" s="16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2">
      <c r="A68" s="20" t="s">
        <v>376</v>
      </c>
      <c r="B68" s="20" t="s">
        <v>377</v>
      </c>
      <c r="C68" s="20" t="s">
        <v>13</v>
      </c>
      <c r="D68" s="20">
        <v>15</v>
      </c>
      <c r="E68" s="20" t="s">
        <v>196</v>
      </c>
      <c r="F68" s="9" t="str">
        <f t="shared" si="4"/>
        <v>GunnerCurrierMUPPER VALLEY RUNNING CLUB</v>
      </c>
      <c r="G68" s="21">
        <v>2.2962962962962966E-2</v>
      </c>
      <c r="H68" s="12">
        <f>IF(C68="F",VLOOKUP(D68,'F 5M Road'!$A$2:$B$97,2,FALSE)*G68,VLOOKUP(D68,'M 5M Road'!$A$2:$B$97,2,FALSE)*G68)</f>
        <v>2.2962962962962966E-2</v>
      </c>
      <c r="I68" s="10">
        <f t="shared" si="5"/>
        <v>23</v>
      </c>
      <c r="J68" s="4">
        <f>VLOOKUP(I68,'Point Table'!$A$2:$B$101,2,FALSE)</f>
        <v>47</v>
      </c>
      <c r="P68" s="9"/>
      <c r="R68" s="16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2">
      <c r="A69" s="20" t="s">
        <v>168</v>
      </c>
      <c r="B69" s="20" t="s">
        <v>223</v>
      </c>
      <c r="C69" s="20" t="s">
        <v>13</v>
      </c>
      <c r="D69" s="20">
        <v>61</v>
      </c>
      <c r="E69" s="20" t="s">
        <v>192</v>
      </c>
      <c r="F69" s="9" t="str">
        <f t="shared" si="4"/>
        <v>BobDolanMGREATER DERRY TRACK CLUB</v>
      </c>
      <c r="G69" s="21">
        <v>2.9525462962962962E-2</v>
      </c>
      <c r="H69" s="12">
        <f>IF(C69="F",VLOOKUP(D69,'F 5M Road'!$A$2:$B$97,2,FALSE)*G69,VLOOKUP(D69,'M 5M Road'!$A$2:$B$97,2,FALSE)*G69)</f>
        <v>2.3762092592592592E-2</v>
      </c>
      <c r="I69" s="10">
        <f t="shared" si="5"/>
        <v>24</v>
      </c>
      <c r="J69" s="4">
        <f>VLOOKUP(I69,'Point Table'!$A$2:$B$101,2,FALSE)</f>
        <v>45.5</v>
      </c>
      <c r="P69" s="9"/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2">
      <c r="A70" s="20" t="s">
        <v>125</v>
      </c>
      <c r="B70" s="20" t="s">
        <v>389</v>
      </c>
      <c r="C70" s="20" t="s">
        <v>13</v>
      </c>
      <c r="D70" s="20">
        <v>51</v>
      </c>
      <c r="E70" s="20" t="s">
        <v>192</v>
      </c>
      <c r="F70" s="9" t="str">
        <f t="shared" si="4"/>
        <v>PaulLecainMGREATER DERRY TRACK CLUB</v>
      </c>
      <c r="G70" s="21">
        <v>2.7222222222222228E-2</v>
      </c>
      <c r="H70" s="12">
        <f>IF(C70="F",VLOOKUP(D70,'F 5M Road'!$A$2:$B$97,2,FALSE)*G70,VLOOKUP(D70,'M 5M Road'!$A$2:$B$97,2,FALSE)*G70)</f>
        <v>2.3906555555555559E-2</v>
      </c>
      <c r="I70" s="10">
        <f t="shared" si="5"/>
        <v>25</v>
      </c>
      <c r="J70" s="4">
        <f>VLOOKUP(I70,'Point Table'!$A$2:$B$101,2,FALSE)</f>
        <v>44</v>
      </c>
      <c r="P70" s="9"/>
      <c r="R70" s="16"/>
      <c r="AA70" s="2"/>
      <c r="AB70" s="2"/>
      <c r="AC70" s="2"/>
      <c r="AD70" s="2"/>
      <c r="AE70" s="2"/>
    </row>
    <row r="71" spans="1:31" x14ac:dyDescent="0.2">
      <c r="A71" s="20" t="s">
        <v>137</v>
      </c>
      <c r="B71" s="20" t="s">
        <v>72</v>
      </c>
      <c r="C71" s="20" t="s">
        <v>13</v>
      </c>
      <c r="D71" s="20">
        <v>51</v>
      </c>
      <c r="E71" s="20" t="s">
        <v>196</v>
      </c>
      <c r="F71" s="9" t="str">
        <f t="shared" si="4"/>
        <v>GeoffDunbarMUPPER VALLEY RUNNING CLUB</v>
      </c>
      <c r="G71" s="21">
        <v>2.7291666666666662E-2</v>
      </c>
      <c r="H71" s="12">
        <f>IF(C71="F",VLOOKUP(D71,'F 5M Road'!$A$2:$B$97,2,FALSE)*G71,VLOOKUP(D71,'M 5M Road'!$A$2:$B$97,2,FALSE)*G71)</f>
        <v>2.3967541666666661E-2</v>
      </c>
      <c r="I71" s="10">
        <f t="shared" si="5"/>
        <v>26</v>
      </c>
      <c r="J71" s="4">
        <f>VLOOKUP(I71,'Point Table'!$A$2:$B$101,2,FALSE)</f>
        <v>42.5</v>
      </c>
      <c r="P71" s="9"/>
      <c r="Q71" s="9"/>
      <c r="R71" s="16"/>
      <c r="AA71" s="2"/>
      <c r="AB71" s="2"/>
      <c r="AC71" s="2"/>
      <c r="AD71" s="2"/>
      <c r="AE71" s="2"/>
    </row>
    <row r="72" spans="1:31" x14ac:dyDescent="0.2">
      <c r="A72" s="20" t="s">
        <v>145</v>
      </c>
      <c r="B72" s="20" t="s">
        <v>146</v>
      </c>
      <c r="C72" s="20" t="s">
        <v>13</v>
      </c>
      <c r="D72" s="20">
        <v>35</v>
      </c>
      <c r="E72" s="20" t="s">
        <v>191</v>
      </c>
      <c r="F72" s="9" t="str">
        <f t="shared" si="4"/>
        <v>BrandynNaroMGATE CITY STRIDERS</v>
      </c>
      <c r="G72" s="22">
        <v>2.4340277777777777E-2</v>
      </c>
      <c r="H72" s="12">
        <f>IF(C72="F",VLOOKUP(D72,'F 5M Road'!$A$2:$B$97,2,FALSE)*G72,VLOOKUP(D72,'M 5M Road'!$A$2:$B$97,2,FALSE)*G72)</f>
        <v>2.4082270833333332E-2</v>
      </c>
      <c r="I72" s="10">
        <f t="shared" si="5"/>
        <v>27</v>
      </c>
      <c r="J72" s="4">
        <f>VLOOKUP(I72,'Point Table'!$A$2:$B$101,2,FALSE)</f>
        <v>41</v>
      </c>
      <c r="P72" s="9"/>
      <c r="Q72" s="9"/>
      <c r="R72" s="16"/>
      <c r="X72" s="2"/>
      <c r="AB72" s="2"/>
      <c r="AC72" s="2"/>
      <c r="AD72" s="2"/>
      <c r="AE72" s="2"/>
    </row>
    <row r="73" spans="1:31" x14ac:dyDescent="0.2">
      <c r="A73" s="20" t="s">
        <v>392</v>
      </c>
      <c r="B73" s="20" t="s">
        <v>170</v>
      </c>
      <c r="C73" s="20" t="s">
        <v>13</v>
      </c>
      <c r="D73" s="20">
        <v>51</v>
      </c>
      <c r="E73" s="20" t="s">
        <v>193</v>
      </c>
      <c r="F73" s="9" t="str">
        <f t="shared" si="4"/>
        <v>JeremyGillMMILLENNIUM RUNNING</v>
      </c>
      <c r="G73" s="21">
        <v>2.7685185185185188E-2</v>
      </c>
      <c r="H73" s="12">
        <f>IF(C73="F",VLOOKUP(D73,'F 5M Road'!$A$2:$B$97,2,FALSE)*G73,VLOOKUP(D73,'M 5M Road'!$A$2:$B$97,2,FALSE)*G73)</f>
        <v>2.4313129629629632E-2</v>
      </c>
      <c r="I73" s="10">
        <f t="shared" si="5"/>
        <v>28</v>
      </c>
      <c r="J73" s="4">
        <f>VLOOKUP(I73,'Point Table'!$A$2:$B$101,2,FALSE)</f>
        <v>39.5</v>
      </c>
      <c r="P73" s="9"/>
      <c r="Q73" s="9"/>
      <c r="R73" s="16"/>
      <c r="W73" s="13"/>
      <c r="AA73" s="2"/>
      <c r="AB73" s="2"/>
      <c r="AC73" s="2"/>
      <c r="AD73" s="2"/>
      <c r="AE73" s="2"/>
    </row>
    <row r="74" spans="1:31" x14ac:dyDescent="0.2">
      <c r="A74" s="20" t="s">
        <v>131</v>
      </c>
      <c r="B74" s="20" t="s">
        <v>267</v>
      </c>
      <c r="C74" s="20" t="s">
        <v>13</v>
      </c>
      <c r="D74" s="20">
        <v>54</v>
      </c>
      <c r="E74" s="20" t="s">
        <v>193</v>
      </c>
      <c r="F74" s="9" t="str">
        <f t="shared" si="4"/>
        <v>SeanPattenMMILLENNIUM RUNNING</v>
      </c>
      <c r="G74" s="21">
        <v>2.8703703703703703E-2</v>
      </c>
      <c r="H74" s="12">
        <f>IF(C74="F",VLOOKUP(D74,'F 5M Road'!$A$2:$B$97,2,FALSE)*G74,VLOOKUP(D74,'M 5M Road'!$A$2:$B$97,2,FALSE)*G74)</f>
        <v>2.4576111111111111E-2</v>
      </c>
      <c r="I74" s="10">
        <f t="shared" si="5"/>
        <v>29</v>
      </c>
      <c r="J74" s="4">
        <f>VLOOKUP(I74,'Point Table'!$A$2:$B$101,2,FALSE)</f>
        <v>38</v>
      </c>
      <c r="P74" s="9"/>
      <c r="Q74" s="9"/>
      <c r="R74" s="16"/>
      <c r="W74" s="2"/>
      <c r="X74" s="2"/>
      <c r="Y74" s="2"/>
      <c r="Z74" s="2"/>
      <c r="AA74" s="2"/>
      <c r="AB74" s="2"/>
      <c r="AC74" s="2"/>
      <c r="AD74" s="2"/>
      <c r="AE74" s="2"/>
    </row>
    <row r="75" spans="1:31" x14ac:dyDescent="0.2">
      <c r="A75" s="20" t="s">
        <v>144</v>
      </c>
      <c r="B75" s="20" t="s">
        <v>138</v>
      </c>
      <c r="C75" s="20" t="s">
        <v>13</v>
      </c>
      <c r="D75" s="20">
        <v>36</v>
      </c>
      <c r="E75" s="20" t="s">
        <v>193</v>
      </c>
      <c r="F75" s="9" t="str">
        <f t="shared" si="4"/>
        <v>ThomasCookMMILLENNIUM RUNNING</v>
      </c>
      <c r="G75" s="21">
        <v>2.5092592592592593E-2</v>
      </c>
      <c r="H75" s="12">
        <f>IF(C75="F",VLOOKUP(D75,'F 5M Road'!$A$2:$B$97,2,FALSE)*G75,VLOOKUP(D75,'M 5M Road'!$A$2:$B$97,2,FALSE)*G75)</f>
        <v>2.4711185185185187E-2</v>
      </c>
      <c r="I75" s="10">
        <f t="shared" si="5"/>
        <v>30</v>
      </c>
      <c r="J75" s="4">
        <f>VLOOKUP(I75,'Point Table'!$A$2:$B$101,2,FALSE)</f>
        <v>36.5</v>
      </c>
      <c r="P75" s="9"/>
      <c r="Q75" s="9"/>
      <c r="R75" s="16"/>
      <c r="AA75" s="2"/>
      <c r="AB75" s="2"/>
      <c r="AC75" s="2"/>
      <c r="AD75" s="2"/>
      <c r="AE75" s="2"/>
    </row>
    <row r="76" spans="1:31" x14ac:dyDescent="0.2">
      <c r="A76" s="26" t="s">
        <v>126</v>
      </c>
      <c r="B76" s="26" t="s">
        <v>401</v>
      </c>
      <c r="C76" s="25" t="s">
        <v>13</v>
      </c>
      <c r="D76" s="20">
        <v>63</v>
      </c>
      <c r="E76" s="26" t="s">
        <v>192</v>
      </c>
      <c r="F76" s="9" t="str">
        <f t="shared" si="4"/>
        <v>PeterCalabreseMGREATER DERRY TRACK CLUB</v>
      </c>
      <c r="G76" s="21">
        <v>3.2326388888888884E-2</v>
      </c>
      <c r="H76" s="12">
        <f>IF(C76="F",VLOOKUP(D76,'F 5M Road'!$A$2:$B$97,2,FALSE)*G76,VLOOKUP(D76,'M 5M Road'!$A$2:$B$97,2,FALSE)*G76)</f>
        <v>2.5541079861111107E-2</v>
      </c>
      <c r="I76" s="10">
        <f t="shared" si="5"/>
        <v>31</v>
      </c>
      <c r="J76" s="4">
        <f>VLOOKUP(I76,'Point Table'!$A$2:$B$101,2,FALSE)</f>
        <v>35</v>
      </c>
      <c r="P76" s="9"/>
      <c r="Q76" s="9"/>
      <c r="R76" s="16"/>
      <c r="AA76" s="2"/>
      <c r="AB76" s="2"/>
      <c r="AC76" s="2"/>
      <c r="AD76" s="2"/>
      <c r="AE76" s="2"/>
    </row>
    <row r="77" spans="1:31" x14ac:dyDescent="0.2">
      <c r="A77" s="20" t="s">
        <v>140</v>
      </c>
      <c r="B77" s="20" t="s">
        <v>18</v>
      </c>
      <c r="C77" s="20" t="s">
        <v>13</v>
      </c>
      <c r="D77" s="20">
        <v>60</v>
      </c>
      <c r="E77" s="20" t="s">
        <v>196</v>
      </c>
      <c r="F77" s="9" t="str">
        <f t="shared" si="4"/>
        <v>TomMooreMUPPER VALLEY RUNNING CLUB</v>
      </c>
      <c r="G77" s="21">
        <v>3.1643518518518522E-2</v>
      </c>
      <c r="H77" s="12">
        <f>IF(C77="F",VLOOKUP(D77,'F 5M Road'!$A$2:$B$97,2,FALSE)*G77,VLOOKUP(D77,'M 5M Road'!$A$2:$B$97,2,FALSE)*G77)</f>
        <v>2.5697701388888893E-2</v>
      </c>
      <c r="I77" s="10">
        <f t="shared" si="5"/>
        <v>32</v>
      </c>
      <c r="J77" s="4">
        <f>VLOOKUP(I77,'Point Table'!$A$2:$B$101,2,FALSE)</f>
        <v>34</v>
      </c>
      <c r="P77" s="9"/>
      <c r="Q77" s="9"/>
      <c r="R77" s="16"/>
      <c r="AA77" s="2"/>
      <c r="AB77" s="2"/>
      <c r="AC77" s="2"/>
      <c r="AD77" s="2"/>
      <c r="AE77" s="2"/>
    </row>
    <row r="78" spans="1:31" x14ac:dyDescent="0.2">
      <c r="A78" s="20" t="s">
        <v>304</v>
      </c>
      <c r="B78" s="20" t="s">
        <v>305</v>
      </c>
      <c r="C78" s="20" t="s">
        <v>13</v>
      </c>
      <c r="D78" s="20">
        <v>48</v>
      </c>
      <c r="E78" s="20" t="s">
        <v>192</v>
      </c>
      <c r="F78" s="9" t="str">
        <f t="shared" si="4"/>
        <v>ClintHavensMGREATER DERRY TRACK CLUB</v>
      </c>
      <c r="G78" s="21">
        <v>2.8622685185185185E-2</v>
      </c>
      <c r="H78" s="12">
        <f>IF(C78="F",VLOOKUP(D78,'F 5M Road'!$A$2:$B$97,2,FALSE)*G78,VLOOKUP(D78,'M 5M Road'!$A$2:$B$97,2,FALSE)*G78)</f>
        <v>2.5766141203703703E-2</v>
      </c>
      <c r="I78" s="10">
        <f t="shared" si="5"/>
        <v>33</v>
      </c>
      <c r="J78" s="4">
        <f>VLOOKUP(I78,'Point Table'!$A$2:$B$101,2,FALSE)</f>
        <v>33</v>
      </c>
      <c r="P78" s="14"/>
      <c r="Q78" s="9"/>
      <c r="R78" s="16"/>
      <c r="X78" s="2"/>
      <c r="AB78" s="2"/>
      <c r="AC78" s="2"/>
      <c r="AD78" s="2"/>
      <c r="AE78" s="2"/>
    </row>
    <row r="79" spans="1:31" x14ac:dyDescent="0.2">
      <c r="A79" s="20" t="s">
        <v>33</v>
      </c>
      <c r="B79" s="20" t="s">
        <v>34</v>
      </c>
      <c r="C79" s="20" t="s">
        <v>13</v>
      </c>
      <c r="D79" s="20">
        <v>63</v>
      </c>
      <c r="E79" s="20" t="s">
        <v>191</v>
      </c>
      <c r="F79" s="9" t="str">
        <f t="shared" si="4"/>
        <v>BruceContiMGATE CITY STRIDERS</v>
      </c>
      <c r="G79" s="21">
        <v>3.3020833333333333E-2</v>
      </c>
      <c r="H79" s="12">
        <f>IF(C79="F",VLOOKUP(D79,'F 5M Road'!$A$2:$B$97,2,FALSE)*G79,VLOOKUP(D79,'M 5M Road'!$A$2:$B$97,2,FALSE)*G79)</f>
        <v>2.6089760416666666E-2</v>
      </c>
      <c r="I79" s="10">
        <f t="shared" si="5"/>
        <v>34</v>
      </c>
      <c r="J79" s="4">
        <f>VLOOKUP(I79,'Point Table'!$A$2:$B$101,2,FALSE)</f>
        <v>32</v>
      </c>
      <c r="P79" s="9"/>
      <c r="Q79" s="9"/>
      <c r="R79" s="16"/>
      <c r="W79" s="2"/>
      <c r="X79" s="2"/>
      <c r="Y79" s="2"/>
      <c r="Z79" s="2"/>
      <c r="AA79" s="2"/>
      <c r="AB79" s="2"/>
      <c r="AC79" s="2"/>
      <c r="AD79" s="2"/>
      <c r="AE79" s="2"/>
    </row>
    <row r="80" spans="1:31" x14ac:dyDescent="0.2">
      <c r="A80" s="20" t="s">
        <v>16</v>
      </c>
      <c r="B80" s="20" t="s">
        <v>156</v>
      </c>
      <c r="C80" s="20" t="s">
        <v>13</v>
      </c>
      <c r="D80" s="20">
        <v>61</v>
      </c>
      <c r="E80" s="20" t="s">
        <v>192</v>
      </c>
      <c r="F80" s="9" t="str">
        <f t="shared" si="4"/>
        <v>MarkLutterMGREATER DERRY TRACK CLUB</v>
      </c>
      <c r="G80" s="21">
        <v>3.2442129629629633E-2</v>
      </c>
      <c r="H80" s="12">
        <f>IF(C80="F",VLOOKUP(D80,'F 5M Road'!$A$2:$B$97,2,FALSE)*G80,VLOOKUP(D80,'M 5M Road'!$A$2:$B$97,2,FALSE)*G80)</f>
        <v>2.6109425925925928E-2</v>
      </c>
      <c r="I80" s="10">
        <f t="shared" si="5"/>
        <v>35</v>
      </c>
      <c r="J80" s="4">
        <f>VLOOKUP(I80,'Point Table'!$A$2:$B$101,2,FALSE)</f>
        <v>31</v>
      </c>
      <c r="P80" s="9"/>
      <c r="Q80" s="9"/>
      <c r="R80" s="16"/>
      <c r="AA80" s="2"/>
      <c r="AB80" s="2"/>
      <c r="AC80" s="2"/>
      <c r="AD80" s="2"/>
      <c r="AE80" s="2"/>
    </row>
    <row r="81" spans="1:31" x14ac:dyDescent="0.2">
      <c r="A81" s="20" t="s">
        <v>29</v>
      </c>
      <c r="B81" s="20" t="s">
        <v>30</v>
      </c>
      <c r="C81" s="20" t="s">
        <v>13</v>
      </c>
      <c r="D81" s="20">
        <v>50</v>
      </c>
      <c r="E81" s="20" t="s">
        <v>192</v>
      </c>
      <c r="F81" s="9" t="str">
        <f t="shared" si="4"/>
        <v>ScottReiffMGREATER DERRY TRACK CLUB</v>
      </c>
      <c r="G81" s="21">
        <v>3.0023148148148149E-2</v>
      </c>
      <c r="H81" s="12">
        <f>IF(C81="F",VLOOKUP(D81,'F 5M Road'!$A$2:$B$97,2,FALSE)*G81,VLOOKUP(D81,'M 5M Road'!$A$2:$B$97,2,FALSE)*G81)</f>
        <v>2.6585497685185186E-2</v>
      </c>
      <c r="I81" s="10">
        <f t="shared" si="5"/>
        <v>36</v>
      </c>
      <c r="J81" s="4">
        <f>VLOOKUP(I81,'Point Table'!$A$2:$B$101,2,FALSE)</f>
        <v>30</v>
      </c>
      <c r="P81" s="14"/>
      <c r="Q81" s="9"/>
      <c r="R81" s="16"/>
      <c r="W81" s="2"/>
      <c r="X81" s="2"/>
      <c r="Y81" s="2"/>
      <c r="Z81" s="2"/>
      <c r="AA81" s="2"/>
      <c r="AB81" s="2"/>
      <c r="AC81" s="2"/>
      <c r="AD81" s="2"/>
      <c r="AE81" s="2"/>
    </row>
    <row r="82" spans="1:31" x14ac:dyDescent="0.2">
      <c r="A82" s="20" t="s">
        <v>139</v>
      </c>
      <c r="B82" s="20" t="s">
        <v>405</v>
      </c>
      <c r="C82" s="20" t="s">
        <v>13</v>
      </c>
      <c r="D82" s="20">
        <v>61</v>
      </c>
      <c r="E82" s="20" t="s">
        <v>192</v>
      </c>
      <c r="F82" s="9" t="str">
        <f t="shared" si="4"/>
        <v>JeffSilverMGREATER DERRY TRACK CLUB</v>
      </c>
      <c r="G82" s="21">
        <v>3.3680555555555554E-2</v>
      </c>
      <c r="H82" s="12">
        <f>IF(C82="F",VLOOKUP(D82,'F 5M Road'!$A$2:$B$97,2,FALSE)*G82,VLOOKUP(D82,'M 5M Road'!$A$2:$B$97,2,FALSE)*G82)</f>
        <v>2.7106111111111109E-2</v>
      </c>
      <c r="I82" s="10">
        <f t="shared" si="5"/>
        <v>37</v>
      </c>
      <c r="J82" s="4">
        <f>VLOOKUP(I82,'Point Table'!$A$2:$B$101,2,FALSE)</f>
        <v>29</v>
      </c>
      <c r="P82" s="9"/>
      <c r="Q82" s="9"/>
      <c r="R82" s="16"/>
      <c r="X82" s="2"/>
      <c r="AB82" s="2"/>
      <c r="AC82" s="2"/>
      <c r="AD82" s="2"/>
      <c r="AE82" s="2"/>
    </row>
    <row r="83" spans="1:31" x14ac:dyDescent="0.2">
      <c r="A83" s="20" t="s">
        <v>31</v>
      </c>
      <c r="B83" s="20" t="s">
        <v>32</v>
      </c>
      <c r="C83" s="20" t="s">
        <v>13</v>
      </c>
      <c r="D83" s="20">
        <v>48</v>
      </c>
      <c r="E83" s="20" t="s">
        <v>192</v>
      </c>
      <c r="F83" s="9" t="str">
        <f t="shared" si="4"/>
        <v>JamesAikenMGREATER DERRY TRACK CLUB</v>
      </c>
      <c r="G83" s="21">
        <v>3.0474537037037036E-2</v>
      </c>
      <c r="H83" s="12">
        <f>IF(C83="F",VLOOKUP(D83,'F 5M Road'!$A$2:$B$97,2,FALSE)*G83,VLOOKUP(D83,'M 5M Road'!$A$2:$B$97,2,FALSE)*G83)</f>
        <v>2.7433178240740739E-2</v>
      </c>
      <c r="I83" s="10">
        <f t="shared" si="5"/>
        <v>38</v>
      </c>
      <c r="J83" s="4">
        <f>VLOOKUP(I83,'Point Table'!$A$2:$B$101,2,FALSE)</f>
        <v>28</v>
      </c>
      <c r="P83" s="14"/>
      <c r="Q83" s="9"/>
      <c r="R83" s="16"/>
      <c r="AA83" s="2"/>
      <c r="AB83" s="2"/>
      <c r="AC83" s="2"/>
      <c r="AD83" s="2"/>
      <c r="AE83" s="2"/>
    </row>
    <row r="84" spans="1:31" x14ac:dyDescent="0.2">
      <c r="A84" s="20" t="s">
        <v>154</v>
      </c>
      <c r="B84" s="20" t="s">
        <v>155</v>
      </c>
      <c r="C84" s="20" t="s">
        <v>13</v>
      </c>
      <c r="D84" s="20">
        <v>37</v>
      </c>
      <c r="E84" s="20" t="s">
        <v>192</v>
      </c>
      <c r="F84" s="9" t="str">
        <f t="shared" si="4"/>
        <v>RonaldGallantMGREATER DERRY TRACK CLUB</v>
      </c>
      <c r="G84" s="21">
        <v>2.809027777777778E-2</v>
      </c>
      <c r="H84" s="12">
        <f>IF(C84="F",VLOOKUP(D84,'F 5M Road'!$A$2:$B$97,2,FALSE)*G84,VLOOKUP(D84,'M 5M Road'!$A$2:$B$97,2,FALSE)*G84)</f>
        <v>2.7514427083333338E-2</v>
      </c>
      <c r="I84" s="10">
        <f t="shared" si="5"/>
        <v>39</v>
      </c>
      <c r="J84" s="4">
        <f>VLOOKUP(I84,'Point Table'!$A$2:$B$101,2,FALSE)</f>
        <v>27</v>
      </c>
      <c r="P84" s="9"/>
      <c r="Q84" s="9"/>
      <c r="R84" s="16"/>
      <c r="AA84" s="2"/>
      <c r="AB84" s="2"/>
      <c r="AC84" s="2"/>
      <c r="AD84" s="2"/>
      <c r="AE84" s="2"/>
    </row>
    <row r="85" spans="1:31" x14ac:dyDescent="0.2">
      <c r="A85" s="20" t="s">
        <v>399</v>
      </c>
      <c r="B85" s="20" t="s">
        <v>400</v>
      </c>
      <c r="C85" s="20" t="s">
        <v>13</v>
      </c>
      <c r="D85" s="20">
        <v>53</v>
      </c>
      <c r="E85" s="20" t="s">
        <v>192</v>
      </c>
      <c r="F85" s="9" t="str">
        <f t="shared" si="4"/>
        <v>JoseVelhoMGREATER DERRY TRACK CLUB</v>
      </c>
      <c r="G85" s="21">
        <v>3.2164351851851854E-2</v>
      </c>
      <c r="H85" s="12">
        <f>IF(C85="F",VLOOKUP(D85,'F 5M Road'!$A$2:$B$97,2,FALSE)*G85,VLOOKUP(D85,'M 5M Road'!$A$2:$B$97,2,FALSE)*G85)</f>
        <v>2.7773917824074078E-2</v>
      </c>
      <c r="I85" s="10">
        <f t="shared" si="5"/>
        <v>40</v>
      </c>
      <c r="J85" s="4">
        <f>VLOOKUP(I85,'Point Table'!$A$2:$B$101,2,FALSE)</f>
        <v>26</v>
      </c>
      <c r="P85" s="9"/>
      <c r="Q85" s="9"/>
      <c r="R85" s="16"/>
      <c r="W85" s="2"/>
      <c r="X85" s="2"/>
      <c r="Y85" s="2"/>
      <c r="Z85" s="2"/>
      <c r="AA85" s="2"/>
      <c r="AB85" s="2"/>
      <c r="AC85" s="2"/>
      <c r="AD85" s="2"/>
      <c r="AE85" s="2"/>
    </row>
    <row r="86" spans="1:31" x14ac:dyDescent="0.2">
      <c r="A86" s="20" t="s">
        <v>411</v>
      </c>
      <c r="B86" s="20" t="s">
        <v>363</v>
      </c>
      <c r="C86" s="20" t="s">
        <v>13</v>
      </c>
      <c r="D86" s="20">
        <v>68</v>
      </c>
      <c r="E86" s="20" t="s">
        <v>192</v>
      </c>
      <c r="F86" s="9" t="str">
        <f t="shared" si="4"/>
        <v>GarySomogieMGREATER DERRY TRACK CLUB</v>
      </c>
      <c r="G86" s="21">
        <v>3.784722222222222E-2</v>
      </c>
      <c r="H86" s="12">
        <f>IF(C86="F",VLOOKUP(D86,'F 5M Road'!$A$2:$B$97,2,FALSE)*G86,VLOOKUP(D86,'M 5M Road'!$A$2:$B$97,2,FALSE)*G86)</f>
        <v>2.8510312499999996E-2</v>
      </c>
      <c r="I86" s="10">
        <f t="shared" si="5"/>
        <v>41</v>
      </c>
      <c r="J86" s="4">
        <f>VLOOKUP(I86,'Point Table'!$A$2:$B$101,2,FALSE)</f>
        <v>25</v>
      </c>
      <c r="P86" s="9"/>
      <c r="Q86" s="9"/>
      <c r="R86" s="16"/>
      <c r="W86" s="2"/>
      <c r="X86" s="2"/>
      <c r="Y86" s="2"/>
      <c r="Z86" s="2"/>
      <c r="AA86" s="2"/>
      <c r="AB86" s="2"/>
      <c r="AC86" s="2"/>
      <c r="AD86" s="2"/>
      <c r="AE86" s="2"/>
    </row>
    <row r="87" spans="1:31" x14ac:dyDescent="0.2">
      <c r="A87" s="20" t="s">
        <v>397</v>
      </c>
      <c r="B87" s="20" t="s">
        <v>398</v>
      </c>
      <c r="C87" s="20" t="s">
        <v>13</v>
      </c>
      <c r="D87" s="20">
        <v>49</v>
      </c>
      <c r="E87" s="20" t="s">
        <v>196</v>
      </c>
      <c r="F87" s="9" t="str">
        <f t="shared" si="4"/>
        <v>RickJuniorMUPPER VALLEY RUNNING CLUB</v>
      </c>
      <c r="G87" s="21">
        <v>3.1932870370370368E-2</v>
      </c>
      <c r="H87" s="12">
        <f>IF(C87="F",VLOOKUP(D87,'F 5M Road'!$A$2:$B$97,2,FALSE)*G87,VLOOKUP(D87,'M 5M Road'!$A$2:$B$97,2,FALSE)*G87)</f>
        <v>2.8512859953703704E-2</v>
      </c>
      <c r="I87" s="10">
        <f t="shared" si="5"/>
        <v>42</v>
      </c>
      <c r="J87" s="4">
        <f>VLOOKUP(I87,'Point Table'!$A$2:$B$101,2,FALSE)</f>
        <v>24.25</v>
      </c>
      <c r="P87" s="9"/>
      <c r="W87" s="2"/>
      <c r="X87" s="2"/>
      <c r="Y87" s="2"/>
      <c r="Z87" s="2"/>
      <c r="AA87" s="2"/>
      <c r="AB87" s="2"/>
      <c r="AC87" s="2"/>
      <c r="AD87" s="2"/>
      <c r="AE87" s="2"/>
    </row>
    <row r="88" spans="1:31" x14ac:dyDescent="0.2">
      <c r="A88" s="20" t="s">
        <v>403</v>
      </c>
      <c r="B88" s="20" t="s">
        <v>404</v>
      </c>
      <c r="C88" s="20" t="s">
        <v>13</v>
      </c>
      <c r="D88" s="20">
        <v>46</v>
      </c>
      <c r="E88" s="20" t="s">
        <v>191</v>
      </c>
      <c r="F88" s="9" t="str">
        <f t="shared" si="4"/>
        <v>JonathanHambrechtMGATE CITY STRIDERS</v>
      </c>
      <c r="G88" s="21">
        <v>3.3449074074074069E-2</v>
      </c>
      <c r="H88" s="12">
        <f>IF(C88="F",VLOOKUP(D88,'F 5M Road'!$A$2:$B$97,2,FALSE)*G88,VLOOKUP(D88,'M 5M Road'!$A$2:$B$97,2,FALSE)*G88)</f>
        <v>3.0602557870370369E-2</v>
      </c>
      <c r="I88" s="10">
        <f t="shared" si="5"/>
        <v>43</v>
      </c>
      <c r="J88" s="4">
        <f>VLOOKUP(I88,'Point Table'!$A$2:$B$101,2,FALSE)</f>
        <v>23.5</v>
      </c>
      <c r="P88" s="14"/>
      <c r="R88" s="16"/>
      <c r="AA88" s="2"/>
      <c r="AB88" s="2"/>
      <c r="AC88" s="2"/>
      <c r="AD88" s="2"/>
      <c r="AE88" s="2"/>
    </row>
    <row r="89" spans="1:31" x14ac:dyDescent="0.2">
      <c r="A89" s="20" t="s">
        <v>147</v>
      </c>
      <c r="B89" s="20" t="s">
        <v>158</v>
      </c>
      <c r="C89" s="20" t="s">
        <v>13</v>
      </c>
      <c r="D89" s="20">
        <v>43</v>
      </c>
      <c r="E89" s="20" t="s">
        <v>191</v>
      </c>
      <c r="F89" s="9" t="str">
        <f t="shared" si="4"/>
        <v>StephenRouleauMGATE CITY STRIDERS</v>
      </c>
      <c r="G89" s="21">
        <v>3.2800925925925928E-2</v>
      </c>
      <c r="H89" s="12">
        <f>IF(C89="F",VLOOKUP(D89,'F 5M Road'!$A$2:$B$97,2,FALSE)*G89,VLOOKUP(D89,'M 5M Road'!$A$2:$B$97,2,FALSE)*G89)</f>
        <v>3.07311875E-2</v>
      </c>
      <c r="I89" s="10">
        <f t="shared" si="5"/>
        <v>44</v>
      </c>
      <c r="J89" s="4">
        <f>VLOOKUP(I89,'Point Table'!$A$2:$B$101,2,FALSE)</f>
        <v>22.75</v>
      </c>
      <c r="P89" s="9"/>
      <c r="R89" s="16"/>
      <c r="W89" s="2"/>
      <c r="X89" s="2"/>
      <c r="Y89" s="2"/>
      <c r="Z89" s="2"/>
      <c r="AA89" s="2"/>
      <c r="AB89" s="2"/>
      <c r="AC89" s="2"/>
      <c r="AD89" s="2"/>
      <c r="AE89" s="2"/>
    </row>
    <row r="90" spans="1:31" x14ac:dyDescent="0.2">
      <c r="A90" s="26" t="s">
        <v>219</v>
      </c>
      <c r="B90" s="25" t="s">
        <v>220</v>
      </c>
      <c r="C90" s="26" t="s">
        <v>13</v>
      </c>
      <c r="D90" s="20">
        <v>32</v>
      </c>
      <c r="E90" s="26" t="s">
        <v>196</v>
      </c>
      <c r="F90" s="9" t="str">
        <f t="shared" si="4"/>
        <v>RobertJonesMUPPER VALLEY RUNNING CLUB</v>
      </c>
      <c r="G90" s="21">
        <v>3.1111111111111107E-2</v>
      </c>
      <c r="H90" s="12">
        <f>IF(C90="F",VLOOKUP(D90,'F 5M Road'!$A$2:$B$97,2,FALSE)*G90,VLOOKUP(D90,'M 5M Road'!$A$2:$B$97,2,FALSE)*G90)</f>
        <v>3.1055111111111106E-2</v>
      </c>
      <c r="I90" s="10">
        <f t="shared" si="5"/>
        <v>45</v>
      </c>
      <c r="J90" s="4">
        <f>VLOOKUP(I90,'Point Table'!$A$2:$B$101,2,FALSE)</f>
        <v>22</v>
      </c>
      <c r="P90" s="9"/>
      <c r="R90" s="16"/>
      <c r="W90" s="2"/>
      <c r="X90" s="2"/>
      <c r="Y90" s="2"/>
      <c r="Z90" s="2"/>
      <c r="AA90" s="2"/>
      <c r="AB90" s="2"/>
      <c r="AC90" s="2"/>
      <c r="AD90" s="2"/>
      <c r="AE90" s="2"/>
    </row>
    <row r="91" spans="1:31" x14ac:dyDescent="0.2">
      <c r="A91" s="20" t="s">
        <v>159</v>
      </c>
      <c r="B91" s="20" t="s">
        <v>160</v>
      </c>
      <c r="C91" s="20" t="s">
        <v>13</v>
      </c>
      <c r="D91" s="20">
        <v>76</v>
      </c>
      <c r="E91" s="20" t="s">
        <v>191</v>
      </c>
      <c r="F91" s="9" t="str">
        <f t="shared" si="4"/>
        <v>RaymondBoutotteMGATE CITY STRIDERS</v>
      </c>
      <c r="G91" s="21">
        <v>4.6030092592592588E-2</v>
      </c>
      <c r="H91" s="12">
        <f>IF(C91="F",VLOOKUP(D91,'F 5M Road'!$A$2:$B$97,2,FALSE)*G91,VLOOKUP(D91,'M 5M Road'!$A$2:$B$97,2,FALSE)*G91)</f>
        <v>3.1259035879629631E-2</v>
      </c>
      <c r="I91" s="10">
        <f t="shared" si="5"/>
        <v>46</v>
      </c>
      <c r="J91" s="4">
        <f>VLOOKUP(I91,'Point Table'!$A$2:$B$101,2,FALSE)</f>
        <v>21.25</v>
      </c>
      <c r="P91" s="9"/>
      <c r="R91" s="16"/>
      <c r="W91" s="2"/>
      <c r="X91" s="2"/>
      <c r="Y91" s="2"/>
      <c r="Z91" s="2"/>
      <c r="AA91" s="2"/>
      <c r="AB91" s="2"/>
      <c r="AC91" s="2"/>
      <c r="AD91" s="2"/>
      <c r="AE91" s="2"/>
    </row>
    <row r="92" spans="1:31" x14ac:dyDescent="0.2">
      <c r="A92" s="20" t="s">
        <v>164</v>
      </c>
      <c r="B92" s="20" t="s">
        <v>165</v>
      </c>
      <c r="C92" s="20" t="s">
        <v>13</v>
      </c>
      <c r="D92" s="20">
        <v>50</v>
      </c>
      <c r="E92" s="20" t="s">
        <v>191</v>
      </c>
      <c r="F92" s="9" t="str">
        <f t="shared" si="4"/>
        <v>MatthewShapiroMGATE CITY STRIDERS</v>
      </c>
      <c r="G92" s="21">
        <v>3.5555555555555556E-2</v>
      </c>
      <c r="H92" s="12">
        <f>IF(C92="F",VLOOKUP(D92,'F 5M Road'!$A$2:$B$97,2,FALSE)*G92,VLOOKUP(D92,'M 5M Road'!$A$2:$B$97,2,FALSE)*G92)</f>
        <v>3.148444444444444E-2</v>
      </c>
      <c r="I92" s="10">
        <f t="shared" si="5"/>
        <v>47</v>
      </c>
      <c r="J92" s="4">
        <f>VLOOKUP(I92,'Point Table'!$A$2:$B$101,2,FALSE)</f>
        <v>20.5</v>
      </c>
      <c r="P92" s="9"/>
      <c r="R92" s="16"/>
      <c r="X92" s="2"/>
      <c r="Y92" s="2"/>
      <c r="Z92" s="2"/>
      <c r="AA92" s="2"/>
      <c r="AB92" s="2"/>
    </row>
    <row r="93" spans="1:31" x14ac:dyDescent="0.2">
      <c r="A93" s="20" t="s">
        <v>412</v>
      </c>
      <c r="B93" s="20" t="s">
        <v>263</v>
      </c>
      <c r="C93" s="20" t="s">
        <v>13</v>
      </c>
      <c r="D93" s="20">
        <v>44</v>
      </c>
      <c r="E93" s="20" t="s">
        <v>191</v>
      </c>
      <c r="F93" s="9" t="str">
        <f t="shared" si="4"/>
        <v>MattBryantMGATE CITY STRIDERS</v>
      </c>
      <c r="G93" s="21">
        <v>3.8067129629629631E-2</v>
      </c>
      <c r="H93" s="12">
        <f>IF(C93="F",VLOOKUP(D93,'F 5M Road'!$A$2:$B$97,2,FALSE)*G93,VLOOKUP(D93,'M 5M Road'!$A$2:$B$97,2,FALSE)*G93)</f>
        <v>3.5387203703703705E-2</v>
      </c>
      <c r="I93" s="10">
        <f t="shared" si="5"/>
        <v>48</v>
      </c>
      <c r="J93" s="4">
        <f>VLOOKUP(I93,'Point Table'!$A$2:$B$101,2,FALSE)</f>
        <v>19.75</v>
      </c>
      <c r="P93" s="14"/>
      <c r="R93" s="16"/>
      <c r="AA93" s="2"/>
      <c r="AB93" s="2"/>
      <c r="AC93" s="2"/>
      <c r="AD93" s="2"/>
      <c r="AE93" s="2"/>
    </row>
    <row r="94" spans="1:31" x14ac:dyDescent="0.2">
      <c r="A94" s="20" t="s">
        <v>360</v>
      </c>
      <c r="B94" s="20" t="s">
        <v>361</v>
      </c>
      <c r="C94" s="20" t="s">
        <v>13</v>
      </c>
      <c r="D94" s="20">
        <v>61</v>
      </c>
      <c r="E94" s="20" t="s">
        <v>191</v>
      </c>
      <c r="F94" s="9" t="str">
        <f t="shared" si="4"/>
        <v>PhilipPetschekMGATE CITY STRIDERS</v>
      </c>
      <c r="G94" s="21">
        <v>4.3981481481481483E-2</v>
      </c>
      <c r="H94" s="12">
        <f>IF(C94="F",VLOOKUP(D94,'F 5M Road'!$A$2:$B$97,2,FALSE)*G94,VLOOKUP(D94,'M 5M Road'!$A$2:$B$97,2,FALSE)*G94)</f>
        <v>3.5396296296296294E-2</v>
      </c>
      <c r="I94" s="10">
        <f t="shared" si="5"/>
        <v>49</v>
      </c>
      <c r="J94" s="4">
        <f>VLOOKUP(I94,'Point Table'!$A$2:$B$101,2,FALSE)</f>
        <v>19</v>
      </c>
      <c r="P94" s="14"/>
      <c r="R94" s="16"/>
      <c r="W94" s="2"/>
      <c r="X94" s="2"/>
      <c r="Y94" s="2"/>
      <c r="Z94" s="2"/>
      <c r="AA94" s="2"/>
      <c r="AB94" s="2"/>
      <c r="AC94" s="2"/>
      <c r="AD94" s="2"/>
      <c r="AE94" s="2"/>
    </row>
    <row r="95" spans="1:31" x14ac:dyDescent="0.2">
      <c r="A95" s="20" t="s">
        <v>37</v>
      </c>
      <c r="B95" s="20" t="s">
        <v>38</v>
      </c>
      <c r="C95" s="20" t="s">
        <v>13</v>
      </c>
      <c r="D95" s="20">
        <v>36</v>
      </c>
      <c r="E95" s="20" t="s">
        <v>192</v>
      </c>
      <c r="F95" s="9" t="str">
        <f t="shared" si="4"/>
        <v>MichaelElliottMGREATER DERRY TRACK CLUB</v>
      </c>
      <c r="G95" s="22">
        <v>3.7187499999999998E-2</v>
      </c>
      <c r="H95" s="12">
        <f>IF(C95="F",VLOOKUP(D95,'F 5M Road'!$A$2:$B$97,2,FALSE)*G95,VLOOKUP(D95,'M 5M Road'!$A$2:$B$97,2,FALSE)*G95)</f>
        <v>3.6622250000000002E-2</v>
      </c>
      <c r="I95" s="10">
        <f t="shared" si="5"/>
        <v>50</v>
      </c>
      <c r="J95" s="4">
        <f>VLOOKUP(I95,'Point Table'!$A$2:$B$101,2,FALSE)</f>
        <v>18.25</v>
      </c>
      <c r="P95" s="14"/>
      <c r="R95" s="16"/>
      <c r="Y95" s="2"/>
      <c r="Z95" s="2"/>
      <c r="AA95" s="2"/>
      <c r="AB95" s="2"/>
      <c r="AC95" s="2"/>
      <c r="AD95" s="2"/>
      <c r="AE95" s="2"/>
    </row>
    <row r="96" spans="1:31" x14ac:dyDescent="0.2">
      <c r="A96" s="3" t="s">
        <v>123</v>
      </c>
      <c r="B96" s="3" t="s">
        <v>175</v>
      </c>
      <c r="C96" s="3" t="s">
        <v>13</v>
      </c>
      <c r="D96" s="3">
        <v>53</v>
      </c>
      <c r="E96" s="3" t="s">
        <v>191</v>
      </c>
      <c r="F96" s="3" t="str">
        <f t="shared" si="4"/>
        <v>ChristopherMabonMGATE CITY STRIDERS</v>
      </c>
      <c r="G96" s="3">
        <v>4.3796296296296298E-2</v>
      </c>
      <c r="H96" s="3">
        <f>IF(C96="F",VLOOKUP(D96,'F 5M Road'!$A$2:$B$97,2,FALSE)*G96,VLOOKUP(D96,'M 5M Road'!$A$2:$B$97,2,FALSE)*G96)</f>
        <v>3.7818101851851853E-2</v>
      </c>
      <c r="I96" s="3">
        <f t="shared" si="5"/>
        <v>51</v>
      </c>
      <c r="J96" s="3">
        <f>VLOOKUP(I96,'Point Table'!$A$2:$B$101,2,FALSE)</f>
        <v>17.5</v>
      </c>
      <c r="P96" s="14"/>
      <c r="R96" s="16"/>
      <c r="X96" s="2"/>
      <c r="Y96" s="2"/>
      <c r="Z96" s="2"/>
      <c r="AD96" s="2"/>
      <c r="AE96" s="2"/>
    </row>
    <row r="97" spans="1:31" x14ac:dyDescent="0.2">
      <c r="A97" s="3" t="s">
        <v>125</v>
      </c>
      <c r="B97" s="3" t="s">
        <v>163</v>
      </c>
      <c r="C97" s="3" t="s">
        <v>13</v>
      </c>
      <c r="D97" s="3">
        <v>58</v>
      </c>
      <c r="E97" s="3" t="s">
        <v>192</v>
      </c>
      <c r="F97" s="3" t="str">
        <f t="shared" si="4"/>
        <v>PaulSchofieldMGREATER DERRY TRACK CLUB</v>
      </c>
      <c r="G97" s="3">
        <v>4.5995370370370374E-2</v>
      </c>
      <c r="H97" s="3">
        <f>IF(C97="F",VLOOKUP(D97,'F 5M Road'!$A$2:$B$97,2,FALSE)*G97,VLOOKUP(D97,'M 5M Road'!$A$2:$B$97,2,FALSE)*G97)</f>
        <v>3.8028972222222221E-2</v>
      </c>
      <c r="I97" s="3">
        <f t="shared" si="5"/>
        <v>52</v>
      </c>
      <c r="J97" s="3">
        <f>VLOOKUP(I97,'Point Table'!$A$2:$B$101,2,FALSE)</f>
        <v>17</v>
      </c>
      <c r="P97" s="14"/>
      <c r="R97" s="16"/>
      <c r="Z97" s="2"/>
      <c r="AA97" s="2"/>
      <c r="AB97" s="2"/>
      <c r="AC97" s="2"/>
      <c r="AD97" s="2"/>
      <c r="AE97" s="2"/>
    </row>
    <row r="98" spans="1:31" x14ac:dyDescent="0.2">
      <c r="F98" s="3" t="str">
        <f t="shared" ref="F98" si="6">A98&amp;B98&amp;C98&amp;E98</f>
        <v/>
      </c>
      <c r="P98" s="14"/>
      <c r="R98" s="16"/>
      <c r="W98" s="2"/>
      <c r="X98" s="2"/>
      <c r="Y98" s="2"/>
      <c r="Z98" s="2"/>
      <c r="AA98" s="2"/>
      <c r="AB98" s="2"/>
      <c r="AC98" s="2"/>
      <c r="AD98" s="2"/>
      <c r="AE98" s="2"/>
    </row>
    <row r="99" spans="1:31" x14ac:dyDescent="0.2">
      <c r="P99" s="14"/>
      <c r="R99" s="16"/>
      <c r="W99" s="2"/>
      <c r="X99" s="2"/>
      <c r="Y99" s="2"/>
      <c r="Z99" s="2"/>
      <c r="AA99" s="2"/>
      <c r="AB99" s="2"/>
      <c r="AC99" s="2"/>
      <c r="AD99" s="2"/>
      <c r="AE99" s="2"/>
    </row>
    <row r="100" spans="1:31" x14ac:dyDescent="0.2">
      <c r="P100" s="14"/>
      <c r="R100" s="16"/>
      <c r="Y100" s="2"/>
      <c r="Z100" s="2"/>
      <c r="AA100" s="2"/>
      <c r="AB100" s="2"/>
      <c r="AC100" s="2"/>
      <c r="AD100" s="2"/>
      <c r="AE100" s="2"/>
    </row>
    <row r="101" spans="1:31" x14ac:dyDescent="0.2">
      <c r="P101" s="14"/>
      <c r="R101" s="16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x14ac:dyDescent="0.2">
      <c r="P102" s="14"/>
      <c r="R102" s="16"/>
      <c r="Y102" s="2"/>
      <c r="Z102" s="2"/>
      <c r="AA102" s="2"/>
      <c r="AB102" s="2"/>
      <c r="AC102" s="2"/>
      <c r="AD102" s="2"/>
      <c r="AE102" s="2"/>
    </row>
    <row r="103" spans="1:31" x14ac:dyDescent="0.2">
      <c r="P103" s="14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x14ac:dyDescent="0.2">
      <c r="P104" s="14"/>
      <c r="R104" s="16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x14ac:dyDescent="0.2">
      <c r="P105" s="14"/>
      <c r="R105" s="16"/>
      <c r="X105" s="2"/>
      <c r="Y105" s="2"/>
      <c r="Z105" s="2"/>
      <c r="AA105" s="2"/>
      <c r="AB105" s="2"/>
      <c r="AC105" s="2"/>
      <c r="AD105" s="2"/>
      <c r="AE105" s="2"/>
    </row>
    <row r="106" spans="1:31" x14ac:dyDescent="0.2">
      <c r="P106" s="14"/>
      <c r="R106" s="16"/>
      <c r="X106" s="2"/>
      <c r="Y106" s="2"/>
      <c r="Z106" s="2"/>
      <c r="AA106" s="2"/>
      <c r="AB106" s="2"/>
      <c r="AC106" s="2"/>
      <c r="AD106" s="2"/>
      <c r="AE106" s="2"/>
    </row>
    <row r="107" spans="1:31" x14ac:dyDescent="0.2">
      <c r="P107" s="14"/>
      <c r="Y107" s="2"/>
      <c r="Z107" s="2"/>
      <c r="AA107" s="2"/>
      <c r="AB107" s="2"/>
      <c r="AC107" s="2"/>
      <c r="AD107" s="2"/>
      <c r="AE107" s="2"/>
    </row>
    <row r="108" spans="1:31" x14ac:dyDescent="0.2">
      <c r="P108" s="14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x14ac:dyDescent="0.2">
      <c r="P109" s="14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x14ac:dyDescent="0.2">
      <c r="P110" s="14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x14ac:dyDescent="0.2">
      <c r="P111" s="14"/>
      <c r="R111" s="16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x14ac:dyDescent="0.2">
      <c r="P112" s="9"/>
      <c r="Y112" s="2"/>
      <c r="Z112" s="2"/>
      <c r="AA112" s="2"/>
      <c r="AB112" s="2"/>
      <c r="AC112" s="2"/>
      <c r="AD112" s="2"/>
      <c r="AE112" s="2"/>
    </row>
    <row r="113" spans="16:31" x14ac:dyDescent="0.2">
      <c r="P113" s="9"/>
      <c r="X113" s="2"/>
      <c r="Y113" s="2"/>
      <c r="Z113" s="2"/>
      <c r="AA113" s="2"/>
      <c r="AB113" s="2"/>
      <c r="AC113" s="2"/>
      <c r="AD113" s="2"/>
      <c r="AE113" s="2"/>
    </row>
    <row r="114" spans="16:31" x14ac:dyDescent="0.2">
      <c r="P114" s="9"/>
      <c r="R114" s="16"/>
      <c r="Y114" s="2"/>
      <c r="Z114" s="2"/>
      <c r="AA114" s="2"/>
      <c r="AB114" s="2"/>
      <c r="AC114" s="2"/>
      <c r="AD114" s="2"/>
      <c r="AE114" s="2"/>
    </row>
    <row r="115" spans="16:31" x14ac:dyDescent="0.2">
      <c r="P115" s="9"/>
      <c r="R115" s="16"/>
      <c r="X115" s="2"/>
      <c r="Y115" s="2"/>
      <c r="Z115" s="2"/>
      <c r="AA115" s="2"/>
      <c r="AB115" s="2"/>
      <c r="AC115" s="2"/>
      <c r="AD115" s="2"/>
      <c r="AE115" s="2"/>
    </row>
    <row r="116" spans="16:31" x14ac:dyDescent="0.2">
      <c r="P116" s="9"/>
      <c r="W116" s="2"/>
      <c r="X116" s="2"/>
      <c r="Y116" s="2"/>
      <c r="Z116" s="2"/>
      <c r="AA116" s="2"/>
      <c r="AB116" s="2"/>
      <c r="AC116" s="2"/>
      <c r="AD116" s="2"/>
      <c r="AE116" s="2"/>
    </row>
    <row r="117" spans="16:31" x14ac:dyDescent="0.2">
      <c r="P117" s="9"/>
      <c r="W117" s="2"/>
      <c r="X117" s="2"/>
      <c r="Y117" s="2"/>
      <c r="Z117" s="2"/>
      <c r="AA117" s="2"/>
      <c r="AB117" s="2"/>
      <c r="AC117" s="2"/>
      <c r="AD117" s="2"/>
      <c r="AE117" s="2"/>
    </row>
    <row r="118" spans="16:31" x14ac:dyDescent="0.2">
      <c r="P118" s="9"/>
      <c r="X118" s="2"/>
      <c r="Y118" s="2"/>
      <c r="Z118" s="2"/>
      <c r="AA118" s="2"/>
      <c r="AB118" s="2"/>
      <c r="AC118" s="2"/>
      <c r="AD118" s="2"/>
      <c r="AE118" s="2"/>
    </row>
    <row r="119" spans="16:31" x14ac:dyDescent="0.2">
      <c r="P119" s="9"/>
      <c r="R119" s="16"/>
      <c r="W119" s="2"/>
      <c r="X119" s="2"/>
      <c r="Y119" s="2"/>
      <c r="Z119" s="2"/>
      <c r="AA119" s="2"/>
      <c r="AB119" s="2"/>
      <c r="AC119" s="2"/>
      <c r="AD119" s="2"/>
      <c r="AE119" s="2"/>
    </row>
    <row r="120" spans="16:31" x14ac:dyDescent="0.2">
      <c r="P120" s="9"/>
      <c r="R120" s="16"/>
      <c r="X120" s="2"/>
      <c r="Y120" s="2"/>
      <c r="Z120" s="2"/>
      <c r="AA120" s="2"/>
      <c r="AB120" s="2"/>
      <c r="AC120" s="2"/>
      <c r="AD120" s="2"/>
      <c r="AE120" s="2"/>
    </row>
    <row r="121" spans="16:31" x14ac:dyDescent="0.2">
      <c r="P121" s="9"/>
      <c r="R121" s="16"/>
      <c r="X121" s="2"/>
      <c r="Y121" s="2"/>
      <c r="Z121" s="2"/>
      <c r="AA121" s="2"/>
      <c r="AB121" s="2"/>
      <c r="AC121" s="2"/>
      <c r="AD121" s="2"/>
      <c r="AE121" s="2"/>
    </row>
    <row r="122" spans="16:31" x14ac:dyDescent="0.2">
      <c r="P122" s="9"/>
      <c r="R122" s="16"/>
      <c r="Y122" s="2"/>
      <c r="Z122" s="2"/>
      <c r="AA122" s="2"/>
      <c r="AB122" s="2"/>
      <c r="AC122" s="2"/>
      <c r="AD122" s="2"/>
      <c r="AE122" s="2"/>
    </row>
    <row r="123" spans="16:31" x14ac:dyDescent="0.2">
      <c r="P123" s="9"/>
      <c r="R123" s="16"/>
      <c r="X123" s="2"/>
      <c r="Y123" s="2"/>
      <c r="Z123" s="2"/>
      <c r="AA123" s="2"/>
      <c r="AB123" s="2"/>
      <c r="AC123" s="2"/>
      <c r="AD123" s="2"/>
      <c r="AE123" s="2"/>
    </row>
    <row r="124" spans="16:31" x14ac:dyDescent="0.2">
      <c r="R124" s="16"/>
      <c r="X124" s="2"/>
      <c r="Y124" s="2"/>
      <c r="Z124" s="2"/>
      <c r="AA124" s="2"/>
      <c r="AB124" s="2"/>
      <c r="AC124" s="2"/>
      <c r="AD124" s="2"/>
      <c r="AE124" s="2"/>
    </row>
  </sheetData>
  <autoFilter ref="A1:J98" xr:uid="{00000000-0009-0000-0000-000012000000}">
    <sortState xmlns:xlrd2="http://schemas.microsoft.com/office/spreadsheetml/2017/richdata2" ref="A2:J98">
      <sortCondition descending="1" ref="J1:J98"/>
    </sortState>
  </autoFilter>
  <sortState xmlns:xlrd2="http://schemas.microsoft.com/office/spreadsheetml/2017/richdata2" ref="A2:J99">
    <sortCondition ref="C2:C99"/>
    <sortCondition descending="1" ref="J2:J99"/>
  </sortState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R498"/>
  <sheetViews>
    <sheetView workbookViewId="0">
      <pane ySplit="1" topLeftCell="A104" activePane="bottomLeft" state="frozen"/>
      <selection sqref="A1:XFD1048576"/>
      <selection pane="bottomLeft" activeCell="B111" sqref="B111"/>
    </sheetView>
  </sheetViews>
  <sheetFormatPr defaultColWidth="12.5703125" defaultRowHeight="15.75" customHeight="1" x14ac:dyDescent="0.2"/>
  <cols>
    <col min="1" max="1" width="12.5703125" style="3"/>
    <col min="2" max="2" width="15.140625" style="3" bestFit="1" customWidth="1"/>
    <col min="3" max="4" width="12.5703125" style="3"/>
    <col min="5" max="5" width="36.5703125" style="3" bestFit="1" customWidth="1"/>
    <col min="6" max="6" width="0.5703125" style="3" customWidth="1"/>
    <col min="7" max="7" width="16.140625" style="3" customWidth="1"/>
    <col min="8" max="15" width="12.5703125" style="3"/>
    <col min="16" max="16" width="25.42578125" style="3" customWidth="1"/>
    <col min="17" max="16384" width="12.5703125" style="3"/>
  </cols>
  <sheetData>
    <row r="1" spans="1:18" s="17" customFormat="1" ht="15.75" customHeight="1" x14ac:dyDescent="0.2">
      <c r="A1" s="6" t="s">
        <v>178</v>
      </c>
      <c r="B1" s="6" t="s">
        <v>179</v>
      </c>
      <c r="C1" s="6" t="s">
        <v>9</v>
      </c>
      <c r="D1" s="6" t="s">
        <v>10</v>
      </c>
      <c r="E1" s="6" t="s">
        <v>180</v>
      </c>
      <c r="F1" s="6" t="s">
        <v>39</v>
      </c>
      <c r="G1" s="6" t="s">
        <v>181</v>
      </c>
      <c r="H1" s="6" t="s">
        <v>182</v>
      </c>
      <c r="I1" s="6" t="s">
        <v>183</v>
      </c>
      <c r="J1" s="6" t="s">
        <v>184</v>
      </c>
      <c r="R1" s="6" t="s">
        <v>186</v>
      </c>
    </row>
    <row r="2" spans="1:18" ht="15.75" customHeight="1" x14ac:dyDescent="0.2">
      <c r="A2" s="2" t="s">
        <v>420</v>
      </c>
      <c r="B2" s="2" t="s">
        <v>421</v>
      </c>
      <c r="C2" s="2" t="s">
        <v>19</v>
      </c>
      <c r="D2" s="2">
        <v>44</v>
      </c>
      <c r="E2" s="2" t="s">
        <v>192</v>
      </c>
      <c r="F2" s="9" t="str">
        <f t="shared" ref="F2:F64" si="0">A2&amp;B2&amp;C2&amp;E2</f>
        <v>AmyBernardFGREATER DERRY TRACK CLUB</v>
      </c>
      <c r="G2" s="9">
        <v>5.9525462962962961E-2</v>
      </c>
      <c r="H2" s="9">
        <f>IF(C2="F",VLOOKUP(D2,'F Half'!$A$2:$B$83,2,FALSE)*G2,VLOOKUP(D2,'M Half'!$A$2:$B$85,2,FALSE)*G2)</f>
        <v>5.5971792824074072E-2</v>
      </c>
      <c r="I2" s="10">
        <f t="shared" ref="I2:I65" si="1">COUNTIFS($C$2:$C$204,C2,$H$2:$H$204,"&lt;"&amp;H2)+1</f>
        <v>1</v>
      </c>
      <c r="J2" s="8">
        <f>VLOOKUP(I2,'Point Table'!$A$2:$B$123,2,FALSE)</f>
        <v>100</v>
      </c>
      <c r="R2" s="9">
        <v>5.3506944444444447E-2</v>
      </c>
    </row>
    <row r="3" spans="1:18" ht="15.75" customHeight="1" x14ac:dyDescent="0.2">
      <c r="A3" s="2" t="s">
        <v>487</v>
      </c>
      <c r="B3" s="2" t="s">
        <v>292</v>
      </c>
      <c r="C3" s="2" t="s">
        <v>19</v>
      </c>
      <c r="D3" s="2">
        <v>29</v>
      </c>
      <c r="E3" s="2" t="s">
        <v>196</v>
      </c>
      <c r="F3" s="9" t="str">
        <f t="shared" si="0"/>
        <v>JanessaDunnFUPPER VALLEY RUNNING CLUB</v>
      </c>
      <c r="G3" s="9">
        <v>5.6261574074074068E-2</v>
      </c>
      <c r="H3" s="9">
        <f>IF(C3="F",VLOOKUP(D3,'F Half'!$A$2:$B$83,2,FALSE)*G3,VLOOKUP(D3,'M Half'!$A$2:$B$85,2,FALSE)*G3)</f>
        <v>5.6261574074074068E-2</v>
      </c>
      <c r="I3" s="10">
        <f t="shared" si="1"/>
        <v>2</v>
      </c>
      <c r="J3" s="8">
        <f>VLOOKUP(I3,'Point Table'!$A$2:$B$123,2,FALSE)</f>
        <v>97</v>
      </c>
      <c r="R3" s="9">
        <v>0.10197916666666666</v>
      </c>
    </row>
    <row r="4" spans="1:18" ht="15.75" customHeight="1" x14ac:dyDescent="0.2">
      <c r="A4" s="2" t="s">
        <v>329</v>
      </c>
      <c r="B4" s="2" t="s">
        <v>490</v>
      </c>
      <c r="C4" s="2" t="s">
        <v>19</v>
      </c>
      <c r="D4" s="2">
        <v>39</v>
      </c>
      <c r="E4" s="2" t="s">
        <v>193</v>
      </c>
      <c r="F4" s="9" t="str">
        <f t="shared" si="0"/>
        <v>MaryKleneFMILLENNIUM RUNNING</v>
      </c>
      <c r="G4" s="9">
        <v>5.8703703703703702E-2</v>
      </c>
      <c r="H4" s="9">
        <f>IF(C4="F",VLOOKUP(D4,'F Half'!$A$2:$B$83,2,FALSE)*G4,VLOOKUP(D4,'M Half'!$A$2:$B$85,2,FALSE)*G4)</f>
        <v>5.7148055555555556E-2</v>
      </c>
      <c r="I4" s="10">
        <f t="shared" si="1"/>
        <v>3</v>
      </c>
      <c r="J4" s="8">
        <f>VLOOKUP(I4,'Point Table'!$A$2:$B$123,2,FALSE)</f>
        <v>94</v>
      </c>
      <c r="R4" s="9">
        <v>6.0231481481481483E-2</v>
      </c>
    </row>
    <row r="5" spans="1:18" ht="15.75" customHeight="1" x14ac:dyDescent="0.2">
      <c r="A5" s="2" t="s">
        <v>488</v>
      </c>
      <c r="B5" s="2" t="s">
        <v>489</v>
      </c>
      <c r="C5" s="2" t="s">
        <v>19</v>
      </c>
      <c r="D5" s="2">
        <v>50</v>
      </c>
      <c r="E5" s="2" t="s">
        <v>193</v>
      </c>
      <c r="F5" s="9" t="str">
        <f t="shared" si="0"/>
        <v>YukiChorneyFMILLENNIUM RUNNING</v>
      </c>
      <c r="G5" s="9">
        <v>6.4826388888888892E-2</v>
      </c>
      <c r="H5" s="9">
        <f>IF(C5="F",VLOOKUP(D5,'F Half'!$A$2:$B$83,2,FALSE)*G5,VLOOKUP(D5,'M Half'!$A$2:$B$85,2,FALSE)*G5)</f>
        <v>5.7274114583333334E-2</v>
      </c>
      <c r="I5" s="10">
        <f t="shared" si="1"/>
        <v>4</v>
      </c>
      <c r="J5" s="8">
        <f>VLOOKUP(I5,'Point Table'!$A$2:$B$123,2,FALSE)</f>
        <v>91</v>
      </c>
      <c r="R5" s="9">
        <v>5.949074074074074E-2</v>
      </c>
    </row>
    <row r="6" spans="1:18" ht="15.75" customHeight="1" x14ac:dyDescent="0.2">
      <c r="A6" s="2" t="s">
        <v>53</v>
      </c>
      <c r="B6" s="2" t="s">
        <v>385</v>
      </c>
      <c r="C6" s="2" t="s">
        <v>19</v>
      </c>
      <c r="D6" s="2">
        <v>52</v>
      </c>
      <c r="E6" s="2" t="s">
        <v>192</v>
      </c>
      <c r="F6" s="9" t="str">
        <f t="shared" si="0"/>
        <v>JulieHanover-MullaneyFGREATER DERRY TRACK CLUB</v>
      </c>
      <c r="G6" s="9">
        <v>6.6898148148148151E-2</v>
      </c>
      <c r="H6" s="9">
        <f>IF(C6="F",VLOOKUP(D6,'F Half'!$A$2:$B$83,2,FALSE)*G6,VLOOKUP(D6,'M Half'!$A$2:$B$85,2,FALSE)*G6)</f>
        <v>5.7713032407407411E-2</v>
      </c>
      <c r="I6" s="10">
        <f t="shared" si="1"/>
        <v>5</v>
      </c>
      <c r="J6" s="8">
        <f>VLOOKUP(I6,'Point Table'!$A$2:$B$123,2,FALSE)</f>
        <v>88</v>
      </c>
      <c r="R6" s="9">
        <v>6.4791666666666664E-2</v>
      </c>
    </row>
    <row r="7" spans="1:18" ht="15.75" customHeight="1" x14ac:dyDescent="0.2">
      <c r="A7" s="2" t="s">
        <v>341</v>
      </c>
      <c r="B7" s="2" t="s">
        <v>68</v>
      </c>
      <c r="C7" s="2" t="s">
        <v>19</v>
      </c>
      <c r="D7" s="2">
        <v>63</v>
      </c>
      <c r="E7" s="2" t="s">
        <v>280</v>
      </c>
      <c r="F7" s="9" t="str">
        <f t="shared" si="0"/>
        <v>PatriciaBourgaultFGRANITE STATE RACING TEAM</v>
      </c>
      <c r="G7" s="9">
        <v>7.7326388888888889E-2</v>
      </c>
      <c r="H7" s="9">
        <f>IF(C7="F",VLOOKUP(D7,'F Half'!$A$2:$B$83,2,FALSE)*G7,VLOOKUP(D7,'M Half'!$A$2:$B$85,2,FALSE)*G7)</f>
        <v>5.7863336805555554E-2</v>
      </c>
      <c r="I7" s="10">
        <f t="shared" si="1"/>
        <v>6</v>
      </c>
      <c r="J7" s="8">
        <f>VLOOKUP(I7,'Point Table'!$A$2:$B$123,2,FALSE)</f>
        <v>85</v>
      </c>
      <c r="R7" s="9">
        <v>5.4178240740740742E-2</v>
      </c>
    </row>
    <row r="8" spans="1:18" ht="15.75" customHeight="1" x14ac:dyDescent="0.2">
      <c r="A8" s="2" t="s">
        <v>17</v>
      </c>
      <c r="B8" s="2" t="s">
        <v>18</v>
      </c>
      <c r="C8" s="2" t="s">
        <v>19</v>
      </c>
      <c r="D8" s="2">
        <v>58</v>
      </c>
      <c r="E8" s="2" t="s">
        <v>196</v>
      </c>
      <c r="F8" s="9" t="str">
        <f t="shared" si="0"/>
        <v>PamMooreFUPPER VALLEY RUNNING CLUB</v>
      </c>
      <c r="G8" s="9">
        <v>7.3831018518518518E-2</v>
      </c>
      <c r="H8" s="9">
        <f>IF(C8="F",VLOOKUP(D8,'F Half'!$A$2:$B$83,2,FALSE)*G8,VLOOKUP(D8,'M Half'!$A$2:$B$85,2,FALSE)*G8)</f>
        <v>5.9086964120370372E-2</v>
      </c>
      <c r="I8" s="10">
        <f t="shared" si="1"/>
        <v>7</v>
      </c>
      <c r="J8" s="8">
        <f>VLOOKUP(I8,'Point Table'!$A$2:$B$123,2,FALSE)</f>
        <v>82</v>
      </c>
      <c r="R8" s="9">
        <v>6.5300925925925929E-2</v>
      </c>
    </row>
    <row r="9" spans="1:18" ht="15.75" customHeight="1" x14ac:dyDescent="0.2">
      <c r="A9" s="2" t="s">
        <v>428</v>
      </c>
      <c r="B9" s="2" t="s">
        <v>429</v>
      </c>
      <c r="C9" s="2" t="s">
        <v>19</v>
      </c>
      <c r="D9" s="2">
        <v>30</v>
      </c>
      <c r="E9" s="2" t="s">
        <v>196</v>
      </c>
      <c r="F9" s="9" t="str">
        <f t="shared" si="0"/>
        <v>KrystynaOszkinisFUPPER VALLEY RUNNING CLUB</v>
      </c>
      <c r="G9" s="9">
        <v>5.9317129629629629E-2</v>
      </c>
      <c r="H9" s="9">
        <f>IF(C9="F",VLOOKUP(D9,'F Half'!$A$2:$B$83,2,FALSE)*G9,VLOOKUP(D9,'M Half'!$A$2:$B$85,2,FALSE)*G9)</f>
        <v>5.9299334490740742E-2</v>
      </c>
      <c r="I9" s="10">
        <f t="shared" si="1"/>
        <v>8</v>
      </c>
      <c r="J9" s="8">
        <f>VLOOKUP(I9,'Point Table'!$A$2:$B$123,2,FALSE)</f>
        <v>79</v>
      </c>
      <c r="R9" s="9">
        <v>6.6134259259259254E-2</v>
      </c>
    </row>
    <row r="10" spans="1:18" ht="15.75" customHeight="1" x14ac:dyDescent="0.2">
      <c r="A10" s="2" t="s">
        <v>20</v>
      </c>
      <c r="B10" s="2" t="s">
        <v>21</v>
      </c>
      <c r="C10" s="2" t="s">
        <v>19</v>
      </c>
      <c r="D10" s="2">
        <v>74</v>
      </c>
      <c r="E10" s="2" t="s">
        <v>191</v>
      </c>
      <c r="F10" s="9" t="str">
        <f t="shared" si="0"/>
        <v>AlineKenneyFGATE CITY STRIDERS</v>
      </c>
      <c r="G10" s="9">
        <v>9.5833333333333326E-2</v>
      </c>
      <c r="H10" s="9">
        <f>IF(C10="F",VLOOKUP(D10,'F Half'!$A$2:$B$83,2,FALSE)*G10,VLOOKUP(D10,'M Half'!$A$2:$B$85,2,FALSE)*G10)</f>
        <v>6.0748749999999997E-2</v>
      </c>
      <c r="I10" s="10">
        <f t="shared" si="1"/>
        <v>9</v>
      </c>
      <c r="J10" s="8">
        <f>VLOOKUP(I10,'Point Table'!$A$2:$B$123,2,FALSE)</f>
        <v>76</v>
      </c>
      <c r="R10" s="9">
        <v>6.7962962962962961E-2</v>
      </c>
    </row>
    <row r="11" spans="1:18" ht="15.75" customHeight="1" x14ac:dyDescent="0.2">
      <c r="A11" s="2" t="s">
        <v>26</v>
      </c>
      <c r="B11" s="2" t="s">
        <v>493</v>
      </c>
      <c r="C11" s="2" t="s">
        <v>19</v>
      </c>
      <c r="D11" s="2">
        <v>51</v>
      </c>
      <c r="E11" s="2" t="s">
        <v>196</v>
      </c>
      <c r="F11" s="9" t="str">
        <f t="shared" si="0"/>
        <v>KristenCoatsFUPPER VALLEY RUNNING CLUB</v>
      </c>
      <c r="G11" s="9">
        <v>7.137731481481481E-2</v>
      </c>
      <c r="H11" s="9">
        <f>IF(C11="F",VLOOKUP(D11,'F Half'!$A$2:$B$83,2,FALSE)*G11,VLOOKUP(D11,'M Half'!$A$2:$B$85,2,FALSE)*G11)</f>
        <v>6.2319533564814809E-2</v>
      </c>
      <c r="I11" s="10">
        <f t="shared" si="1"/>
        <v>10</v>
      </c>
      <c r="J11" s="8">
        <f>VLOOKUP(I11,'Point Table'!$A$2:$B$123,2,FALSE)</f>
        <v>73</v>
      </c>
      <c r="R11" s="9">
        <v>7.0868055555555559E-2</v>
      </c>
    </row>
    <row r="12" spans="1:18" ht="15.75" customHeight="1" x14ac:dyDescent="0.2">
      <c r="A12" s="2" t="s">
        <v>338</v>
      </c>
      <c r="B12" s="2" t="s">
        <v>494</v>
      </c>
      <c r="C12" s="2" t="s">
        <v>19</v>
      </c>
      <c r="D12" s="2">
        <v>51</v>
      </c>
      <c r="E12" s="2" t="s">
        <v>280</v>
      </c>
      <c r="F12" s="9" t="str">
        <f t="shared" si="0"/>
        <v>SarahOlsonFGRANITE STATE RACING TEAM</v>
      </c>
      <c r="G12" s="9">
        <v>7.2175925925925921E-2</v>
      </c>
      <c r="H12" s="9">
        <f>IF(C12="F",VLOOKUP(D12,'F Half'!$A$2:$B$83,2,FALSE)*G12,VLOOKUP(D12,'M Half'!$A$2:$B$85,2,FALSE)*G12)</f>
        <v>6.3016800925925917E-2</v>
      </c>
      <c r="I12" s="10">
        <f t="shared" si="1"/>
        <v>11</v>
      </c>
      <c r="J12" s="8">
        <f>VLOOKUP(I12,'Point Table'!$A$2:$B$123,2,FALSE)</f>
        <v>70</v>
      </c>
      <c r="R12" s="9">
        <v>7.2719907407407414E-2</v>
      </c>
    </row>
    <row r="13" spans="1:18" ht="15.75" customHeight="1" x14ac:dyDescent="0.2">
      <c r="A13" s="2" t="s">
        <v>338</v>
      </c>
      <c r="B13" s="2" t="s">
        <v>497</v>
      </c>
      <c r="C13" s="2" t="s">
        <v>19</v>
      </c>
      <c r="D13" s="2">
        <v>37</v>
      </c>
      <c r="E13" s="2" t="s">
        <v>191</v>
      </c>
      <c r="F13" s="9" t="str">
        <f t="shared" si="0"/>
        <v>SarahPhillipsFGATE CITY STRIDERS</v>
      </c>
      <c r="G13" s="9">
        <v>6.4166666666666664E-2</v>
      </c>
      <c r="H13" s="9">
        <f>IF(C13="F",VLOOKUP(D13,'F Half'!$A$2:$B$83,2,FALSE)*G13,VLOOKUP(D13,'M Half'!$A$2:$B$85,2,FALSE)*G13)</f>
        <v>6.3075833333333331E-2</v>
      </c>
      <c r="I13" s="10">
        <f t="shared" si="1"/>
        <v>12</v>
      </c>
      <c r="J13" s="8">
        <f>VLOOKUP(I13,'Point Table'!$A$2:$B$123,2,FALSE)</f>
        <v>68</v>
      </c>
      <c r="R13" s="9">
        <v>7.3761574074074077E-2</v>
      </c>
    </row>
    <row r="14" spans="1:18" ht="15.75" customHeight="1" x14ac:dyDescent="0.2">
      <c r="A14" s="2" t="s">
        <v>24</v>
      </c>
      <c r="B14" s="2" t="s">
        <v>25</v>
      </c>
      <c r="C14" s="2" t="s">
        <v>19</v>
      </c>
      <c r="D14" s="2">
        <v>35</v>
      </c>
      <c r="E14" s="2" t="s">
        <v>191</v>
      </c>
      <c r="F14" s="9" t="str">
        <f t="shared" si="0"/>
        <v>GabrielaWebberFGATE CITY STRIDERS</v>
      </c>
      <c r="G14" s="9">
        <v>6.3761574074074068E-2</v>
      </c>
      <c r="H14" s="9">
        <f>IF(C14="F",VLOOKUP(D14,'F Half'!$A$2:$B$83,2,FALSE)*G14,VLOOKUP(D14,'M Half'!$A$2:$B$85,2,FALSE)*G14)</f>
        <v>6.3149462962962949E-2</v>
      </c>
      <c r="I14" s="10">
        <f t="shared" si="1"/>
        <v>13</v>
      </c>
      <c r="J14" s="8">
        <f>VLOOKUP(I14,'Point Table'!$A$2:$B$123,2,FALSE)</f>
        <v>66</v>
      </c>
      <c r="R14" s="9">
        <v>7.3761574074074077E-2</v>
      </c>
    </row>
    <row r="15" spans="1:18" ht="15.75" customHeight="1" x14ac:dyDescent="0.2">
      <c r="A15" s="2" t="s">
        <v>495</v>
      </c>
      <c r="B15" s="2" t="s">
        <v>496</v>
      </c>
      <c r="C15" s="2" t="s">
        <v>19</v>
      </c>
      <c r="D15" s="2">
        <v>52</v>
      </c>
      <c r="E15" s="2" t="s">
        <v>191</v>
      </c>
      <c r="F15" s="9" t="str">
        <f t="shared" si="0"/>
        <v>Kerrie-AnnBriguglFGATE CITY STRIDERS</v>
      </c>
      <c r="G15" s="9">
        <v>7.3379629629629628E-2</v>
      </c>
      <c r="H15" s="9">
        <f>IF(C15="F",VLOOKUP(D15,'F Half'!$A$2:$B$83,2,FALSE)*G15,VLOOKUP(D15,'M Half'!$A$2:$B$85,2,FALSE)*G15)</f>
        <v>6.3304606481481479E-2</v>
      </c>
      <c r="I15" s="10">
        <f t="shared" si="1"/>
        <v>14</v>
      </c>
      <c r="J15" s="8">
        <f>VLOOKUP(I15,'Point Table'!$A$2:$B$123,2,FALSE)</f>
        <v>64</v>
      </c>
      <c r="R15" s="9">
        <v>7.2719907407407414E-2</v>
      </c>
    </row>
    <row r="16" spans="1:18" ht="15.75" customHeight="1" x14ac:dyDescent="0.2">
      <c r="A16" s="2" t="s">
        <v>73</v>
      </c>
      <c r="B16" s="2" t="s">
        <v>74</v>
      </c>
      <c r="C16" s="2" t="s">
        <v>19</v>
      </c>
      <c r="D16" s="2">
        <v>34</v>
      </c>
      <c r="E16" s="2" t="s">
        <v>193</v>
      </c>
      <c r="F16" s="9" t="str">
        <f t="shared" si="0"/>
        <v>MargaritaDuncanFMILLENNIUM RUNNING</v>
      </c>
      <c r="G16" s="9">
        <v>6.4386574074074068E-2</v>
      </c>
      <c r="H16" s="9">
        <f>IF(C16="F",VLOOKUP(D16,'F Half'!$A$2:$B$83,2,FALSE)*G16,VLOOKUP(D16,'M Half'!$A$2:$B$85,2,FALSE)*G16)</f>
        <v>6.3961622685185182E-2</v>
      </c>
      <c r="I16" s="10">
        <f t="shared" si="1"/>
        <v>15</v>
      </c>
      <c r="J16" s="8">
        <f>VLOOKUP(I16,'Point Table'!$A$2:$B$123,2,FALSE)</f>
        <v>62</v>
      </c>
      <c r="R16" s="9">
        <v>7.66087962962963E-2</v>
      </c>
    </row>
    <row r="17" spans="1:18" ht="15.75" customHeight="1" x14ac:dyDescent="0.2">
      <c r="A17" s="2" t="s">
        <v>211</v>
      </c>
      <c r="B17" s="2" t="s">
        <v>138</v>
      </c>
      <c r="C17" s="2" t="s">
        <v>19</v>
      </c>
      <c r="D17" s="2">
        <v>37</v>
      </c>
      <c r="E17" s="2" t="s">
        <v>193</v>
      </c>
      <c r="F17" s="9" t="str">
        <f t="shared" si="0"/>
        <v>ChelseaCookFMILLENNIUM RUNNING</v>
      </c>
      <c r="G17" s="9">
        <v>6.6157407407407401E-2</v>
      </c>
      <c r="H17" s="9">
        <f>IF(C17="F",VLOOKUP(D17,'F Half'!$A$2:$B$83,2,FALSE)*G17,VLOOKUP(D17,'M Half'!$A$2:$B$85,2,FALSE)*G17)</f>
        <v>6.5032731481481476E-2</v>
      </c>
      <c r="I17" s="10">
        <f t="shared" si="1"/>
        <v>16</v>
      </c>
      <c r="J17" s="8">
        <f>VLOOKUP(I17,'Point Table'!$A$2:$B$123,2,FALSE)</f>
        <v>60</v>
      </c>
      <c r="R17" s="9">
        <v>7.9074074074074074E-2</v>
      </c>
    </row>
    <row r="18" spans="1:18" ht="15.75" customHeight="1" x14ac:dyDescent="0.2">
      <c r="A18" s="2" t="s">
        <v>200</v>
      </c>
      <c r="B18" s="2" t="s">
        <v>201</v>
      </c>
      <c r="C18" s="2" t="s">
        <v>19</v>
      </c>
      <c r="D18" s="2">
        <v>35</v>
      </c>
      <c r="E18" s="2" t="s">
        <v>192</v>
      </c>
      <c r="F18" s="9" t="str">
        <f t="shared" si="0"/>
        <v>TivanCasavantFGREATER DERRY TRACK CLUB</v>
      </c>
      <c r="G18" s="9">
        <v>6.5798611111111113E-2</v>
      </c>
      <c r="H18" s="9">
        <f>IF(C18="F",VLOOKUP(D18,'F Half'!$A$2:$B$83,2,FALSE)*G18,VLOOKUP(D18,'M Half'!$A$2:$B$85,2,FALSE)*G18)</f>
        <v>6.5166944444444444E-2</v>
      </c>
      <c r="I18" s="10">
        <f t="shared" si="1"/>
        <v>17</v>
      </c>
      <c r="J18" s="8">
        <f>VLOOKUP(I18,'Point Table'!$A$2:$B$123,2,FALSE)</f>
        <v>58</v>
      </c>
      <c r="R18" s="9">
        <v>7.9224537037037038E-2</v>
      </c>
    </row>
    <row r="19" spans="1:18" ht="15.75" customHeight="1" x14ac:dyDescent="0.2">
      <c r="A19" s="2" t="s">
        <v>22</v>
      </c>
      <c r="B19" s="2" t="s">
        <v>23</v>
      </c>
      <c r="C19" s="2" t="s">
        <v>19</v>
      </c>
      <c r="D19" s="2">
        <v>56</v>
      </c>
      <c r="E19" s="2" t="s">
        <v>191</v>
      </c>
      <c r="F19" s="9" t="str">
        <f t="shared" si="0"/>
        <v>MelissaWuFGATE CITY STRIDERS</v>
      </c>
      <c r="G19" s="9">
        <v>8.0347222222222223E-2</v>
      </c>
      <c r="H19" s="9">
        <f>IF(C19="F",VLOOKUP(D19,'F Half'!$A$2:$B$83,2,FALSE)*G19,VLOOKUP(D19,'M Half'!$A$2:$B$85,2,FALSE)*G19)</f>
        <v>6.5973104166666671E-2</v>
      </c>
      <c r="I19" s="10">
        <f t="shared" si="1"/>
        <v>18</v>
      </c>
      <c r="J19" s="8">
        <f>VLOOKUP(I19,'Point Table'!$A$2:$B$123,2,FALSE)</f>
        <v>56</v>
      </c>
      <c r="R19" s="9">
        <v>9.5162037037037031E-2</v>
      </c>
    </row>
    <row r="20" spans="1:18" ht="15.75" customHeight="1" x14ac:dyDescent="0.2">
      <c r="A20" s="2" t="s">
        <v>48</v>
      </c>
      <c r="B20" s="2" t="s">
        <v>322</v>
      </c>
      <c r="C20" s="2" t="s">
        <v>19</v>
      </c>
      <c r="D20" s="2">
        <v>60</v>
      </c>
      <c r="E20" s="2" t="s">
        <v>192</v>
      </c>
      <c r="F20" s="9" t="str">
        <f t="shared" si="0"/>
        <v>DeniseSarnieFGREATER DERRY TRACK CLUB</v>
      </c>
      <c r="G20" s="9">
        <v>8.4930555555555551E-2</v>
      </c>
      <c r="H20" s="9">
        <f>IF(C20="F",VLOOKUP(D20,'F Half'!$A$2:$B$83,2,FALSE)*G20,VLOOKUP(D20,'M Half'!$A$2:$B$85,2,FALSE)*G20)</f>
        <v>6.6203368055555545E-2</v>
      </c>
      <c r="I20" s="10">
        <f t="shared" si="1"/>
        <v>19</v>
      </c>
      <c r="J20" s="8">
        <f>VLOOKUP(I20,'Point Table'!$A$2:$B$123,2,FALSE)</f>
        <v>54</v>
      </c>
      <c r="R20" s="9">
        <v>9.7048611111111113E-2</v>
      </c>
    </row>
    <row r="21" spans="1:18" ht="15.75" customHeight="1" x14ac:dyDescent="0.2">
      <c r="A21" s="2" t="s">
        <v>35</v>
      </c>
      <c r="B21" s="2" t="s">
        <v>500</v>
      </c>
      <c r="C21" s="2" t="s">
        <v>19</v>
      </c>
      <c r="D21" s="2">
        <v>42</v>
      </c>
      <c r="E21" s="2" t="s">
        <v>193</v>
      </c>
      <c r="F21" s="9" t="str">
        <f t="shared" si="0"/>
        <v>EmilyRiviniusFMILLENNIUM RUNNING</v>
      </c>
      <c r="G21" s="9">
        <v>6.9340277777777778E-2</v>
      </c>
      <c r="H21" s="9">
        <f>IF(C21="F",VLOOKUP(D21,'F Half'!$A$2:$B$83,2,FALSE)*G21,VLOOKUP(D21,'M Half'!$A$2:$B$85,2,FALSE)*G21)</f>
        <v>6.6233833333333339E-2</v>
      </c>
      <c r="I21" s="10">
        <f t="shared" si="1"/>
        <v>20</v>
      </c>
      <c r="J21" s="8">
        <f>VLOOKUP(I21,'Point Table'!$A$2:$B$123,2,FALSE)</f>
        <v>52</v>
      </c>
      <c r="R21" s="9">
        <v>0.1002662037037037</v>
      </c>
    </row>
    <row r="22" spans="1:18" ht="15.75" customHeight="1" x14ac:dyDescent="0.2">
      <c r="A22" s="2" t="s">
        <v>498</v>
      </c>
      <c r="B22" s="2" t="s">
        <v>499</v>
      </c>
      <c r="C22" s="2" t="s">
        <v>19</v>
      </c>
      <c r="D22" s="2">
        <v>62</v>
      </c>
      <c r="E22" s="2" t="s">
        <v>193</v>
      </c>
      <c r="F22" s="9" t="str">
        <f t="shared" si="0"/>
        <v>CharlaStevensFMILLENNIUM RUNNING</v>
      </c>
      <c r="G22" s="9">
        <v>8.7384259259259259E-2</v>
      </c>
      <c r="H22" s="9">
        <f>IF(C22="F",VLOOKUP(D22,'F Half'!$A$2:$B$83,2,FALSE)*G22,VLOOKUP(D22,'M Half'!$A$2:$B$85,2,FALSE)*G22)</f>
        <v>6.6298437500000001E-2</v>
      </c>
      <c r="I22" s="10">
        <f t="shared" si="1"/>
        <v>21</v>
      </c>
      <c r="J22" s="8">
        <f>VLOOKUP(I22,'Point Table'!$A$2:$B$123,2,FALSE)</f>
        <v>50</v>
      </c>
      <c r="R22" s="9">
        <v>9.4155092592592596E-2</v>
      </c>
    </row>
    <row r="23" spans="1:18" ht="12.75" x14ac:dyDescent="0.2">
      <c r="A23" s="3" t="s">
        <v>325</v>
      </c>
      <c r="B23" s="3" t="s">
        <v>678</v>
      </c>
      <c r="C23" s="3" t="s">
        <v>19</v>
      </c>
      <c r="D23" s="3">
        <v>54</v>
      </c>
      <c r="E23" s="2" t="s">
        <v>192</v>
      </c>
      <c r="F23" s="9" t="str">
        <f t="shared" si="0"/>
        <v>EllenRaffioFGREATER DERRY TRACK CLUB</v>
      </c>
      <c r="G23" s="24">
        <v>7.9085648148148155E-2</v>
      </c>
      <c r="H23" s="9">
        <f>IF(C23="F",VLOOKUP(D23,'F Half'!$A$2:$B$83,2,FALSE)*G23,VLOOKUP(D23,'M Half'!$A$2:$B$85,2,FALSE)*G23)</f>
        <v>6.6582207175925931E-2</v>
      </c>
      <c r="I23" s="10">
        <f t="shared" si="1"/>
        <v>22</v>
      </c>
      <c r="J23" s="8">
        <f>VLOOKUP(I23,'Point Table'!$A$2:$B$123,2,FALSE)</f>
        <v>48.5</v>
      </c>
      <c r="R23" s="9">
        <v>0.10193287037037037</v>
      </c>
    </row>
    <row r="24" spans="1:18" ht="12.75" x14ac:dyDescent="0.2">
      <c r="A24" s="2" t="s">
        <v>458</v>
      </c>
      <c r="B24" s="2" t="s">
        <v>501</v>
      </c>
      <c r="C24" s="2" t="s">
        <v>19</v>
      </c>
      <c r="D24" s="2">
        <v>65</v>
      </c>
      <c r="E24" s="2" t="s">
        <v>193</v>
      </c>
      <c r="F24" s="9" t="str">
        <f t="shared" si="0"/>
        <v>BarbaraObecnyFMILLENNIUM RUNNING</v>
      </c>
      <c r="G24" s="9">
        <v>9.2835648148148153E-2</v>
      </c>
      <c r="H24" s="9">
        <f>IF(C24="F",VLOOKUP(D24,'F Half'!$A$2:$B$83,2,FALSE)*G24,VLOOKUP(D24,'M Half'!$A$2:$B$85,2,FALSE)*G24)</f>
        <v>6.7537934027777788E-2</v>
      </c>
      <c r="I24" s="10">
        <f t="shared" si="1"/>
        <v>23</v>
      </c>
      <c r="J24" s="8">
        <f>VLOOKUP(I24,'Point Table'!$A$2:$B$123,2,FALSE)</f>
        <v>47</v>
      </c>
      <c r="R24" s="9">
        <v>0.10949074074074074</v>
      </c>
    </row>
    <row r="25" spans="1:18" ht="12.75" x14ac:dyDescent="0.2">
      <c r="A25" s="2" t="s">
        <v>56</v>
      </c>
      <c r="B25" s="2" t="s">
        <v>57</v>
      </c>
      <c r="C25" s="2" t="s">
        <v>19</v>
      </c>
      <c r="D25" s="2">
        <v>44</v>
      </c>
      <c r="E25" s="2" t="s">
        <v>192</v>
      </c>
      <c r="F25" s="9" t="str">
        <f t="shared" si="0"/>
        <v>KirstenKortzFGREATER DERRY TRACK CLUB</v>
      </c>
      <c r="G25" s="9">
        <v>7.2534722222222223E-2</v>
      </c>
      <c r="H25" s="9">
        <f>IF(C25="F",VLOOKUP(D25,'F Half'!$A$2:$B$83,2,FALSE)*G25,VLOOKUP(D25,'M Half'!$A$2:$B$85,2,FALSE)*G25)</f>
        <v>6.8204399305555552E-2</v>
      </c>
      <c r="I25" s="10">
        <f t="shared" si="1"/>
        <v>24</v>
      </c>
      <c r="J25" s="8">
        <f>VLOOKUP(I25,'Point Table'!$A$2:$B$123,2,FALSE)</f>
        <v>45.5</v>
      </c>
      <c r="R25" s="9">
        <v>0.10690972222222223</v>
      </c>
    </row>
    <row r="26" spans="1:18" ht="12.75" x14ac:dyDescent="0.2">
      <c r="A26" s="2" t="s">
        <v>49</v>
      </c>
      <c r="B26" s="2" t="s">
        <v>50</v>
      </c>
      <c r="C26" s="2" t="s">
        <v>19</v>
      </c>
      <c r="D26" s="2">
        <v>64</v>
      </c>
      <c r="E26" s="2" t="s">
        <v>192</v>
      </c>
      <c r="F26" s="9" t="str">
        <f t="shared" si="0"/>
        <v>ConnieNolanFGREATER DERRY TRACK CLUB</v>
      </c>
      <c r="G26" s="9">
        <v>9.3599537037037037E-2</v>
      </c>
      <c r="H26" s="9">
        <f>IF(C26="F",VLOOKUP(D26,'F Half'!$A$2:$B$83,2,FALSE)*G26,VLOOKUP(D26,'M Half'!$A$2:$B$85,2,FALSE)*G26)</f>
        <v>6.9067098379629627E-2</v>
      </c>
      <c r="I26" s="10">
        <f t="shared" si="1"/>
        <v>25</v>
      </c>
      <c r="J26" s="8">
        <f>VLOOKUP(I26,'Point Table'!$A$2:$B$123,2,FALSE)</f>
        <v>44</v>
      </c>
      <c r="R26" s="9">
        <v>0.11064814814814815</v>
      </c>
    </row>
    <row r="27" spans="1:18" ht="12.75" x14ac:dyDescent="0.2">
      <c r="A27" s="2" t="s">
        <v>60</v>
      </c>
      <c r="B27" s="2" t="s">
        <v>61</v>
      </c>
      <c r="C27" s="2" t="s">
        <v>19</v>
      </c>
      <c r="D27" s="2">
        <v>53</v>
      </c>
      <c r="E27" s="2" t="s">
        <v>192</v>
      </c>
      <c r="F27" s="9" t="str">
        <f t="shared" si="0"/>
        <v>CariHoglundFGREATER DERRY TRACK CLUB</v>
      </c>
      <c r="G27" s="9">
        <v>8.2476851851851843E-2</v>
      </c>
      <c r="H27" s="9">
        <f>IF(C27="F",VLOOKUP(D27,'F Half'!$A$2:$B$83,2,FALSE)*G27,VLOOKUP(D27,'M Half'!$A$2:$B$85,2,FALSE)*G27)</f>
        <v>7.0295020833333319E-2</v>
      </c>
      <c r="I27" s="10">
        <f t="shared" si="1"/>
        <v>26</v>
      </c>
      <c r="J27" s="8">
        <f>VLOOKUP(I27,'Point Table'!$A$2:$B$123,2,FALSE)</f>
        <v>42.5</v>
      </c>
      <c r="R27" s="9">
        <v>0.11912037037037038</v>
      </c>
    </row>
    <row r="28" spans="1:18" ht="12.75" x14ac:dyDescent="0.2">
      <c r="A28" s="2" t="s">
        <v>502</v>
      </c>
      <c r="B28" s="2" t="s">
        <v>503</v>
      </c>
      <c r="C28" s="2" t="s">
        <v>19</v>
      </c>
      <c r="D28" s="2">
        <v>47</v>
      </c>
      <c r="E28" s="2" t="s">
        <v>193</v>
      </c>
      <c r="F28" s="9" t="str">
        <f t="shared" si="0"/>
        <v>LaraKondorFMILLENNIUM RUNNING</v>
      </c>
      <c r="G28" s="9">
        <v>7.7870370370370368E-2</v>
      </c>
      <c r="H28" s="9">
        <f>IF(C28="F",VLOOKUP(D28,'F Half'!$A$2:$B$83,2,FALSE)*G28,VLOOKUP(D28,'M Half'!$A$2:$B$85,2,FALSE)*G28)</f>
        <v>7.1173518518518525E-2</v>
      </c>
      <c r="I28" s="10">
        <f t="shared" si="1"/>
        <v>27</v>
      </c>
      <c r="J28" s="8">
        <f>VLOOKUP(I28,'Point Table'!$A$2:$B$123,2,FALSE)</f>
        <v>41</v>
      </c>
      <c r="R28" s="9">
        <v>0.11368055555555556</v>
      </c>
    </row>
    <row r="29" spans="1:18" ht="12.75" x14ac:dyDescent="0.2">
      <c r="A29" s="2" t="s">
        <v>75</v>
      </c>
      <c r="B29" s="2" t="s">
        <v>76</v>
      </c>
      <c r="C29" s="2" t="s">
        <v>19</v>
      </c>
      <c r="D29" s="2">
        <v>56</v>
      </c>
      <c r="E29" s="2" t="s">
        <v>191</v>
      </c>
      <c r="F29" s="9" t="str">
        <f t="shared" si="0"/>
        <v>BethWhippleFGATE CITY STRIDERS</v>
      </c>
      <c r="G29" s="9">
        <v>8.6990740740740743E-2</v>
      </c>
      <c r="H29" s="9">
        <f>IF(C29="F",VLOOKUP(D29,'F Half'!$A$2:$B$83,2,FALSE)*G29,VLOOKUP(D29,'M Half'!$A$2:$B$85,2,FALSE)*G29)</f>
        <v>7.1428097222222223E-2</v>
      </c>
      <c r="I29" s="10">
        <f t="shared" si="1"/>
        <v>28</v>
      </c>
      <c r="J29" s="8">
        <f>VLOOKUP(I29,'Point Table'!$A$2:$B$123,2,FALSE)</f>
        <v>39.5</v>
      </c>
      <c r="R29" s="9">
        <v>6.9432870370370367E-2</v>
      </c>
    </row>
    <row r="30" spans="1:18" ht="12.75" x14ac:dyDescent="0.2">
      <c r="A30" s="2" t="s">
        <v>87</v>
      </c>
      <c r="B30" s="2" t="s">
        <v>504</v>
      </c>
      <c r="C30" s="2" t="s">
        <v>19</v>
      </c>
      <c r="D30" s="2">
        <v>51</v>
      </c>
      <c r="E30" s="2" t="s">
        <v>193</v>
      </c>
      <c r="F30" s="9" t="str">
        <f t="shared" si="0"/>
        <v>MichelleEdwardsFMILLENNIUM RUNNING</v>
      </c>
      <c r="G30" s="9">
        <v>8.1944444444444445E-2</v>
      </c>
      <c r="H30" s="9">
        <f>IF(C30="F",VLOOKUP(D30,'F Half'!$A$2:$B$83,2,FALSE)*G30,VLOOKUP(D30,'M Half'!$A$2:$B$85,2,FALSE)*G30)</f>
        <v>7.1545694444444446E-2</v>
      </c>
      <c r="I30" s="10">
        <f t="shared" si="1"/>
        <v>29</v>
      </c>
      <c r="J30" s="8">
        <f>VLOOKUP(I30,'Point Table'!$A$2:$B$123,2,FALSE)</f>
        <v>38</v>
      </c>
      <c r="R30" s="9">
        <v>6.2349537037037037E-2</v>
      </c>
    </row>
    <row r="31" spans="1:18" ht="12.75" x14ac:dyDescent="0.2">
      <c r="A31" s="2" t="s">
        <v>505</v>
      </c>
      <c r="B31" s="2" t="s">
        <v>506</v>
      </c>
      <c r="C31" s="2" t="s">
        <v>19</v>
      </c>
      <c r="D31" s="2">
        <v>48</v>
      </c>
      <c r="E31" s="2" t="s">
        <v>193</v>
      </c>
      <c r="F31" s="9" t="str">
        <f t="shared" si="0"/>
        <v>NadineLevinFMILLENNIUM RUNNING</v>
      </c>
      <c r="G31" s="9">
        <v>7.9768518518518516E-2</v>
      </c>
      <c r="H31" s="9">
        <f>IF(C31="F",VLOOKUP(D31,'F Half'!$A$2:$B$83,2,FALSE)*G31,VLOOKUP(D31,'M Half'!$A$2:$B$85,2,FALSE)*G31)</f>
        <v>7.2126694444444445E-2</v>
      </c>
      <c r="I31" s="10">
        <f t="shared" si="1"/>
        <v>30</v>
      </c>
      <c r="J31" s="8">
        <f>VLOOKUP(I31,'Point Table'!$A$2:$B$123,2,FALSE)</f>
        <v>36.5</v>
      </c>
      <c r="R31" s="9">
        <v>7.2673611111111105E-2</v>
      </c>
    </row>
    <row r="32" spans="1:18" ht="12.75" x14ac:dyDescent="0.2">
      <c r="A32" s="2" t="s">
        <v>396</v>
      </c>
      <c r="B32" s="2" t="s">
        <v>507</v>
      </c>
      <c r="C32" s="2" t="s">
        <v>19</v>
      </c>
      <c r="D32" s="2">
        <v>42</v>
      </c>
      <c r="E32" s="2" t="s">
        <v>192</v>
      </c>
      <c r="F32" s="9" t="str">
        <f t="shared" si="0"/>
        <v>MeredithAbramsonFGREATER DERRY TRACK CLUB</v>
      </c>
      <c r="G32" s="9">
        <v>7.6377314814814815E-2</v>
      </c>
      <c r="H32" s="9">
        <f>IF(C32="F",VLOOKUP(D32,'F Half'!$A$2:$B$83,2,FALSE)*G32,VLOOKUP(D32,'M Half'!$A$2:$B$85,2,FALSE)*G32)</f>
        <v>7.295561111111111E-2</v>
      </c>
      <c r="I32" s="10">
        <f t="shared" si="1"/>
        <v>31</v>
      </c>
      <c r="J32" s="8">
        <f>VLOOKUP(I32,'Point Table'!$A$2:$B$123,2,FALSE)</f>
        <v>35</v>
      </c>
      <c r="R32" s="9">
        <v>8.3576388888888895E-2</v>
      </c>
    </row>
    <row r="33" spans="1:18" ht="12.75" x14ac:dyDescent="0.2">
      <c r="A33" s="2" t="s">
        <v>508</v>
      </c>
      <c r="B33" s="2" t="s">
        <v>509</v>
      </c>
      <c r="C33" s="2" t="s">
        <v>19</v>
      </c>
      <c r="D33" s="2">
        <v>48</v>
      </c>
      <c r="E33" s="2" t="s">
        <v>191</v>
      </c>
      <c r="F33" s="9" t="str">
        <f t="shared" si="0"/>
        <v>JessicaCaissieFGATE CITY STRIDERS</v>
      </c>
      <c r="G33" s="9">
        <v>8.2581018518518512E-2</v>
      </c>
      <c r="H33" s="9">
        <f>IF(C33="F",VLOOKUP(D33,'F Half'!$A$2:$B$83,2,FALSE)*G33,VLOOKUP(D33,'M Half'!$A$2:$B$85,2,FALSE)*G33)</f>
        <v>7.4669756944444443E-2</v>
      </c>
      <c r="I33" s="10">
        <f t="shared" si="1"/>
        <v>32</v>
      </c>
      <c r="J33" s="8">
        <f>VLOOKUP(I33,'Point Table'!$A$2:$B$123,2,FALSE)</f>
        <v>34</v>
      </c>
      <c r="R33" s="9">
        <v>0.12266203703703704</v>
      </c>
    </row>
    <row r="34" spans="1:18" ht="12.75" x14ac:dyDescent="0.2">
      <c r="A34" s="2" t="s">
        <v>239</v>
      </c>
      <c r="B34" s="2" t="s">
        <v>240</v>
      </c>
      <c r="C34" s="2" t="s">
        <v>19</v>
      </c>
      <c r="D34" s="2">
        <v>48</v>
      </c>
      <c r="E34" s="2" t="s">
        <v>196</v>
      </c>
      <c r="F34" s="9" t="str">
        <f t="shared" si="0"/>
        <v>HeleneSistiFUPPER VALLEY RUNNING CLUB</v>
      </c>
      <c r="G34" s="9">
        <v>8.3194444444444446E-2</v>
      </c>
      <c r="H34" s="9">
        <f>IF(C34="F",VLOOKUP(D34,'F Half'!$A$2:$B$83,2,FALSE)*G34,VLOOKUP(D34,'M Half'!$A$2:$B$85,2,FALSE)*G34)</f>
        <v>7.5224416666666669E-2</v>
      </c>
      <c r="I34" s="10">
        <f t="shared" si="1"/>
        <v>33</v>
      </c>
      <c r="J34" s="8">
        <f>VLOOKUP(I34,'Point Table'!$A$2:$B$123,2,FALSE)</f>
        <v>33</v>
      </c>
      <c r="R34" s="9">
        <v>8.1261574074074069E-2</v>
      </c>
    </row>
    <row r="35" spans="1:18" ht="12.75" x14ac:dyDescent="0.2">
      <c r="A35" s="2" t="s">
        <v>323</v>
      </c>
      <c r="B35" s="2" t="s">
        <v>324</v>
      </c>
      <c r="C35" s="2" t="s">
        <v>19</v>
      </c>
      <c r="D35" s="2">
        <v>32</v>
      </c>
      <c r="E35" s="2" t="s">
        <v>196</v>
      </c>
      <c r="F35" s="9" t="str">
        <f t="shared" si="0"/>
        <v>KeriNilesFUPPER VALLEY RUNNING CLUB</v>
      </c>
      <c r="G35" s="9">
        <v>7.5416666666666674E-2</v>
      </c>
      <c r="H35" s="9">
        <f>IF(C35="F",VLOOKUP(D35,'F Half'!$A$2:$B$83,2,FALSE)*G35,VLOOKUP(D35,'M Half'!$A$2:$B$85,2,FALSE)*G35)</f>
        <v>7.5235666666666673E-2</v>
      </c>
      <c r="I35" s="10">
        <f t="shared" si="1"/>
        <v>34</v>
      </c>
      <c r="J35" s="8">
        <f>VLOOKUP(I35,'Point Table'!$A$2:$B$123,2,FALSE)</f>
        <v>32</v>
      </c>
      <c r="R35" s="9">
        <v>5.9259259259259262E-2</v>
      </c>
    </row>
    <row r="36" spans="1:18" ht="12.75" x14ac:dyDescent="0.2">
      <c r="A36" s="2" t="s">
        <v>510</v>
      </c>
      <c r="B36" s="2" t="s">
        <v>511</v>
      </c>
      <c r="C36" s="2" t="s">
        <v>19</v>
      </c>
      <c r="D36" s="2">
        <v>50</v>
      </c>
      <c r="E36" s="2" t="s">
        <v>193</v>
      </c>
      <c r="F36" s="9" t="str">
        <f t="shared" si="0"/>
        <v>NaomiGirouardFMILLENNIUM RUNNING</v>
      </c>
      <c r="G36" s="9">
        <v>8.5798611111111103E-2</v>
      </c>
      <c r="H36" s="9">
        <f>IF(C36="F",VLOOKUP(D36,'F Half'!$A$2:$B$83,2,FALSE)*G36,VLOOKUP(D36,'M Half'!$A$2:$B$85,2,FALSE)*G36)</f>
        <v>7.5803072916666658E-2</v>
      </c>
      <c r="I36" s="10">
        <f t="shared" si="1"/>
        <v>35</v>
      </c>
      <c r="J36" s="8">
        <f>VLOOKUP(I36,'Point Table'!$A$2:$B$123,2,FALSE)</f>
        <v>31</v>
      </c>
      <c r="R36" s="9">
        <v>5.6064814814814817E-2</v>
      </c>
    </row>
    <row r="37" spans="1:18" ht="12.75" x14ac:dyDescent="0.2">
      <c r="A37" s="2" t="s">
        <v>83</v>
      </c>
      <c r="B37" s="2" t="s">
        <v>177</v>
      </c>
      <c r="C37" s="2" t="s">
        <v>19</v>
      </c>
      <c r="D37" s="2">
        <v>61</v>
      </c>
      <c r="E37" s="2" t="s">
        <v>193</v>
      </c>
      <c r="F37" s="9" t="str">
        <f t="shared" si="0"/>
        <v>DeborahRosenthalFMILLENNIUM RUNNING</v>
      </c>
      <c r="G37" s="9">
        <v>9.8854166666666674E-2</v>
      </c>
      <c r="H37" s="9">
        <f>IF(C37="F",VLOOKUP(D37,'F Half'!$A$2:$B$83,2,FALSE)*G37,VLOOKUP(D37,'M Half'!$A$2:$B$85,2,FALSE)*G37)</f>
        <v>7.6028739583333338E-2</v>
      </c>
      <c r="I37" s="10">
        <f t="shared" si="1"/>
        <v>36</v>
      </c>
      <c r="J37" s="8">
        <f>VLOOKUP(I37,'Point Table'!$A$2:$B$123,2,FALSE)</f>
        <v>30</v>
      </c>
      <c r="R37" s="9">
        <v>6.8692129629629631E-2</v>
      </c>
    </row>
    <row r="38" spans="1:18" ht="12.75" x14ac:dyDescent="0.2">
      <c r="A38" s="2" t="s">
        <v>44</v>
      </c>
      <c r="B38" s="2" t="s">
        <v>402</v>
      </c>
      <c r="C38" s="2" t="s">
        <v>19</v>
      </c>
      <c r="D38" s="2">
        <v>45</v>
      </c>
      <c r="E38" s="2" t="s">
        <v>192</v>
      </c>
      <c r="F38" s="9" t="str">
        <f t="shared" si="0"/>
        <v>ElizabethBusteedFGREATER DERRY TRACK CLUB</v>
      </c>
      <c r="G38" s="9">
        <v>8.1574074074074077E-2</v>
      </c>
      <c r="H38" s="9">
        <f>IF(C38="F",VLOOKUP(D38,'F Half'!$A$2:$B$83,2,FALSE)*G38,VLOOKUP(D38,'M Half'!$A$2:$B$85,2,FALSE)*G38)</f>
        <v>7.6035194444444454E-2</v>
      </c>
      <c r="I38" s="10">
        <f t="shared" si="1"/>
        <v>37</v>
      </c>
      <c r="J38" s="8">
        <f>VLOOKUP(I38,'Point Table'!$A$2:$B$123,2,FALSE)</f>
        <v>29</v>
      </c>
      <c r="R38" s="9">
        <v>7.0462962962962963E-2</v>
      </c>
    </row>
    <row r="39" spans="1:18" ht="12.75" x14ac:dyDescent="0.2">
      <c r="A39" s="2" t="s">
        <v>224</v>
      </c>
      <c r="B39" s="2" t="s">
        <v>225</v>
      </c>
      <c r="C39" s="2" t="s">
        <v>19</v>
      </c>
      <c r="D39" s="2">
        <v>31</v>
      </c>
      <c r="E39" s="2" t="s">
        <v>196</v>
      </c>
      <c r="F39" s="9" t="str">
        <f t="shared" si="0"/>
        <v>NadiaLafreniereFUPPER VALLEY RUNNING CLUB</v>
      </c>
      <c r="G39" s="9">
        <v>7.6921296296296293E-2</v>
      </c>
      <c r="H39" s="9">
        <f>IF(C39="F",VLOOKUP(D39,'F Half'!$A$2:$B$83,2,FALSE)*G39,VLOOKUP(D39,'M Half'!$A$2:$B$85,2,FALSE)*G39)</f>
        <v>7.6836682870370362E-2</v>
      </c>
      <c r="I39" s="10">
        <f t="shared" si="1"/>
        <v>38</v>
      </c>
      <c r="J39" s="8">
        <f>VLOOKUP(I39,'Point Table'!$A$2:$B$123,2,FALSE)</f>
        <v>28</v>
      </c>
      <c r="R39" s="9">
        <v>7.0856481481481479E-2</v>
      </c>
    </row>
    <row r="40" spans="1:18" ht="12.75" x14ac:dyDescent="0.2">
      <c r="A40" s="2" t="s">
        <v>69</v>
      </c>
      <c r="B40" s="2" t="s">
        <v>117</v>
      </c>
      <c r="C40" s="2" t="s">
        <v>19</v>
      </c>
      <c r="D40" s="2">
        <v>55</v>
      </c>
      <c r="E40" s="2" t="s">
        <v>193</v>
      </c>
      <c r="F40" s="9" t="str">
        <f t="shared" si="0"/>
        <v>AngelaBoyleFMILLENNIUM RUNNING</v>
      </c>
      <c r="G40" s="9">
        <v>9.2754629629629617E-2</v>
      </c>
      <c r="H40" s="9">
        <f>IF(C40="F",VLOOKUP(D40,'F Half'!$A$2:$B$83,2,FALSE)*G40,VLOOKUP(D40,'M Half'!$A$2:$B$85,2,FALSE)*G40)</f>
        <v>7.7125474537037025E-2</v>
      </c>
      <c r="I40" s="10">
        <f t="shared" si="1"/>
        <v>39</v>
      </c>
      <c r="J40" s="8">
        <f>VLOOKUP(I40,'Point Table'!$A$2:$B$123,2,FALSE)</f>
        <v>27</v>
      </c>
      <c r="R40" s="9">
        <v>7.1006944444444442E-2</v>
      </c>
    </row>
    <row r="41" spans="1:18" ht="12.75" x14ac:dyDescent="0.2">
      <c r="A41" s="2" t="s">
        <v>98</v>
      </c>
      <c r="B41" s="2" t="s">
        <v>512</v>
      </c>
      <c r="C41" s="2" t="s">
        <v>19</v>
      </c>
      <c r="D41" s="2">
        <v>39</v>
      </c>
      <c r="E41" s="2" t="s">
        <v>193</v>
      </c>
      <c r="F41" s="9" t="str">
        <f t="shared" si="0"/>
        <v>TaraWattFMILLENNIUM RUNNING</v>
      </c>
      <c r="G41" s="9">
        <v>7.9548611111111112E-2</v>
      </c>
      <c r="H41" s="9">
        <f>IF(C41="F",VLOOKUP(D41,'F Half'!$A$2:$B$83,2,FALSE)*G41,VLOOKUP(D41,'M Half'!$A$2:$B$85,2,FALSE)*G41)</f>
        <v>7.7440572916666672E-2</v>
      </c>
      <c r="I41" s="10">
        <f t="shared" si="1"/>
        <v>40</v>
      </c>
      <c r="J41" s="8">
        <f>VLOOKUP(I41,'Point Table'!$A$2:$B$123,2,FALSE)</f>
        <v>26</v>
      </c>
      <c r="R41" s="9">
        <v>7.4930555555555556E-2</v>
      </c>
    </row>
    <row r="42" spans="1:18" ht="12.75" x14ac:dyDescent="0.2">
      <c r="A42" s="2" t="s">
        <v>246</v>
      </c>
      <c r="B42" s="2" t="s">
        <v>515</v>
      </c>
      <c r="C42" s="2" t="s">
        <v>19</v>
      </c>
      <c r="D42" s="2">
        <v>45</v>
      </c>
      <c r="E42" s="2" t="s">
        <v>193</v>
      </c>
      <c r="F42" s="9" t="str">
        <f t="shared" si="0"/>
        <v>LauraHeathFMILLENNIUM RUNNING</v>
      </c>
      <c r="G42" s="9">
        <v>8.3738425925925938E-2</v>
      </c>
      <c r="H42" s="9">
        <f>IF(C42="F",VLOOKUP(D42,'F Half'!$A$2:$B$83,2,FALSE)*G42,VLOOKUP(D42,'M Half'!$A$2:$B$85,2,FALSE)*G42)</f>
        <v>7.8052586805555574E-2</v>
      </c>
      <c r="I42" s="10">
        <f t="shared" si="1"/>
        <v>41</v>
      </c>
      <c r="J42" s="8">
        <f>VLOOKUP(I42,'Point Table'!$A$2:$B$123,2,FALSE)</f>
        <v>25</v>
      </c>
      <c r="R42" s="9">
        <v>7.9166666666666663E-2</v>
      </c>
    </row>
    <row r="43" spans="1:18" ht="12.75" x14ac:dyDescent="0.2">
      <c r="A43" s="2" t="s">
        <v>513</v>
      </c>
      <c r="B43" s="2" t="s">
        <v>514</v>
      </c>
      <c r="C43" s="2" t="s">
        <v>19</v>
      </c>
      <c r="D43" s="2">
        <v>35</v>
      </c>
      <c r="E43" s="2" t="s">
        <v>192</v>
      </c>
      <c r="F43" s="9" t="str">
        <f t="shared" si="0"/>
        <v>JannaHrubyFGREATER DERRY TRACK CLUB</v>
      </c>
      <c r="G43" s="9">
        <v>7.8842592592592589E-2</v>
      </c>
      <c r="H43" s="9">
        <f>IF(C43="F",VLOOKUP(D43,'F Half'!$A$2:$B$83,2,FALSE)*G43,VLOOKUP(D43,'M Half'!$A$2:$B$85,2,FALSE)*G43)</f>
        <v>7.8085703703703699E-2</v>
      </c>
      <c r="I43" s="10">
        <f t="shared" si="1"/>
        <v>42</v>
      </c>
      <c r="J43" s="8">
        <f>VLOOKUP(I43,'Point Table'!$A$2:$B$123,2,FALSE)</f>
        <v>24.25</v>
      </c>
      <c r="R43" s="9">
        <v>7.9872685185185185E-2</v>
      </c>
    </row>
    <row r="44" spans="1:18" ht="12.75" x14ac:dyDescent="0.2">
      <c r="A44" s="2" t="s">
        <v>54</v>
      </c>
      <c r="B44" s="2" t="s">
        <v>516</v>
      </c>
      <c r="C44" s="2" t="s">
        <v>19</v>
      </c>
      <c r="D44" s="2">
        <v>43</v>
      </c>
      <c r="E44" s="2" t="s">
        <v>193</v>
      </c>
      <c r="F44" s="9" t="str">
        <f t="shared" si="0"/>
        <v>KarenBergquistFMILLENNIUM RUNNING</v>
      </c>
      <c r="G44" s="9">
        <v>8.340277777777777E-2</v>
      </c>
      <c r="H44" s="9">
        <f>IF(C44="F",VLOOKUP(D44,'F Half'!$A$2:$B$83,2,FALSE)*G44,VLOOKUP(D44,'M Half'!$A$2:$B$85,2,FALSE)*G44)</f>
        <v>7.9065833333333321E-2</v>
      </c>
      <c r="I44" s="10">
        <f t="shared" si="1"/>
        <v>43</v>
      </c>
      <c r="J44" s="8">
        <f>VLOOKUP(I44,'Point Table'!$A$2:$B$123,2,FALSE)</f>
        <v>23.5</v>
      </c>
      <c r="R44" s="9">
        <v>8.1087962962962959E-2</v>
      </c>
    </row>
    <row r="45" spans="1:18" ht="12.75" x14ac:dyDescent="0.2">
      <c r="A45" s="2" t="s">
        <v>517</v>
      </c>
      <c r="B45" s="2" t="s">
        <v>518</v>
      </c>
      <c r="C45" s="2" t="s">
        <v>19</v>
      </c>
      <c r="D45" s="2">
        <v>32</v>
      </c>
      <c r="E45" s="2" t="s">
        <v>280</v>
      </c>
      <c r="F45" s="9" t="str">
        <f t="shared" si="0"/>
        <v>VeronicaHytnerFGRANITE STATE RACING TEAM</v>
      </c>
      <c r="G45" s="9">
        <v>7.9803240740740744E-2</v>
      </c>
      <c r="H45" s="9">
        <f>IF(C45="F",VLOOKUP(D45,'F Half'!$A$2:$B$83,2,FALSE)*G45,VLOOKUP(D45,'M Half'!$A$2:$B$85,2,FALSE)*G45)</f>
        <v>7.9611712962962974E-2</v>
      </c>
      <c r="I45" s="10">
        <f t="shared" si="1"/>
        <v>44</v>
      </c>
      <c r="J45" s="8">
        <f>VLOOKUP(I45,'Point Table'!$A$2:$B$123,2,FALSE)</f>
        <v>22.75</v>
      </c>
      <c r="R45" s="9">
        <v>8.1365740740740738E-2</v>
      </c>
    </row>
    <row r="46" spans="1:18" ht="12.75" x14ac:dyDescent="0.2">
      <c r="A46" s="2" t="s">
        <v>519</v>
      </c>
      <c r="B46" s="2" t="s">
        <v>520</v>
      </c>
      <c r="C46" s="2" t="s">
        <v>19</v>
      </c>
      <c r="D46" s="2">
        <v>31</v>
      </c>
      <c r="E46" s="2" t="s">
        <v>193</v>
      </c>
      <c r="F46" s="9" t="str">
        <f t="shared" si="0"/>
        <v>SavannahRitterFMILLENNIUM RUNNING</v>
      </c>
      <c r="G46" s="9">
        <v>8.0034722222222229E-2</v>
      </c>
      <c r="H46" s="9">
        <f>IF(C46="F",VLOOKUP(D46,'F Half'!$A$2:$B$83,2,FALSE)*G46,VLOOKUP(D46,'M Half'!$A$2:$B$85,2,FALSE)*G46)</f>
        <v>7.9946684027777784E-2</v>
      </c>
      <c r="I46" s="10">
        <f t="shared" si="1"/>
        <v>45</v>
      </c>
      <c r="J46" s="8">
        <f>VLOOKUP(I46,'Point Table'!$A$2:$B$123,2,FALSE)</f>
        <v>22</v>
      </c>
      <c r="R46" s="9">
        <v>8.2581018518518512E-2</v>
      </c>
    </row>
    <row r="47" spans="1:18" ht="12.75" x14ac:dyDescent="0.2">
      <c r="A47" s="2" t="s">
        <v>521</v>
      </c>
      <c r="B47" s="2" t="s">
        <v>522</v>
      </c>
      <c r="C47" s="2" t="s">
        <v>19</v>
      </c>
      <c r="D47" s="2">
        <v>19</v>
      </c>
      <c r="E47" s="2" t="s">
        <v>196</v>
      </c>
      <c r="F47" s="9" t="str">
        <f t="shared" si="0"/>
        <v>LydiaTuckerFUPPER VALLEY RUNNING CLUB</v>
      </c>
      <c r="G47" s="9">
        <v>8.0601851851851855E-2</v>
      </c>
      <c r="H47" s="9">
        <f>IF(C47="F",VLOOKUP(D47,'F Half'!$A$2:$B$83,2,FALSE)*G47,VLOOKUP(D47,'M Half'!$A$2:$B$85,2,FALSE)*G47)</f>
        <v>7.998927777777777E-2</v>
      </c>
      <c r="I47" s="10">
        <f t="shared" si="1"/>
        <v>46</v>
      </c>
      <c r="J47" s="8">
        <f>VLOOKUP(I47,'Point Table'!$A$2:$B$123,2,FALSE)</f>
        <v>21.25</v>
      </c>
      <c r="R47" s="9">
        <v>8.8935185185185187E-2</v>
      </c>
    </row>
    <row r="48" spans="1:18" ht="12.75" x14ac:dyDescent="0.2">
      <c r="A48" s="2" t="s">
        <v>523</v>
      </c>
      <c r="B48" s="2" t="s">
        <v>524</v>
      </c>
      <c r="C48" s="2" t="s">
        <v>19</v>
      </c>
      <c r="D48" s="2">
        <v>45</v>
      </c>
      <c r="E48" s="2" t="s">
        <v>193</v>
      </c>
      <c r="F48" s="9" t="str">
        <f t="shared" si="0"/>
        <v>ErickaSwettFMILLENNIUM RUNNING</v>
      </c>
      <c r="G48" s="9">
        <v>8.6331018518518529E-2</v>
      </c>
      <c r="H48" s="9">
        <f>IF(C48="F",VLOOKUP(D48,'F Half'!$A$2:$B$83,2,FALSE)*G48,VLOOKUP(D48,'M Half'!$A$2:$B$85,2,FALSE)*G48)</f>
        <v>8.0469142361111121E-2</v>
      </c>
      <c r="I48" s="10">
        <f t="shared" si="1"/>
        <v>47</v>
      </c>
      <c r="J48" s="8">
        <f>VLOOKUP(I48,'Point Table'!$A$2:$B$123,2,FALSE)</f>
        <v>20.5</v>
      </c>
      <c r="R48" s="9">
        <v>8.7083333333333332E-2</v>
      </c>
    </row>
    <row r="49" spans="1:18" ht="12.75" x14ac:dyDescent="0.2">
      <c r="A49" s="2" t="s">
        <v>396</v>
      </c>
      <c r="B49" s="2" t="s">
        <v>170</v>
      </c>
      <c r="C49" s="2" t="s">
        <v>19</v>
      </c>
      <c r="D49" s="2">
        <v>44</v>
      </c>
      <c r="E49" s="2" t="s">
        <v>193</v>
      </c>
      <c r="F49" s="9" t="str">
        <f t="shared" si="0"/>
        <v>MeredithGillFMILLENNIUM RUNNING</v>
      </c>
      <c r="G49" s="9">
        <v>8.6539351851851853E-2</v>
      </c>
      <c r="H49" s="9">
        <f>IF(C49="F",VLOOKUP(D49,'F Half'!$A$2:$B$83,2,FALSE)*G49,VLOOKUP(D49,'M Half'!$A$2:$B$85,2,FALSE)*G49)</f>
        <v>8.1372952546296298E-2</v>
      </c>
      <c r="I49" s="10">
        <f t="shared" si="1"/>
        <v>48</v>
      </c>
      <c r="J49" s="8">
        <f>VLOOKUP(I49,'Point Table'!$A$2:$B$123,2,FALSE)</f>
        <v>19.75</v>
      </c>
      <c r="R49" s="9">
        <v>8.8958333333333334E-2</v>
      </c>
    </row>
    <row r="50" spans="1:18" ht="12.75" x14ac:dyDescent="0.2">
      <c r="A50" s="2" t="s">
        <v>113</v>
      </c>
      <c r="B50" s="2" t="s">
        <v>114</v>
      </c>
      <c r="C50" s="2" t="s">
        <v>19</v>
      </c>
      <c r="D50" s="2">
        <v>53</v>
      </c>
      <c r="E50" s="2" t="s">
        <v>193</v>
      </c>
      <c r="F50" s="9" t="str">
        <f t="shared" si="0"/>
        <v>ChristinaBalchFMILLENNIUM RUNNING</v>
      </c>
      <c r="G50" s="9">
        <v>9.599537037037037E-2</v>
      </c>
      <c r="H50" s="9">
        <f>IF(C50="F",VLOOKUP(D50,'F Half'!$A$2:$B$83,2,FALSE)*G50,VLOOKUP(D50,'M Half'!$A$2:$B$85,2,FALSE)*G50)</f>
        <v>8.1816854166666661E-2</v>
      </c>
      <c r="I50" s="10">
        <f t="shared" si="1"/>
        <v>49</v>
      </c>
      <c r="J50" s="8">
        <f>VLOOKUP(I50,'Point Table'!$A$2:$B$123,2,FALSE)</f>
        <v>19</v>
      </c>
      <c r="R50" s="9">
        <v>9.015046296296296E-2</v>
      </c>
    </row>
    <row r="51" spans="1:18" ht="12.75" x14ac:dyDescent="0.2">
      <c r="A51" s="2" t="s">
        <v>345</v>
      </c>
      <c r="B51" s="2" t="s">
        <v>525</v>
      </c>
      <c r="C51" s="2" t="s">
        <v>19</v>
      </c>
      <c r="D51" s="2">
        <v>45</v>
      </c>
      <c r="E51" s="2" t="s">
        <v>650</v>
      </c>
      <c r="F51" s="9" t="str">
        <f t="shared" si="0"/>
        <v>NicoleDowningFROCHESTER RUNNERS</v>
      </c>
      <c r="G51" s="9">
        <v>8.7835648148148149E-2</v>
      </c>
      <c r="H51" s="9">
        <f>IF(C51="F",VLOOKUP(D51,'F Half'!$A$2:$B$83,2,FALSE)*G51,VLOOKUP(D51,'M Half'!$A$2:$B$85,2,FALSE)*G51)</f>
        <v>8.1871607638888899E-2</v>
      </c>
      <c r="I51" s="10">
        <f t="shared" si="1"/>
        <v>50</v>
      </c>
      <c r="J51" s="8">
        <f>VLOOKUP(I51,'Point Table'!$A$2:$B$123,2,FALSE)</f>
        <v>18.25</v>
      </c>
      <c r="R51" s="9">
        <v>9.4085648148148154E-2</v>
      </c>
    </row>
    <row r="52" spans="1:18" ht="12.75" x14ac:dyDescent="0.2">
      <c r="A52" s="2" t="s">
        <v>338</v>
      </c>
      <c r="B52" s="2" t="s">
        <v>526</v>
      </c>
      <c r="C52" s="2" t="s">
        <v>19</v>
      </c>
      <c r="D52" s="2">
        <v>41</v>
      </c>
      <c r="E52" s="2" t="s">
        <v>648</v>
      </c>
      <c r="F52" s="9" t="str">
        <f t="shared" si="0"/>
        <v>SarahNormandFGREATER MANCHESTER RUNNING CLUB</v>
      </c>
      <c r="G52" s="9">
        <v>8.5520833333333338E-2</v>
      </c>
      <c r="H52" s="9">
        <f>IF(C52="F",VLOOKUP(D52,'F Half'!$A$2:$B$83,2,FALSE)*G52,VLOOKUP(D52,'M Half'!$A$2:$B$85,2,FALSE)*G52)</f>
        <v>8.2253937499999999E-2</v>
      </c>
      <c r="I52" s="10">
        <f t="shared" si="1"/>
        <v>51</v>
      </c>
      <c r="J52" s="8">
        <f>VLOOKUP(I52,'Point Table'!$A$2:$B$123,2,FALSE)</f>
        <v>17.5</v>
      </c>
      <c r="R52" s="9">
        <v>9.4884259259259265E-2</v>
      </c>
    </row>
    <row r="53" spans="1:18" ht="12.75" x14ac:dyDescent="0.2">
      <c r="A53" s="2" t="s">
        <v>69</v>
      </c>
      <c r="B53" s="2" t="s">
        <v>527</v>
      </c>
      <c r="C53" s="2" t="s">
        <v>19</v>
      </c>
      <c r="D53" s="2">
        <v>47</v>
      </c>
      <c r="E53" s="2" t="s">
        <v>193</v>
      </c>
      <c r="F53" s="9" t="str">
        <f t="shared" si="0"/>
        <v>AngelaLafaveFMILLENNIUM RUNNING</v>
      </c>
      <c r="G53" s="9">
        <v>9.07175925925926E-2</v>
      </c>
      <c r="H53" s="9">
        <f>IF(C53="F",VLOOKUP(D53,'F Half'!$A$2:$B$83,2,FALSE)*G53,VLOOKUP(D53,'M Half'!$A$2:$B$85,2,FALSE)*G53)</f>
        <v>8.2915879629629638E-2</v>
      </c>
      <c r="I53" s="10">
        <f t="shared" si="1"/>
        <v>52</v>
      </c>
      <c r="J53" s="8">
        <f>VLOOKUP(I53,'Point Table'!$A$2:$B$123,2,FALSE)</f>
        <v>17</v>
      </c>
      <c r="R53" s="9">
        <v>0.10104166666666667</v>
      </c>
    </row>
    <row r="54" spans="1:18" ht="12.75" x14ac:dyDescent="0.2">
      <c r="A54" s="2" t="s">
        <v>528</v>
      </c>
      <c r="B54" s="2" t="s">
        <v>529</v>
      </c>
      <c r="C54" s="2" t="s">
        <v>19</v>
      </c>
      <c r="D54" s="2">
        <v>33</v>
      </c>
      <c r="E54" s="2" t="s">
        <v>193</v>
      </c>
      <c r="F54" s="9" t="str">
        <f t="shared" si="0"/>
        <v>AshleyPevineFMILLENNIUM RUNNING</v>
      </c>
      <c r="G54" s="9">
        <v>8.368055555555555E-2</v>
      </c>
      <c r="H54" s="9">
        <f>IF(C54="F",VLOOKUP(D54,'F Half'!$A$2:$B$83,2,FALSE)*G54,VLOOKUP(D54,'M Half'!$A$2:$B$85,2,FALSE)*G54)</f>
        <v>8.3329097222222218E-2</v>
      </c>
      <c r="I54" s="10">
        <f t="shared" si="1"/>
        <v>53</v>
      </c>
      <c r="J54" s="8">
        <f>VLOOKUP(I54,'Point Table'!$A$2:$B$123,2,FALSE)</f>
        <v>16.5</v>
      </c>
      <c r="R54" s="9">
        <v>0.10909722222222222</v>
      </c>
    </row>
    <row r="55" spans="1:18" ht="12.75" x14ac:dyDescent="0.2">
      <c r="A55" s="2" t="s">
        <v>530</v>
      </c>
      <c r="B55" s="2" t="s">
        <v>531</v>
      </c>
      <c r="C55" s="2" t="s">
        <v>19</v>
      </c>
      <c r="D55" s="2">
        <v>43</v>
      </c>
      <c r="E55" s="2" t="s">
        <v>193</v>
      </c>
      <c r="F55" s="9" t="str">
        <f t="shared" si="0"/>
        <v>JunChenFMILLENNIUM RUNNING</v>
      </c>
      <c r="G55" s="9">
        <v>8.8240740740740745E-2</v>
      </c>
      <c r="H55" s="9">
        <f>IF(C55="F",VLOOKUP(D55,'F Half'!$A$2:$B$83,2,FALSE)*G55,VLOOKUP(D55,'M Half'!$A$2:$B$85,2,FALSE)*G55)</f>
        <v>8.3652222222222225E-2</v>
      </c>
      <c r="I55" s="10">
        <f t="shared" si="1"/>
        <v>54</v>
      </c>
      <c r="J55" s="8">
        <f>VLOOKUP(I55,'Point Table'!$A$2:$B$123,2,FALSE)</f>
        <v>16</v>
      </c>
      <c r="R55" s="9">
        <v>0.13070601851851851</v>
      </c>
    </row>
    <row r="56" spans="1:18" ht="12.75" x14ac:dyDescent="0.2">
      <c r="A56" s="2" t="s">
        <v>63</v>
      </c>
      <c r="B56" s="2" t="s">
        <v>255</v>
      </c>
      <c r="C56" s="2" t="s">
        <v>19</v>
      </c>
      <c r="D56" s="2">
        <v>45</v>
      </c>
      <c r="E56" s="2" t="s">
        <v>193</v>
      </c>
      <c r="F56" s="9" t="str">
        <f t="shared" si="0"/>
        <v>JillOberFMILLENNIUM RUNNING</v>
      </c>
      <c r="G56" s="9">
        <v>8.9861111111111114E-2</v>
      </c>
      <c r="H56" s="9">
        <f>IF(C56="F",VLOOKUP(D56,'F Half'!$A$2:$B$83,2,FALSE)*G56,VLOOKUP(D56,'M Half'!$A$2:$B$85,2,FALSE)*G56)</f>
        <v>8.3759541666666673E-2</v>
      </c>
      <c r="I56" s="10">
        <f t="shared" si="1"/>
        <v>55</v>
      </c>
      <c r="J56" s="8">
        <f>VLOOKUP(I56,'Point Table'!$A$2:$B$123,2,FALSE)</f>
        <v>15.5</v>
      </c>
      <c r="R56" s="9">
        <v>0.10909722222222222</v>
      </c>
    </row>
    <row r="57" spans="1:18" ht="12.75" x14ac:dyDescent="0.2">
      <c r="A57" s="2" t="s">
        <v>534</v>
      </c>
      <c r="B57" s="2" t="s">
        <v>535</v>
      </c>
      <c r="C57" s="2" t="s">
        <v>19</v>
      </c>
      <c r="D57" s="2">
        <v>48</v>
      </c>
      <c r="E57" s="2" t="s">
        <v>193</v>
      </c>
      <c r="F57" s="9" t="str">
        <f t="shared" si="0"/>
        <v>TinaDepaoloFMILLENNIUM RUNNING</v>
      </c>
      <c r="G57" s="9">
        <v>9.3379629629629632E-2</v>
      </c>
      <c r="H57" s="9">
        <f>IF(C57="F",VLOOKUP(D57,'F Half'!$A$2:$B$83,2,FALSE)*G57,VLOOKUP(D57,'M Half'!$A$2:$B$85,2,FALSE)*G57)</f>
        <v>8.4433861111111119E-2</v>
      </c>
      <c r="I57" s="10">
        <f t="shared" si="1"/>
        <v>56</v>
      </c>
      <c r="J57" s="8">
        <f>VLOOKUP(I57,'Point Table'!$A$2:$B$123,2,FALSE)</f>
        <v>15</v>
      </c>
      <c r="R57" s="9">
        <v>8.1666666666666665E-2</v>
      </c>
    </row>
    <row r="58" spans="1:18" ht="12.75" x14ac:dyDescent="0.2">
      <c r="A58" s="2" t="s">
        <v>532</v>
      </c>
      <c r="B58" s="2" t="s">
        <v>533</v>
      </c>
      <c r="C58" s="2" t="s">
        <v>19</v>
      </c>
      <c r="D58" s="2">
        <v>60</v>
      </c>
      <c r="E58" s="2" t="s">
        <v>193</v>
      </c>
      <c r="F58" s="9" t="str">
        <f t="shared" si="0"/>
        <v>TheresaGrellaFMILLENNIUM RUNNING</v>
      </c>
      <c r="G58" s="9">
        <v>0.10865740740740741</v>
      </c>
      <c r="H58" s="9">
        <f>IF(C58="F",VLOOKUP(D58,'F Half'!$A$2:$B$83,2,FALSE)*G58,VLOOKUP(D58,'M Half'!$A$2:$B$85,2,FALSE)*G58)</f>
        <v>8.4698449074074075E-2</v>
      </c>
      <c r="I58" s="10">
        <f t="shared" si="1"/>
        <v>57</v>
      </c>
      <c r="J58" s="8">
        <f>VLOOKUP(I58,'Point Table'!$A$2:$B$123,2,FALSE)</f>
        <v>14.5</v>
      </c>
      <c r="R58" s="9">
        <v>6.2407407407407404E-2</v>
      </c>
    </row>
    <row r="59" spans="1:18" ht="12.75" x14ac:dyDescent="0.2">
      <c r="A59" s="2" t="s">
        <v>221</v>
      </c>
      <c r="B59" s="2" t="s">
        <v>538</v>
      </c>
      <c r="C59" s="2" t="s">
        <v>19</v>
      </c>
      <c r="D59" s="2">
        <v>37</v>
      </c>
      <c r="E59" s="2" t="s">
        <v>193</v>
      </c>
      <c r="F59" s="9" t="str">
        <f t="shared" si="0"/>
        <v>LindaRattiganFMILLENNIUM RUNNING</v>
      </c>
      <c r="G59" s="9">
        <v>8.6192129629629632E-2</v>
      </c>
      <c r="H59" s="9">
        <f>IF(C59="F",VLOOKUP(D59,'F Half'!$A$2:$B$83,2,FALSE)*G59,VLOOKUP(D59,'M Half'!$A$2:$B$85,2,FALSE)*G59)</f>
        <v>8.4726863425925933E-2</v>
      </c>
      <c r="I59" s="10">
        <f t="shared" si="1"/>
        <v>58</v>
      </c>
      <c r="J59" s="8">
        <f>VLOOKUP(I59,'Point Table'!$A$2:$B$123,2,FALSE)</f>
        <v>14</v>
      </c>
      <c r="R59" s="9">
        <v>0.13077546296296297</v>
      </c>
    </row>
    <row r="60" spans="1:18" ht="12.75" x14ac:dyDescent="0.2">
      <c r="A60" s="2" t="s">
        <v>395</v>
      </c>
      <c r="B60" s="2" t="s">
        <v>539</v>
      </c>
      <c r="C60" s="2" t="s">
        <v>19</v>
      </c>
      <c r="D60" s="2">
        <v>33</v>
      </c>
      <c r="E60" s="2" t="s">
        <v>193</v>
      </c>
      <c r="F60" s="9" t="str">
        <f t="shared" si="0"/>
        <v>KatherineGrzybFMILLENNIUM RUNNING</v>
      </c>
      <c r="G60" s="9">
        <v>8.5428240740740735E-2</v>
      </c>
      <c r="H60" s="9">
        <f>IF(C60="F",VLOOKUP(D60,'F Half'!$A$2:$B$83,2,FALSE)*G60,VLOOKUP(D60,'M Half'!$A$2:$B$85,2,FALSE)*G60)</f>
        <v>8.5069442129629622E-2</v>
      </c>
      <c r="I60" s="10">
        <f t="shared" si="1"/>
        <v>59</v>
      </c>
      <c r="J60" s="8">
        <f>VLOOKUP(I60,'Point Table'!$A$2:$B$123,2,FALSE)</f>
        <v>13.5</v>
      </c>
      <c r="R60" s="9">
        <v>8.5543981481481485E-2</v>
      </c>
    </row>
    <row r="61" spans="1:18" ht="12.75" x14ac:dyDescent="0.2">
      <c r="A61" s="2" t="s">
        <v>536</v>
      </c>
      <c r="B61" s="2" t="s">
        <v>537</v>
      </c>
      <c r="C61" s="2" t="s">
        <v>19</v>
      </c>
      <c r="D61" s="2">
        <v>56</v>
      </c>
      <c r="E61" s="2" t="s">
        <v>191</v>
      </c>
      <c r="F61" s="9" t="str">
        <f t="shared" si="0"/>
        <v>PamelaBernierFGATE CITY STRIDERS</v>
      </c>
      <c r="G61" s="9">
        <v>0.10366898148148147</v>
      </c>
      <c r="H61" s="9">
        <f>IF(C61="F",VLOOKUP(D61,'F Half'!$A$2:$B$83,2,FALSE)*G61,VLOOKUP(D61,'M Half'!$A$2:$B$85,2,FALSE)*G61)</f>
        <v>8.5122600694444439E-2</v>
      </c>
      <c r="I61" s="10">
        <f t="shared" si="1"/>
        <v>60</v>
      </c>
      <c r="J61" s="8">
        <f>VLOOKUP(I61,'Point Table'!$A$2:$B$123,2,FALSE)</f>
        <v>13</v>
      </c>
      <c r="R61" s="9">
        <v>6.609953703703704E-2</v>
      </c>
    </row>
    <row r="62" spans="1:18" ht="12.75" x14ac:dyDescent="0.2">
      <c r="A62" s="2" t="s">
        <v>540</v>
      </c>
      <c r="B62" s="2" t="s">
        <v>541</v>
      </c>
      <c r="C62" s="2" t="s">
        <v>19</v>
      </c>
      <c r="D62" s="2">
        <v>40</v>
      </c>
      <c r="E62" s="2" t="s">
        <v>193</v>
      </c>
      <c r="F62" s="9" t="str">
        <f t="shared" si="0"/>
        <v>KennaBurtFMILLENNIUM RUNNING</v>
      </c>
      <c r="G62" s="9">
        <v>8.8009259259259245E-2</v>
      </c>
      <c r="H62" s="9">
        <f>IF(C62="F",VLOOKUP(D62,'F Half'!$A$2:$B$83,2,FALSE)*G62,VLOOKUP(D62,'M Half'!$A$2:$B$85,2,FALSE)*G62)</f>
        <v>8.518416203703702E-2</v>
      </c>
      <c r="I62" s="10">
        <f t="shared" si="1"/>
        <v>61</v>
      </c>
      <c r="J62" s="8">
        <f>VLOOKUP(I62,'Point Table'!$A$2:$B$123,2,FALSE)</f>
        <v>12.5</v>
      </c>
      <c r="R62" s="9">
        <v>6.3738425925925921E-2</v>
      </c>
    </row>
    <row r="63" spans="1:18" ht="12.75" x14ac:dyDescent="0.2">
      <c r="A63" s="2" t="s">
        <v>482</v>
      </c>
      <c r="B63" s="2" t="s">
        <v>543</v>
      </c>
      <c r="C63" s="2" t="s">
        <v>19</v>
      </c>
      <c r="D63" s="2">
        <v>49</v>
      </c>
      <c r="E63" s="2" t="s">
        <v>193</v>
      </c>
      <c r="F63" s="9" t="str">
        <f t="shared" si="0"/>
        <v>KimberlyMcKenneyFMILLENNIUM RUNNING</v>
      </c>
      <c r="G63" s="9">
        <v>9.599537037037037E-2</v>
      </c>
      <c r="H63" s="9">
        <f>IF(C63="F",VLOOKUP(D63,'F Half'!$A$2:$B$83,2,FALSE)*G63,VLOOKUP(D63,'M Half'!$A$2:$B$85,2,FALSE)*G63)</f>
        <v>8.5810261574074079E-2</v>
      </c>
      <c r="I63" s="10">
        <f t="shared" si="1"/>
        <v>62</v>
      </c>
      <c r="J63" s="8">
        <f>VLOOKUP(I63,'Point Table'!$A$2:$B$123,2,FALSE)</f>
        <v>12.125</v>
      </c>
      <c r="R63" s="9">
        <v>8.1817129629629629E-2</v>
      </c>
    </row>
    <row r="64" spans="1:18" ht="12.75" x14ac:dyDescent="0.2">
      <c r="A64" s="2" t="s">
        <v>252</v>
      </c>
      <c r="B64" s="2" t="s">
        <v>542</v>
      </c>
      <c r="C64" s="2" t="s">
        <v>19</v>
      </c>
      <c r="D64" s="2">
        <v>31</v>
      </c>
      <c r="E64" s="2" t="s">
        <v>193</v>
      </c>
      <c r="F64" s="9" t="str">
        <f t="shared" si="0"/>
        <v>CourtneyAndingFMILLENNIUM RUNNING</v>
      </c>
      <c r="G64" s="9">
        <v>8.6192129629629632E-2</v>
      </c>
      <c r="H64" s="9">
        <f>IF(C64="F",VLOOKUP(D64,'F Half'!$A$2:$B$83,2,FALSE)*G64,VLOOKUP(D64,'M Half'!$A$2:$B$85,2,FALSE)*G64)</f>
        <v>8.6097318287037039E-2</v>
      </c>
      <c r="I64" s="10">
        <f t="shared" si="1"/>
        <v>63</v>
      </c>
      <c r="J64" s="8">
        <f>VLOOKUP(I64,'Point Table'!$A$2:$B$123,2,FALSE)</f>
        <v>11.75</v>
      </c>
      <c r="R64" s="9">
        <v>6.0648148148148145E-2</v>
      </c>
    </row>
    <row r="65" spans="1:18" ht="12.75" x14ac:dyDescent="0.2">
      <c r="A65" s="2" t="s">
        <v>482</v>
      </c>
      <c r="B65" s="2" t="s">
        <v>483</v>
      </c>
      <c r="C65" s="2" t="s">
        <v>19</v>
      </c>
      <c r="D65" s="2">
        <v>53</v>
      </c>
      <c r="E65" s="2" t="s">
        <v>193</v>
      </c>
      <c r="F65" s="9" t="str">
        <f t="shared" ref="F65:F128" si="2">A65&amp;B65&amp;C65&amp;E65</f>
        <v>KimberlyBonenfantFMILLENNIUM RUNNING</v>
      </c>
      <c r="G65" s="9">
        <v>0.10127314814814814</v>
      </c>
      <c r="H65" s="9">
        <f>IF(C65="F",VLOOKUP(D65,'F Half'!$A$2:$B$83,2,FALSE)*G65,VLOOKUP(D65,'M Half'!$A$2:$B$85,2,FALSE)*G65)</f>
        <v>8.6315104166666656E-2</v>
      </c>
      <c r="I65" s="10">
        <f t="shared" si="1"/>
        <v>64</v>
      </c>
      <c r="J65" s="8">
        <f>VLOOKUP(I65,'Point Table'!$A$2:$B$123,2,FALSE)</f>
        <v>11.375</v>
      </c>
      <c r="R65" s="9">
        <v>6.475694444444445E-2</v>
      </c>
    </row>
    <row r="66" spans="1:18" ht="12.75" x14ac:dyDescent="0.2">
      <c r="A66" s="2" t="s">
        <v>544</v>
      </c>
      <c r="B66" s="2" t="s">
        <v>545</v>
      </c>
      <c r="C66" s="2" t="s">
        <v>19</v>
      </c>
      <c r="D66" s="2">
        <v>35</v>
      </c>
      <c r="E66" s="2" t="s">
        <v>193</v>
      </c>
      <c r="F66" s="9" t="str">
        <f t="shared" si="2"/>
        <v>NikkiTingleyFMILLENNIUM RUNNING</v>
      </c>
      <c r="G66" s="9">
        <v>8.7164351851851854E-2</v>
      </c>
      <c r="H66" s="9">
        <f>IF(C66="F",VLOOKUP(D66,'F Half'!$A$2:$B$83,2,FALSE)*G66,VLOOKUP(D66,'M Half'!$A$2:$B$85,2,FALSE)*G66)</f>
        <v>8.632757407407407E-2</v>
      </c>
      <c r="I66" s="10">
        <f t="shared" ref="I66:I129" si="3">COUNTIFS($C$2:$C$204,C66,$H$2:$H$204,"&lt;"&amp;H66)+1</f>
        <v>65</v>
      </c>
      <c r="J66" s="8">
        <f>VLOOKUP(I66,'Point Table'!$A$2:$B$123,2,FALSE)</f>
        <v>11</v>
      </c>
      <c r="R66" s="9">
        <v>6.6388888888888886E-2</v>
      </c>
    </row>
    <row r="67" spans="1:18" ht="12.75" x14ac:dyDescent="0.2">
      <c r="A67" s="2" t="s">
        <v>548</v>
      </c>
      <c r="B67" s="2" t="s">
        <v>549</v>
      </c>
      <c r="C67" s="2" t="s">
        <v>19</v>
      </c>
      <c r="D67" s="2">
        <v>36</v>
      </c>
      <c r="E67" s="2" t="s">
        <v>193</v>
      </c>
      <c r="F67" s="9" t="str">
        <f t="shared" si="2"/>
        <v>TashaLaroFMILLENNIUM RUNNING</v>
      </c>
      <c r="G67" s="9">
        <v>8.7962962962962965E-2</v>
      </c>
      <c r="H67" s="9">
        <f>IF(C67="F",VLOOKUP(D67,'F Half'!$A$2:$B$83,2,FALSE)*G67,VLOOKUP(D67,'M Half'!$A$2:$B$85,2,FALSE)*G67)</f>
        <v>8.6819444444444449E-2</v>
      </c>
      <c r="I67" s="10">
        <f t="shared" si="3"/>
        <v>66</v>
      </c>
      <c r="J67" s="8">
        <f>VLOOKUP(I67,'Point Table'!$A$2:$B$123,2,FALSE)</f>
        <v>10.625</v>
      </c>
      <c r="R67" s="9">
        <v>6.1585648148148146E-2</v>
      </c>
    </row>
    <row r="68" spans="1:18" ht="12.75" x14ac:dyDescent="0.2">
      <c r="A68" s="2" t="s">
        <v>482</v>
      </c>
      <c r="B68" s="2" t="s">
        <v>550</v>
      </c>
      <c r="C68" s="2" t="s">
        <v>19</v>
      </c>
      <c r="D68" s="2">
        <v>45</v>
      </c>
      <c r="E68" s="2" t="s">
        <v>193</v>
      </c>
      <c r="F68" s="9" t="str">
        <f t="shared" si="2"/>
        <v>KimberlyBeekmanFMILLENNIUM RUNNING</v>
      </c>
      <c r="G68" s="9">
        <v>9.3379629629629632E-2</v>
      </c>
      <c r="H68" s="9">
        <f>IF(C68="F",VLOOKUP(D68,'F Half'!$A$2:$B$83,2,FALSE)*G68,VLOOKUP(D68,'M Half'!$A$2:$B$85,2,FALSE)*G68)</f>
        <v>8.7039152777777781E-2</v>
      </c>
      <c r="I68" s="10">
        <f t="shared" si="3"/>
        <v>67</v>
      </c>
      <c r="J68" s="8">
        <f>VLOOKUP(I68,'Point Table'!$A$2:$B$123,2,FALSE)</f>
        <v>10.25</v>
      </c>
      <c r="R68" s="9">
        <v>8.2662037037037034E-2</v>
      </c>
    </row>
    <row r="69" spans="1:18" ht="12.75" x14ac:dyDescent="0.2">
      <c r="A69" s="2" t="s">
        <v>546</v>
      </c>
      <c r="B69" s="2" t="s">
        <v>547</v>
      </c>
      <c r="C69" s="2" t="s">
        <v>19</v>
      </c>
      <c r="D69" s="2">
        <v>25</v>
      </c>
      <c r="E69" s="2" t="s">
        <v>193</v>
      </c>
      <c r="F69" s="9" t="str">
        <f t="shared" si="2"/>
        <v>CaseyMorrisonFMILLENNIUM RUNNING</v>
      </c>
      <c r="G69" s="9">
        <v>8.7129629629629626E-2</v>
      </c>
      <c r="H69" s="9">
        <f>IF(C69="F",VLOOKUP(D69,'F Half'!$A$2:$B$83,2,FALSE)*G69,VLOOKUP(D69,'M Half'!$A$2:$B$85,2,FALSE)*G69)</f>
        <v>8.7129629629629626E-2</v>
      </c>
      <c r="I69" s="10">
        <f t="shared" si="3"/>
        <v>68</v>
      </c>
      <c r="J69" s="8">
        <f>VLOOKUP(I69,'Point Table'!$A$2:$B$123,2,FALSE)</f>
        <v>9.875</v>
      </c>
      <c r="R69" s="9">
        <v>6.8576388888888895E-2</v>
      </c>
    </row>
    <row r="70" spans="1:18" ht="12.75" x14ac:dyDescent="0.2">
      <c r="A70" s="2" t="s">
        <v>94</v>
      </c>
      <c r="B70" s="2" t="s">
        <v>95</v>
      </c>
      <c r="C70" s="2" t="s">
        <v>19</v>
      </c>
      <c r="D70" s="2">
        <v>62</v>
      </c>
      <c r="E70" s="2" t="s">
        <v>193</v>
      </c>
      <c r="F70" s="9" t="str">
        <f t="shared" si="2"/>
        <v>BonnieRobertsFMILLENNIUM RUNNING</v>
      </c>
      <c r="G70" s="9">
        <v>0.11502314814814814</v>
      </c>
      <c r="H70" s="9">
        <f>IF(C70="F",VLOOKUP(D70,'F Half'!$A$2:$B$83,2,FALSE)*G70,VLOOKUP(D70,'M Half'!$A$2:$B$85,2,FALSE)*G70)</f>
        <v>8.7268062499999993E-2</v>
      </c>
      <c r="I70" s="10">
        <f t="shared" si="3"/>
        <v>69</v>
      </c>
      <c r="J70" s="8">
        <f>VLOOKUP(I70,'Point Table'!$A$2:$B$123,2,FALSE)</f>
        <v>9.5</v>
      </c>
      <c r="R70" s="9">
        <v>6.9027777777777771E-2</v>
      </c>
    </row>
    <row r="71" spans="1:18" ht="12.75" x14ac:dyDescent="0.2">
      <c r="A71" s="2" t="s">
        <v>336</v>
      </c>
      <c r="B71" s="2" t="s">
        <v>337</v>
      </c>
      <c r="C71" s="2" t="s">
        <v>19</v>
      </c>
      <c r="D71" s="2">
        <v>60</v>
      </c>
      <c r="E71" s="2" t="s">
        <v>192</v>
      </c>
      <c r="F71" s="9" t="str">
        <f t="shared" si="2"/>
        <v>RuthHarbilasFGREATER DERRY TRACK CLUB</v>
      </c>
      <c r="G71" s="9">
        <v>0.11400462962962964</v>
      </c>
      <c r="H71" s="9">
        <f>IF(C71="F",VLOOKUP(D71,'F Half'!$A$2:$B$83,2,FALSE)*G71,VLOOKUP(D71,'M Half'!$A$2:$B$85,2,FALSE)*G71)</f>
        <v>8.8866608796296293E-2</v>
      </c>
      <c r="I71" s="10">
        <f t="shared" si="3"/>
        <v>70</v>
      </c>
      <c r="J71" s="8">
        <f>VLOOKUP(I71,'Point Table'!$A$2:$B$123,2,FALSE)</f>
        <v>9.125</v>
      </c>
      <c r="R71" s="9">
        <v>7.300925925925926E-2</v>
      </c>
    </row>
    <row r="72" spans="1:18" ht="12.75" x14ac:dyDescent="0.2">
      <c r="A72" s="2" t="s">
        <v>463</v>
      </c>
      <c r="B72" s="2" t="s">
        <v>551</v>
      </c>
      <c r="C72" s="2" t="s">
        <v>19</v>
      </c>
      <c r="D72" s="2">
        <v>61</v>
      </c>
      <c r="E72" s="2" t="s">
        <v>193</v>
      </c>
      <c r="F72" s="9" t="str">
        <f t="shared" si="2"/>
        <v>DianeHartshornFMILLENNIUM RUNNING</v>
      </c>
      <c r="G72" s="9">
        <v>0.1158912037037037</v>
      </c>
      <c r="H72" s="9">
        <f>IF(C72="F",VLOOKUP(D72,'F Half'!$A$2:$B$83,2,FALSE)*G72,VLOOKUP(D72,'M Half'!$A$2:$B$85,2,FALSE)*G72)</f>
        <v>8.9131924768518514E-2</v>
      </c>
      <c r="I72" s="10">
        <f t="shared" si="3"/>
        <v>71</v>
      </c>
      <c r="J72" s="8">
        <f>VLOOKUP(I72,'Point Table'!$A$2:$B$123,2,FALSE)</f>
        <v>8.75</v>
      </c>
      <c r="R72" s="9">
        <v>7.076388888888889E-2</v>
      </c>
    </row>
    <row r="73" spans="1:18" ht="12.75" x14ac:dyDescent="0.2">
      <c r="A73" s="2" t="s">
        <v>272</v>
      </c>
      <c r="B73" s="2" t="s">
        <v>552</v>
      </c>
      <c r="C73" s="2" t="s">
        <v>19</v>
      </c>
      <c r="D73" s="2">
        <v>54</v>
      </c>
      <c r="E73" s="2" t="s">
        <v>193</v>
      </c>
      <c r="F73" s="9" t="str">
        <f t="shared" si="2"/>
        <v>KimMcAndrewFMILLENNIUM RUNNING</v>
      </c>
      <c r="G73" s="9">
        <v>0.10625</v>
      </c>
      <c r="H73" s="9">
        <f>IF(C73="F",VLOOKUP(D73,'F Half'!$A$2:$B$83,2,FALSE)*G73,VLOOKUP(D73,'M Half'!$A$2:$B$85,2,FALSE)*G73)</f>
        <v>8.9451875E-2</v>
      </c>
      <c r="I73" s="10">
        <f t="shared" si="3"/>
        <v>72</v>
      </c>
      <c r="J73" s="8">
        <f>VLOOKUP(I73,'Point Table'!$A$2:$B$123,2,FALSE)</f>
        <v>8.5</v>
      </c>
      <c r="R73" s="9">
        <v>7.5613425925925931E-2</v>
      </c>
    </row>
    <row r="74" spans="1:18" ht="12.75" x14ac:dyDescent="0.2">
      <c r="A74" s="2" t="s">
        <v>357</v>
      </c>
      <c r="B74" s="2" t="s">
        <v>358</v>
      </c>
      <c r="C74" s="2" t="s">
        <v>19</v>
      </c>
      <c r="D74" s="2">
        <v>61</v>
      </c>
      <c r="E74" s="2" t="s">
        <v>192</v>
      </c>
      <c r="F74" s="9" t="str">
        <f t="shared" si="2"/>
        <v>CarolynSnyderFGREATER DERRY TRACK CLUB</v>
      </c>
      <c r="G74" s="9">
        <v>0.11679398148148147</v>
      </c>
      <c r="H74" s="9">
        <f>IF(C74="F",VLOOKUP(D74,'F Half'!$A$2:$B$83,2,FALSE)*G74,VLOOKUP(D74,'M Half'!$A$2:$B$85,2,FALSE)*G74)</f>
        <v>8.9826251157407402E-2</v>
      </c>
      <c r="I74" s="10">
        <f t="shared" si="3"/>
        <v>73</v>
      </c>
      <c r="J74" s="8">
        <f>VLOOKUP(I74,'Point Table'!$A$2:$B$123,2,FALSE)</f>
        <v>8.25</v>
      </c>
      <c r="R74" s="9">
        <v>7.0567129629629632E-2</v>
      </c>
    </row>
    <row r="75" spans="1:18" ht="12.75" x14ac:dyDescent="0.2">
      <c r="A75" s="2" t="s">
        <v>241</v>
      </c>
      <c r="B75" s="2" t="s">
        <v>553</v>
      </c>
      <c r="C75" s="2" t="s">
        <v>19</v>
      </c>
      <c r="D75" s="2">
        <v>46</v>
      </c>
      <c r="E75" s="2" t="s">
        <v>193</v>
      </c>
      <c r="F75" s="9" t="str">
        <f t="shared" si="2"/>
        <v>ErinClelandFMILLENNIUM RUNNING</v>
      </c>
      <c r="G75" s="9">
        <v>9.7303240740740746E-2</v>
      </c>
      <c r="H75" s="9">
        <f>IF(C75="F",VLOOKUP(D75,'F Half'!$A$2:$B$83,2,FALSE)*G75,VLOOKUP(D75,'M Half'!$A$2:$B$85,2,FALSE)*G75)</f>
        <v>8.9840082175925928E-2</v>
      </c>
      <c r="I75" s="10">
        <f t="shared" si="3"/>
        <v>74</v>
      </c>
      <c r="J75" s="8">
        <f>VLOOKUP(I75,'Point Table'!$A$2:$B$123,2,FALSE)</f>
        <v>8</v>
      </c>
      <c r="R75" s="9">
        <v>7.5613425925925931E-2</v>
      </c>
    </row>
    <row r="76" spans="1:18" ht="12.75" x14ac:dyDescent="0.2">
      <c r="A76" s="2" t="s">
        <v>365</v>
      </c>
      <c r="B76" s="2" t="s">
        <v>366</v>
      </c>
      <c r="C76" s="2" t="s">
        <v>19</v>
      </c>
      <c r="D76" s="2">
        <v>63</v>
      </c>
      <c r="E76" s="2" t="s">
        <v>192</v>
      </c>
      <c r="F76" s="9" t="str">
        <f t="shared" si="2"/>
        <v>LouiseChevalierFGREATER DERRY TRACK CLUB</v>
      </c>
      <c r="G76" s="9">
        <v>0.12016203703703704</v>
      </c>
      <c r="H76" s="9">
        <f>IF(C76="F",VLOOKUP(D76,'F Half'!$A$2:$B$83,2,FALSE)*G76,VLOOKUP(D76,'M Half'!$A$2:$B$85,2,FALSE)*G76)</f>
        <v>8.9917252314814816E-2</v>
      </c>
      <c r="I76" s="10">
        <f t="shared" si="3"/>
        <v>75</v>
      </c>
      <c r="J76" s="8">
        <f>VLOOKUP(I76,'Point Table'!$A$2:$B$123,2,FALSE)</f>
        <v>7.75</v>
      </c>
      <c r="R76" s="9">
        <v>7.5717592592592586E-2</v>
      </c>
    </row>
    <row r="77" spans="1:18" ht="12.75" x14ac:dyDescent="0.2">
      <c r="A77" s="2" t="s">
        <v>528</v>
      </c>
      <c r="B77" s="2" t="s">
        <v>554</v>
      </c>
      <c r="C77" s="2" t="s">
        <v>19</v>
      </c>
      <c r="D77" s="2">
        <v>37</v>
      </c>
      <c r="E77" s="2" t="s">
        <v>193</v>
      </c>
      <c r="F77" s="9" t="str">
        <f t="shared" si="2"/>
        <v>AshleySwensonFMILLENNIUM RUNNING</v>
      </c>
      <c r="G77" s="9">
        <v>9.1967592592592587E-2</v>
      </c>
      <c r="H77" s="9">
        <f>IF(C77="F",VLOOKUP(D77,'F Half'!$A$2:$B$83,2,FALSE)*G77,VLOOKUP(D77,'M Half'!$A$2:$B$85,2,FALSE)*G77)</f>
        <v>9.0404143518518512E-2</v>
      </c>
      <c r="I77" s="10">
        <f t="shared" si="3"/>
        <v>76</v>
      </c>
      <c r="J77" s="8">
        <f>VLOOKUP(I77,'Point Table'!$A$2:$B$123,2,FALSE)</f>
        <v>7.5</v>
      </c>
      <c r="R77" s="9">
        <v>7.6678240740740741E-2</v>
      </c>
    </row>
    <row r="78" spans="1:18" ht="12.75" x14ac:dyDescent="0.2">
      <c r="A78" s="2" t="s">
        <v>231</v>
      </c>
      <c r="B78" s="2" t="s">
        <v>232</v>
      </c>
      <c r="C78" s="2" t="s">
        <v>19</v>
      </c>
      <c r="D78" s="2">
        <v>33</v>
      </c>
      <c r="E78" s="2" t="s">
        <v>191</v>
      </c>
      <c r="F78" s="9" t="str">
        <f t="shared" si="2"/>
        <v>CarlyMatthewsFGATE CITY STRIDERS</v>
      </c>
      <c r="G78" s="9">
        <v>9.2094907407407403E-2</v>
      </c>
      <c r="H78" s="9">
        <f>IF(C78="F",VLOOKUP(D78,'F Half'!$A$2:$B$83,2,FALSE)*G78,VLOOKUP(D78,'M Half'!$A$2:$B$85,2,FALSE)*G78)</f>
        <v>9.1708108796296289E-2</v>
      </c>
      <c r="I78" s="10">
        <f t="shared" si="3"/>
        <v>77</v>
      </c>
      <c r="J78" s="8">
        <f>VLOOKUP(I78,'Point Table'!$A$2:$B$123,2,FALSE)</f>
        <v>7.25</v>
      </c>
      <c r="R78" s="9">
        <v>7.7453703703703705E-2</v>
      </c>
    </row>
    <row r="79" spans="1:18" ht="12.75" x14ac:dyDescent="0.2">
      <c r="A79" s="2" t="s">
        <v>338</v>
      </c>
      <c r="B79" s="2" t="s">
        <v>555</v>
      </c>
      <c r="C79" s="2" t="s">
        <v>19</v>
      </c>
      <c r="D79" s="2">
        <v>38</v>
      </c>
      <c r="E79" s="2" t="s">
        <v>193</v>
      </c>
      <c r="F79" s="9" t="str">
        <f t="shared" si="2"/>
        <v>SarahHallockFMILLENNIUM RUNNING</v>
      </c>
      <c r="G79" s="9">
        <v>9.5138888888888884E-2</v>
      </c>
      <c r="H79" s="9">
        <f>IF(C79="F",VLOOKUP(D79,'F Half'!$A$2:$B$83,2,FALSE)*G79,VLOOKUP(D79,'M Half'!$A$2:$B$85,2,FALSE)*G79)</f>
        <v>9.3093402777777778E-2</v>
      </c>
      <c r="I79" s="10">
        <f t="shared" si="3"/>
        <v>78</v>
      </c>
      <c r="J79" s="8">
        <f>VLOOKUP(I79,'Point Table'!$A$2:$B$123,2,FALSE)</f>
        <v>7</v>
      </c>
      <c r="R79" s="9">
        <v>8.2488425925925923E-2</v>
      </c>
    </row>
    <row r="80" spans="1:18" ht="12.75" x14ac:dyDescent="0.2">
      <c r="A80" s="2" t="s">
        <v>42</v>
      </c>
      <c r="B80" s="2" t="s">
        <v>556</v>
      </c>
      <c r="C80" s="2" t="s">
        <v>19</v>
      </c>
      <c r="D80" s="2">
        <v>49</v>
      </c>
      <c r="E80" s="2" t="s">
        <v>193</v>
      </c>
      <c r="F80" s="9" t="str">
        <f t="shared" si="2"/>
        <v>JenniferMackFMILLENNIUM RUNNING</v>
      </c>
      <c r="G80" s="9">
        <v>0.1046875</v>
      </c>
      <c r="H80" s="9">
        <f>IF(C80="F",VLOOKUP(D80,'F Half'!$A$2:$B$83,2,FALSE)*G80,VLOOKUP(D80,'M Half'!$A$2:$B$85,2,FALSE)*G80)</f>
        <v>9.3580156250000004E-2</v>
      </c>
      <c r="I80" s="10">
        <f t="shared" si="3"/>
        <v>79</v>
      </c>
      <c r="J80" s="8">
        <f>VLOOKUP(I80,'Point Table'!$A$2:$B$123,2,FALSE)</f>
        <v>6.75</v>
      </c>
      <c r="R80" s="9">
        <v>8.4409722222222219E-2</v>
      </c>
    </row>
    <row r="81" spans="1:18" ht="12.75" x14ac:dyDescent="0.2">
      <c r="A81" s="2" t="s">
        <v>338</v>
      </c>
      <c r="B81" s="2" t="s">
        <v>557</v>
      </c>
      <c r="C81" s="2" t="s">
        <v>19</v>
      </c>
      <c r="D81" s="2">
        <v>51</v>
      </c>
      <c r="E81" s="2" t="s">
        <v>193</v>
      </c>
      <c r="F81" s="9" t="str">
        <f t="shared" si="2"/>
        <v>SarahLesterFMILLENNIUM RUNNING</v>
      </c>
      <c r="G81" s="9">
        <v>0.10822916666666667</v>
      </c>
      <c r="H81" s="9">
        <f>IF(C81="F",VLOOKUP(D81,'F Half'!$A$2:$B$83,2,FALSE)*G81,VLOOKUP(D81,'M Half'!$A$2:$B$85,2,FALSE)*G81)</f>
        <v>9.449488541666666E-2</v>
      </c>
      <c r="I81" s="10">
        <f t="shared" si="3"/>
        <v>80</v>
      </c>
      <c r="J81" s="8">
        <f>VLOOKUP(I81,'Point Table'!$A$2:$B$123,2,FALSE)</f>
        <v>6.5</v>
      </c>
      <c r="R81" s="9">
        <v>8.5821759259259264E-2</v>
      </c>
    </row>
    <row r="82" spans="1:18" ht="12.75" x14ac:dyDescent="0.2">
      <c r="A82" s="2" t="s">
        <v>558</v>
      </c>
      <c r="B82" s="2" t="s">
        <v>559</v>
      </c>
      <c r="C82" s="2" t="s">
        <v>19</v>
      </c>
      <c r="D82" s="2">
        <v>26</v>
      </c>
      <c r="E82" s="2" t="s">
        <v>193</v>
      </c>
      <c r="F82" s="9" t="str">
        <f t="shared" si="2"/>
        <v>KeirstinLabonteFMILLENNIUM RUNNING</v>
      </c>
      <c r="G82" s="9">
        <v>9.4918981481481479E-2</v>
      </c>
      <c r="H82" s="9">
        <f>IF(C82="F",VLOOKUP(D82,'F Half'!$A$2:$B$83,2,FALSE)*G82,VLOOKUP(D82,'M Half'!$A$2:$B$85,2,FALSE)*G82)</f>
        <v>9.4918981481481479E-2</v>
      </c>
      <c r="I82" s="10">
        <f t="shared" si="3"/>
        <v>81</v>
      </c>
      <c r="J82" s="8">
        <f>VLOOKUP(I82,'Point Table'!$A$2:$B$123,2,FALSE)</f>
        <v>6.25</v>
      </c>
      <c r="R82" s="9">
        <v>8.5914351851851853E-2</v>
      </c>
    </row>
    <row r="83" spans="1:18" ht="12.75" x14ac:dyDescent="0.2">
      <c r="A83" s="2" t="s">
        <v>97</v>
      </c>
      <c r="B83" s="2" t="s">
        <v>359</v>
      </c>
      <c r="C83" s="2" t="s">
        <v>19</v>
      </c>
      <c r="D83" s="2">
        <v>51</v>
      </c>
      <c r="E83" s="2" t="s">
        <v>192</v>
      </c>
      <c r="F83" s="9" t="str">
        <f t="shared" si="2"/>
        <v>KerriHaskinsFGREATER DERRY TRACK CLUB</v>
      </c>
      <c r="G83" s="9">
        <v>0.11049768518518517</v>
      </c>
      <c r="H83" s="9">
        <f>IF(C83="F",VLOOKUP(D83,'F Half'!$A$2:$B$83,2,FALSE)*G83,VLOOKUP(D83,'M Half'!$A$2:$B$85,2,FALSE)*G83)</f>
        <v>9.647552893518517E-2</v>
      </c>
      <c r="I83" s="10">
        <f t="shared" si="3"/>
        <v>82</v>
      </c>
      <c r="J83" s="8">
        <f>VLOOKUP(I83,'Point Table'!$A$2:$B$123,2,FALSE)</f>
        <v>6.0625</v>
      </c>
      <c r="R83" s="9">
        <v>8.6180555555555552E-2</v>
      </c>
    </row>
    <row r="84" spans="1:18" ht="12.75" x14ac:dyDescent="0.2">
      <c r="A84" s="2" t="s">
        <v>100</v>
      </c>
      <c r="B84" s="2" t="s">
        <v>101</v>
      </c>
      <c r="C84" s="2" t="s">
        <v>19</v>
      </c>
      <c r="D84" s="2">
        <v>40</v>
      </c>
      <c r="E84" s="2" t="s">
        <v>192</v>
      </c>
      <c r="F84" s="9" t="str">
        <f t="shared" si="2"/>
        <v>SharonPetersonFGREATER DERRY TRACK CLUB</v>
      </c>
      <c r="G84" s="9">
        <v>9.9710648148148159E-2</v>
      </c>
      <c r="H84" s="9">
        <f>IF(C84="F",VLOOKUP(D84,'F Half'!$A$2:$B$83,2,FALSE)*G84,VLOOKUP(D84,'M Half'!$A$2:$B$85,2,FALSE)*G84)</f>
        <v>9.6509936342592598E-2</v>
      </c>
      <c r="I84" s="10">
        <f t="shared" si="3"/>
        <v>83</v>
      </c>
      <c r="J84" s="8">
        <f>VLOOKUP(I84,'Point Table'!$A$2:$B$123,2,FALSE)</f>
        <v>5.875</v>
      </c>
      <c r="R84" s="9">
        <v>8.6249999999999993E-2</v>
      </c>
    </row>
    <row r="85" spans="1:18" ht="12.75" x14ac:dyDescent="0.2">
      <c r="A85" s="2" t="s">
        <v>560</v>
      </c>
      <c r="B85" s="2" t="s">
        <v>561</v>
      </c>
      <c r="C85" s="2" t="s">
        <v>19</v>
      </c>
      <c r="D85" s="2">
        <v>30</v>
      </c>
      <c r="E85" s="2" t="s">
        <v>193</v>
      </c>
      <c r="F85" s="9" t="str">
        <f t="shared" si="2"/>
        <v>CadyHickmanFMILLENNIUM RUNNING</v>
      </c>
      <c r="G85" s="9">
        <v>9.8668981481481469E-2</v>
      </c>
      <c r="H85" s="9">
        <f>IF(C85="F",VLOOKUP(D85,'F Half'!$A$2:$B$83,2,FALSE)*G85,VLOOKUP(D85,'M Half'!$A$2:$B$85,2,FALSE)*G85)</f>
        <v>9.8639380787037031E-2</v>
      </c>
      <c r="I85" s="10">
        <f t="shared" si="3"/>
        <v>84</v>
      </c>
      <c r="J85" s="8">
        <f>VLOOKUP(I85,'Point Table'!$A$2:$B$123,2,FALSE)</f>
        <v>5.6875</v>
      </c>
      <c r="R85" s="9">
        <v>8.8935185185185187E-2</v>
      </c>
    </row>
    <row r="86" spans="1:18" ht="12.75" x14ac:dyDescent="0.2">
      <c r="A86" s="2" t="s">
        <v>88</v>
      </c>
      <c r="B86" s="2" t="s">
        <v>562</v>
      </c>
      <c r="C86" s="2" t="s">
        <v>19</v>
      </c>
      <c r="D86" s="2">
        <v>43</v>
      </c>
      <c r="E86" s="2" t="s">
        <v>192</v>
      </c>
      <c r="F86" s="9" t="str">
        <f t="shared" si="2"/>
        <v>SaraRutsteinFGREATER DERRY TRACK CLUB</v>
      </c>
      <c r="G86" s="9">
        <v>0.10422453703703705</v>
      </c>
      <c r="H86" s="9">
        <f>IF(C86="F",VLOOKUP(D86,'F Half'!$A$2:$B$83,2,FALSE)*G86,VLOOKUP(D86,'M Half'!$A$2:$B$85,2,FALSE)*G86)</f>
        <v>9.8804861111111114E-2</v>
      </c>
      <c r="I86" s="10">
        <f t="shared" si="3"/>
        <v>85</v>
      </c>
      <c r="J86" s="8">
        <f>VLOOKUP(I86,'Point Table'!$A$2:$B$123,2,FALSE)</f>
        <v>5.5</v>
      </c>
      <c r="R86" s="9">
        <v>9.2025462962962962E-2</v>
      </c>
    </row>
    <row r="87" spans="1:18" ht="12.75" x14ac:dyDescent="0.2">
      <c r="A87" s="2" t="s">
        <v>328</v>
      </c>
      <c r="B87" s="2" t="s">
        <v>563</v>
      </c>
      <c r="C87" s="2" t="s">
        <v>19</v>
      </c>
      <c r="D87" s="2">
        <v>34</v>
      </c>
      <c r="E87" s="2" t="s">
        <v>193</v>
      </c>
      <c r="F87" s="9" t="str">
        <f t="shared" si="2"/>
        <v>MeganMcDermottFMILLENNIUM RUNNING</v>
      </c>
      <c r="G87" s="9">
        <v>0.10013888888888889</v>
      </c>
      <c r="H87" s="9">
        <f>IF(C87="F",VLOOKUP(D87,'F Half'!$A$2:$B$83,2,FALSE)*G87,VLOOKUP(D87,'M Half'!$A$2:$B$85,2,FALSE)*G87)</f>
        <v>9.9477972222222211E-2</v>
      </c>
      <c r="I87" s="10">
        <f t="shared" si="3"/>
        <v>86</v>
      </c>
      <c r="J87" s="8">
        <f>VLOOKUP(I87,'Point Table'!$A$2:$B$123,2,FALSE)</f>
        <v>5.3125</v>
      </c>
      <c r="R87" s="9">
        <v>9.0995370370370365E-2</v>
      </c>
    </row>
    <row r="88" spans="1:18" ht="12.75" x14ac:dyDescent="0.2">
      <c r="A88" s="2" t="s">
        <v>54</v>
      </c>
      <c r="B88" s="2" t="s">
        <v>564</v>
      </c>
      <c r="C88" s="2" t="s">
        <v>19</v>
      </c>
      <c r="D88" s="2">
        <v>42</v>
      </c>
      <c r="E88" s="2" t="s">
        <v>193</v>
      </c>
      <c r="F88" s="9" t="str">
        <f t="shared" si="2"/>
        <v>KarenFordFMILLENNIUM RUNNING</v>
      </c>
      <c r="G88" s="9">
        <v>0.10549768518518519</v>
      </c>
      <c r="H88" s="9">
        <f>IF(C88="F",VLOOKUP(D88,'F Half'!$A$2:$B$83,2,FALSE)*G88,VLOOKUP(D88,'M Half'!$A$2:$B$85,2,FALSE)*G88)</f>
        <v>0.1007713888888889</v>
      </c>
      <c r="I88" s="10">
        <f t="shared" si="3"/>
        <v>87</v>
      </c>
      <c r="J88" s="8">
        <f>VLOOKUP(I88,'Point Table'!$A$2:$B$123,2,FALSE)</f>
        <v>5.125</v>
      </c>
      <c r="R88" s="9">
        <v>9.5081018518518523E-2</v>
      </c>
    </row>
    <row r="89" spans="1:18" ht="12.75" x14ac:dyDescent="0.2">
      <c r="A89" s="2" t="s">
        <v>86</v>
      </c>
      <c r="B89" s="2" t="s">
        <v>81</v>
      </c>
      <c r="C89" s="2" t="s">
        <v>19</v>
      </c>
      <c r="D89" s="2">
        <v>50</v>
      </c>
      <c r="E89" s="2" t="s">
        <v>193</v>
      </c>
      <c r="F89" s="9" t="str">
        <f t="shared" si="2"/>
        <v>MicheleKellyFMILLENNIUM RUNNING</v>
      </c>
      <c r="G89" s="9">
        <v>0.11428240740740742</v>
      </c>
      <c r="H89" s="9">
        <f>IF(C89="F",VLOOKUP(D89,'F Half'!$A$2:$B$83,2,FALSE)*G89,VLOOKUP(D89,'M Half'!$A$2:$B$85,2,FALSE)*G89)</f>
        <v>0.10096850694444445</v>
      </c>
      <c r="I89" s="10">
        <f t="shared" si="3"/>
        <v>88</v>
      </c>
      <c r="J89" s="8">
        <f>VLOOKUP(I89,'Point Table'!$A$2:$B$123,2,FALSE)</f>
        <v>4.9375</v>
      </c>
      <c r="R89" s="9">
        <v>9.7974537037037041E-2</v>
      </c>
    </row>
    <row r="90" spans="1:18" ht="12.75" x14ac:dyDescent="0.2">
      <c r="A90" s="2" t="s">
        <v>249</v>
      </c>
      <c r="B90" s="2" t="s">
        <v>167</v>
      </c>
      <c r="C90" s="2" t="s">
        <v>19</v>
      </c>
      <c r="D90" s="2">
        <v>39</v>
      </c>
      <c r="E90" s="2" t="s">
        <v>191</v>
      </c>
      <c r="F90" s="9" t="str">
        <f t="shared" si="2"/>
        <v>SilvanaMorganFGATE CITY STRIDERS</v>
      </c>
      <c r="G90" s="9">
        <v>0.10472222222222222</v>
      </c>
      <c r="H90" s="9">
        <f>IF(C90="F",VLOOKUP(D90,'F Half'!$A$2:$B$83,2,FALSE)*G90,VLOOKUP(D90,'M Half'!$A$2:$B$85,2,FALSE)*G90)</f>
        <v>0.10194708333333333</v>
      </c>
      <c r="I90" s="10">
        <f t="shared" si="3"/>
        <v>89</v>
      </c>
      <c r="J90" s="8">
        <f>VLOOKUP(I90,'Point Table'!$A$2:$B$123,2,FALSE)</f>
        <v>4.75</v>
      </c>
      <c r="R90" s="9">
        <v>9.3414351851851846E-2</v>
      </c>
    </row>
    <row r="91" spans="1:18" ht="12.75" x14ac:dyDescent="0.2">
      <c r="A91" s="2" t="s">
        <v>565</v>
      </c>
      <c r="B91" s="2" t="s">
        <v>566</v>
      </c>
      <c r="C91" s="2" t="s">
        <v>19</v>
      </c>
      <c r="D91" s="2">
        <v>38</v>
      </c>
      <c r="E91" s="2" t="s">
        <v>192</v>
      </c>
      <c r="F91" s="9" t="str">
        <f t="shared" si="2"/>
        <v>KristaTockeyFGREATER DERRY TRACK CLUB</v>
      </c>
      <c r="G91" s="9">
        <v>0.10425925925925926</v>
      </c>
      <c r="H91" s="9">
        <f>IF(C91="F",VLOOKUP(D91,'F Half'!$A$2:$B$83,2,FALSE)*G91,VLOOKUP(D91,'M Half'!$A$2:$B$85,2,FALSE)*G91)</f>
        <v>0.10201768518518518</v>
      </c>
      <c r="I91" s="10">
        <f t="shared" si="3"/>
        <v>90</v>
      </c>
      <c r="J91" s="8">
        <f>VLOOKUP(I91,'Point Table'!$A$2:$B$123,2,FALSE)</f>
        <v>4.5625</v>
      </c>
      <c r="R91" s="9">
        <v>9.8587962962962961E-2</v>
      </c>
    </row>
    <row r="92" spans="1:18" ht="12.75" x14ac:dyDescent="0.2">
      <c r="A92" s="2" t="s">
        <v>272</v>
      </c>
      <c r="B92" s="2" t="s">
        <v>587</v>
      </c>
      <c r="C92" s="2" t="s">
        <v>19</v>
      </c>
      <c r="D92" s="2">
        <v>62</v>
      </c>
      <c r="E92" s="2" t="s">
        <v>193</v>
      </c>
      <c r="F92" s="9" t="str">
        <f t="shared" si="2"/>
        <v>KimMacdonald-ConillFMILLENNIUM RUNNING</v>
      </c>
      <c r="G92" s="9">
        <v>0.13472222222222222</v>
      </c>
      <c r="H92" s="9">
        <f>IF(C92="F",VLOOKUP(D92,'F Half'!$A$2:$B$83,2,FALSE)*G92,VLOOKUP(D92,'M Half'!$A$2:$B$85,2,FALSE)*G92)</f>
        <v>0.10221375000000001</v>
      </c>
      <c r="I92" s="10">
        <f t="shared" si="3"/>
        <v>91</v>
      </c>
      <c r="J92" s="8">
        <f>VLOOKUP(I92,'Point Table'!$A$2:$B$123,2,FALSE)</f>
        <v>4.375</v>
      </c>
      <c r="R92" s="9">
        <v>9.4155092592592596E-2</v>
      </c>
    </row>
    <row r="93" spans="1:18" ht="12.75" x14ac:dyDescent="0.2">
      <c r="A93" s="2" t="s">
        <v>567</v>
      </c>
      <c r="B93" s="2" t="s">
        <v>568</v>
      </c>
      <c r="C93" s="2" t="s">
        <v>19</v>
      </c>
      <c r="D93" s="2">
        <v>49</v>
      </c>
      <c r="E93" s="2" t="s">
        <v>192</v>
      </c>
      <c r="F93" s="9" t="str">
        <f t="shared" si="2"/>
        <v>TraceyLambFGREATER DERRY TRACK CLUB</v>
      </c>
      <c r="G93" s="9">
        <v>0.11464120370370372</v>
      </c>
      <c r="H93" s="9">
        <f>IF(C93="F",VLOOKUP(D93,'F Half'!$A$2:$B$83,2,FALSE)*G93,VLOOKUP(D93,'M Half'!$A$2:$B$85,2,FALSE)*G93)</f>
        <v>0.10247777199074076</v>
      </c>
      <c r="I93" s="10">
        <f t="shared" si="3"/>
        <v>92</v>
      </c>
      <c r="J93" s="8">
        <f>VLOOKUP(I93,'Point Table'!$A$2:$B$123,2,FALSE)</f>
        <v>4.25</v>
      </c>
      <c r="R93" s="9">
        <v>9.8587962962962961E-2</v>
      </c>
    </row>
    <row r="94" spans="1:18" ht="12.75" x14ac:dyDescent="0.2">
      <c r="A94" s="2" t="s">
        <v>26</v>
      </c>
      <c r="B94" s="2" t="s">
        <v>41</v>
      </c>
      <c r="C94" s="2" t="s">
        <v>19</v>
      </c>
      <c r="D94" s="2">
        <v>29</v>
      </c>
      <c r="E94" s="2" t="s">
        <v>193</v>
      </c>
      <c r="F94" s="9" t="str">
        <f t="shared" si="2"/>
        <v>KristenReedFMILLENNIUM RUNNING</v>
      </c>
      <c r="G94" s="9">
        <v>0.10253472222222222</v>
      </c>
      <c r="H94" s="9">
        <f>IF(C94="F",VLOOKUP(D94,'F Half'!$A$2:$B$83,2,FALSE)*G94,VLOOKUP(D94,'M Half'!$A$2:$B$85,2,FALSE)*G94)</f>
        <v>0.10253472222222222</v>
      </c>
      <c r="I94" s="10">
        <f t="shared" si="3"/>
        <v>93</v>
      </c>
      <c r="J94" s="8">
        <f>VLOOKUP(I94,'Point Table'!$A$2:$B$123,2,FALSE)</f>
        <v>4.125</v>
      </c>
      <c r="R94" s="9">
        <v>9.9456018518518513E-2</v>
      </c>
    </row>
    <row r="95" spans="1:18" ht="12.75" x14ac:dyDescent="0.2">
      <c r="A95" s="2" t="s">
        <v>569</v>
      </c>
      <c r="B95" s="2" t="s">
        <v>570</v>
      </c>
      <c r="C95" s="2" t="s">
        <v>19</v>
      </c>
      <c r="D95" s="2">
        <v>28</v>
      </c>
      <c r="E95" s="2" t="s">
        <v>196</v>
      </c>
      <c r="F95" s="9" t="str">
        <f t="shared" si="2"/>
        <v>BrittanyLyonFUPPER VALLEY RUNNING CLUB</v>
      </c>
      <c r="G95" s="9">
        <v>0.10443287037037037</v>
      </c>
      <c r="H95" s="9">
        <f>IF(C95="F",VLOOKUP(D95,'F Half'!$A$2:$B$83,2,FALSE)*G95,VLOOKUP(D95,'M Half'!$A$2:$B$85,2,FALSE)*G95)</f>
        <v>0.10443287037037037</v>
      </c>
      <c r="I95" s="10">
        <f t="shared" si="3"/>
        <v>94</v>
      </c>
      <c r="J95" s="8">
        <f>VLOOKUP(I95,'Point Table'!$A$2:$B$123,2,FALSE)</f>
        <v>4</v>
      </c>
      <c r="R95" s="9">
        <v>9.8900462962962968E-2</v>
      </c>
    </row>
    <row r="96" spans="1:18" ht="12.75" x14ac:dyDescent="0.2">
      <c r="A96" s="2" t="s">
        <v>97</v>
      </c>
      <c r="B96" s="2" t="s">
        <v>118</v>
      </c>
      <c r="C96" s="2" t="s">
        <v>19</v>
      </c>
      <c r="D96" s="2">
        <v>41</v>
      </c>
      <c r="E96" s="2" t="s">
        <v>193</v>
      </c>
      <c r="F96" s="9" t="str">
        <f t="shared" si="2"/>
        <v>KerriBoucherFMILLENNIUM RUNNING</v>
      </c>
      <c r="G96" s="9">
        <v>0.10905092592592593</v>
      </c>
      <c r="H96" s="9">
        <f>IF(C96="F",VLOOKUP(D96,'F Half'!$A$2:$B$83,2,FALSE)*G96,VLOOKUP(D96,'M Half'!$A$2:$B$85,2,FALSE)*G96)</f>
        <v>0.10488518055555555</v>
      </c>
      <c r="I96" s="10">
        <f t="shared" si="3"/>
        <v>95</v>
      </c>
      <c r="J96" s="8">
        <f>VLOOKUP(I96,'Point Table'!$A$2:$B$123,2,FALSE)</f>
        <v>3.875</v>
      </c>
      <c r="R96" s="9">
        <v>9.9791666666666667E-2</v>
      </c>
    </row>
    <row r="97" spans="1:18" ht="12.75" x14ac:dyDescent="0.2">
      <c r="A97" s="2" t="s">
        <v>571</v>
      </c>
      <c r="B97" s="2" t="s">
        <v>572</v>
      </c>
      <c r="C97" s="2" t="s">
        <v>19</v>
      </c>
      <c r="D97" s="2">
        <v>57</v>
      </c>
      <c r="E97" s="2" t="s">
        <v>193</v>
      </c>
      <c r="F97" s="9" t="str">
        <f t="shared" si="2"/>
        <v>TerriFournierFMILLENNIUM RUNNING</v>
      </c>
      <c r="G97" s="9">
        <v>0.12945601851851851</v>
      </c>
      <c r="H97" s="9">
        <f>IF(C97="F",VLOOKUP(D97,'F Half'!$A$2:$B$83,2,FALSE)*G97,VLOOKUP(D97,'M Half'!$A$2:$B$85,2,FALSE)*G97)</f>
        <v>0.10494999421296296</v>
      </c>
      <c r="I97" s="10">
        <f t="shared" si="3"/>
        <v>96</v>
      </c>
      <c r="J97" s="8">
        <f>VLOOKUP(I97,'Point Table'!$A$2:$B$123,2,FALSE)</f>
        <v>3.75</v>
      </c>
      <c r="R97" s="9">
        <v>9.9421296296296299E-2</v>
      </c>
    </row>
    <row r="98" spans="1:18" ht="12.75" x14ac:dyDescent="0.2">
      <c r="A98" s="2" t="s">
        <v>528</v>
      </c>
      <c r="B98" s="2" t="s">
        <v>104</v>
      </c>
      <c r="C98" s="2" t="s">
        <v>19</v>
      </c>
      <c r="D98" s="2">
        <v>39</v>
      </c>
      <c r="E98" s="2" t="s">
        <v>193</v>
      </c>
      <c r="F98" s="9" t="str">
        <f t="shared" si="2"/>
        <v>AshleyJohnsonFMILLENNIUM RUNNING</v>
      </c>
      <c r="G98" s="9">
        <v>0.10797453703703704</v>
      </c>
      <c r="H98" s="9">
        <f>IF(C98="F",VLOOKUP(D98,'F Half'!$A$2:$B$83,2,FALSE)*G98,VLOOKUP(D98,'M Half'!$A$2:$B$85,2,FALSE)*G98)</f>
        <v>0.10511321180555555</v>
      </c>
      <c r="I98" s="10">
        <f t="shared" si="3"/>
        <v>97</v>
      </c>
      <c r="J98" s="8">
        <f>VLOOKUP(I98,'Point Table'!$A$2:$B$123,2,FALSE)</f>
        <v>3.625</v>
      </c>
      <c r="R98" s="9">
        <v>0.10104166666666667</v>
      </c>
    </row>
    <row r="99" spans="1:18" ht="12.75" x14ac:dyDescent="0.2">
      <c r="A99" s="2" t="s">
        <v>354</v>
      </c>
      <c r="B99" s="2" t="s">
        <v>355</v>
      </c>
      <c r="C99" s="2" t="s">
        <v>19</v>
      </c>
      <c r="D99" s="2">
        <v>34</v>
      </c>
      <c r="E99" s="2" t="s">
        <v>196</v>
      </c>
      <c r="F99" s="9" t="str">
        <f t="shared" si="2"/>
        <v>ShelbyWoodFUPPER VALLEY RUNNING CLUB</v>
      </c>
      <c r="G99" s="9">
        <v>0.1059375</v>
      </c>
      <c r="H99" s="9">
        <f>IF(C99="F",VLOOKUP(D99,'F Half'!$A$2:$B$83,2,FALSE)*G99,VLOOKUP(D99,'M Half'!$A$2:$B$85,2,FALSE)*G99)</f>
        <v>0.1052383125</v>
      </c>
      <c r="I99" s="10">
        <f t="shared" si="3"/>
        <v>98</v>
      </c>
      <c r="J99" s="8">
        <f>VLOOKUP(I99,'Point Table'!$A$2:$B$123,2,FALSE)</f>
        <v>3.5</v>
      </c>
      <c r="R99" s="9">
        <v>0.10512731481481481</v>
      </c>
    </row>
    <row r="100" spans="1:18" ht="12.75" x14ac:dyDescent="0.2">
      <c r="A100" s="2" t="s">
        <v>105</v>
      </c>
      <c r="B100" s="2" t="s">
        <v>106</v>
      </c>
      <c r="C100" s="2" t="s">
        <v>19</v>
      </c>
      <c r="D100" s="2">
        <v>42</v>
      </c>
      <c r="E100" s="2" t="s">
        <v>193</v>
      </c>
      <c r="F100" s="9" t="str">
        <f t="shared" si="2"/>
        <v>MelanieHardingFMILLENNIUM RUNNING</v>
      </c>
      <c r="G100" s="9">
        <v>0.11148148148148147</v>
      </c>
      <c r="H100" s="9">
        <f>IF(C100="F",VLOOKUP(D100,'F Half'!$A$2:$B$83,2,FALSE)*G100,VLOOKUP(D100,'M Half'!$A$2:$B$85,2,FALSE)*G100)</f>
        <v>0.1064871111111111</v>
      </c>
      <c r="I100" s="10">
        <f t="shared" si="3"/>
        <v>99</v>
      </c>
      <c r="J100" s="8">
        <f>VLOOKUP(I100,'Point Table'!$A$2:$B$123,2,FALSE)</f>
        <v>3.375</v>
      </c>
      <c r="R100" s="9">
        <v>0.10312499999999999</v>
      </c>
    </row>
    <row r="101" spans="1:18" ht="12.75" x14ac:dyDescent="0.2">
      <c r="A101" s="2" t="s">
        <v>26</v>
      </c>
      <c r="B101" s="2" t="s">
        <v>263</v>
      </c>
      <c r="C101" s="2" t="s">
        <v>19</v>
      </c>
      <c r="D101" s="2">
        <v>42</v>
      </c>
      <c r="E101" s="2" t="s">
        <v>191</v>
      </c>
      <c r="F101" s="9" t="str">
        <f t="shared" si="2"/>
        <v>KristenBryantFGATE CITY STRIDERS</v>
      </c>
      <c r="G101" s="9">
        <v>0.11225694444444445</v>
      </c>
      <c r="H101" s="9">
        <f>IF(C101="F",VLOOKUP(D101,'F Half'!$A$2:$B$83,2,FALSE)*G101,VLOOKUP(D101,'M Half'!$A$2:$B$85,2,FALSE)*G101)</f>
        <v>0.10722783333333334</v>
      </c>
      <c r="I101" s="10">
        <f t="shared" si="3"/>
        <v>100</v>
      </c>
      <c r="J101" s="8">
        <f>VLOOKUP(I101,'Point Table'!$A$2:$B$123,2,FALSE)</f>
        <v>3.25</v>
      </c>
      <c r="R101" s="9">
        <v>0.10832175925925926</v>
      </c>
    </row>
    <row r="102" spans="1:18" ht="12.75" x14ac:dyDescent="0.2">
      <c r="A102" s="2" t="s">
        <v>221</v>
      </c>
      <c r="B102" s="2" t="s">
        <v>573</v>
      </c>
      <c r="C102" s="2" t="s">
        <v>19</v>
      </c>
      <c r="D102" s="2">
        <v>62</v>
      </c>
      <c r="E102" s="2" t="s">
        <v>193</v>
      </c>
      <c r="F102" s="9" t="str">
        <f t="shared" si="2"/>
        <v>LindaDoyleFMILLENNIUM RUNNING</v>
      </c>
      <c r="G102" s="9">
        <v>0.1424074074074074</v>
      </c>
      <c r="H102" s="9">
        <f>IF(C102="F",VLOOKUP(D102,'F Half'!$A$2:$B$83,2,FALSE)*G102,VLOOKUP(D102,'M Half'!$A$2:$B$85,2,FALSE)*G102)</f>
        <v>0.1080445</v>
      </c>
      <c r="I102" s="10">
        <f t="shared" si="3"/>
        <v>101</v>
      </c>
      <c r="J102" s="8">
        <f>VLOOKUP(I102,'Point Table'!$A$2:$B$123,2,FALSE)</f>
        <v>3.125</v>
      </c>
      <c r="R102" s="9">
        <v>0.1103587962962963</v>
      </c>
    </row>
    <row r="103" spans="1:18" ht="12.75" x14ac:dyDescent="0.2">
      <c r="A103" s="2" t="s">
        <v>256</v>
      </c>
      <c r="B103" s="2" t="s">
        <v>257</v>
      </c>
      <c r="C103" s="2" t="s">
        <v>19</v>
      </c>
      <c r="D103" s="2">
        <v>27</v>
      </c>
      <c r="E103" s="2" t="s">
        <v>191</v>
      </c>
      <c r="F103" s="9" t="str">
        <f t="shared" si="2"/>
        <v>AlisonLilienfeldFGATE CITY STRIDERS</v>
      </c>
      <c r="G103" s="9">
        <v>0.10931712962962963</v>
      </c>
      <c r="H103" s="9">
        <f>IF(C103="F",VLOOKUP(D103,'F Half'!$A$2:$B$83,2,FALSE)*G103,VLOOKUP(D103,'M Half'!$A$2:$B$85,2,FALSE)*G103)</f>
        <v>0.10931712962962963</v>
      </c>
      <c r="I103" s="10">
        <f t="shared" si="3"/>
        <v>102</v>
      </c>
      <c r="J103" s="8">
        <f>VLOOKUP(I103,'Point Table'!$A$2:$B$123,2,FALSE)</f>
        <v>3.03125</v>
      </c>
      <c r="R103" s="9">
        <v>0.11085648148148149</v>
      </c>
    </row>
    <row r="104" spans="1:18" ht="12.75" x14ac:dyDescent="0.2">
      <c r="A104" s="2" t="s">
        <v>574</v>
      </c>
      <c r="B104" s="2" t="s">
        <v>575</v>
      </c>
      <c r="C104" s="2" t="s">
        <v>19</v>
      </c>
      <c r="D104" s="2">
        <v>29</v>
      </c>
      <c r="E104" s="2" t="s">
        <v>191</v>
      </c>
      <c r="F104" s="9" t="str">
        <f t="shared" si="2"/>
        <v>AllisonBelliveauFGATE CITY STRIDERS</v>
      </c>
      <c r="G104" s="9">
        <v>0.11115740740740741</v>
      </c>
      <c r="H104" s="9">
        <f>IF(C104="F",VLOOKUP(D104,'F Half'!$A$2:$B$83,2,FALSE)*G104,VLOOKUP(D104,'M Half'!$A$2:$B$85,2,FALSE)*G104)</f>
        <v>0.11115740740740741</v>
      </c>
      <c r="I104" s="10">
        <f t="shared" si="3"/>
        <v>103</v>
      </c>
      <c r="J104" s="8">
        <f>VLOOKUP(I104,'Point Table'!$A$2:$B$123,2,FALSE)</f>
        <v>2.9375</v>
      </c>
      <c r="R104" s="9">
        <v>0.11106481481481481</v>
      </c>
    </row>
    <row r="105" spans="1:18" ht="12.75" x14ac:dyDescent="0.2">
      <c r="A105" s="2" t="s">
        <v>112</v>
      </c>
      <c r="B105" s="2" t="s">
        <v>576</v>
      </c>
      <c r="C105" s="2" t="s">
        <v>19</v>
      </c>
      <c r="D105" s="2">
        <v>45</v>
      </c>
      <c r="E105" s="2" t="s">
        <v>193</v>
      </c>
      <c r="F105" s="9" t="str">
        <f t="shared" si="2"/>
        <v>HeatherTaylorFMILLENNIUM RUNNING</v>
      </c>
      <c r="G105" s="9">
        <v>0.12255787037037037</v>
      </c>
      <c r="H105" s="9">
        <f>IF(C105="F",VLOOKUP(D105,'F Half'!$A$2:$B$83,2,FALSE)*G105,VLOOKUP(D105,'M Half'!$A$2:$B$85,2,FALSE)*G105)</f>
        <v>0.11423619097222223</v>
      </c>
      <c r="I105" s="10">
        <f t="shared" si="3"/>
        <v>104</v>
      </c>
      <c r="J105" s="8">
        <f>VLOOKUP(I105,'Point Table'!$A$2:$B$123,2,FALSE)</f>
        <v>2.84375</v>
      </c>
      <c r="R105" s="9">
        <v>0.11184027777777777</v>
      </c>
    </row>
    <row r="106" spans="1:18" ht="12.75" x14ac:dyDescent="0.2">
      <c r="A106" s="3" t="s">
        <v>681</v>
      </c>
      <c r="B106" s="3" t="s">
        <v>682</v>
      </c>
      <c r="C106" s="3" t="s">
        <v>19</v>
      </c>
      <c r="D106" s="3">
        <v>36</v>
      </c>
      <c r="E106" s="2" t="s">
        <v>192</v>
      </c>
      <c r="F106" s="9" t="str">
        <f t="shared" si="2"/>
        <v>TokiTaharaFGREATER DERRY TRACK CLUB</v>
      </c>
      <c r="G106" s="24">
        <v>0.11760416666666666</v>
      </c>
      <c r="H106" s="9">
        <f>IF(C106="F",VLOOKUP(D106,'F Half'!$A$2:$B$83,2,FALSE)*G106,VLOOKUP(D106,'M Half'!$A$2:$B$85,2,FALSE)*G106)</f>
        <v>0.1160753125</v>
      </c>
      <c r="I106" s="10">
        <f t="shared" si="3"/>
        <v>105</v>
      </c>
      <c r="J106" s="8">
        <f>VLOOKUP(I106,'Point Table'!$A$2:$B$123,2,FALSE)</f>
        <v>2.75</v>
      </c>
      <c r="R106" s="9">
        <v>0.11561342592592593</v>
      </c>
    </row>
    <row r="107" spans="1:18" ht="12.75" x14ac:dyDescent="0.2">
      <c r="A107" s="2" t="s">
        <v>87</v>
      </c>
      <c r="B107" s="2" t="s">
        <v>588</v>
      </c>
      <c r="C107" s="2" t="s">
        <v>19</v>
      </c>
      <c r="D107" s="2">
        <v>58</v>
      </c>
      <c r="E107" s="2" t="s">
        <v>193</v>
      </c>
      <c r="F107" s="9" t="str">
        <f t="shared" si="2"/>
        <v>MichelleShea La SalaFMILLENNIUM RUNNING</v>
      </c>
      <c r="G107" s="9">
        <v>0.14570601851851853</v>
      </c>
      <c r="H107" s="9">
        <f>IF(C107="F",VLOOKUP(D107,'F Half'!$A$2:$B$83,2,FALSE)*G107,VLOOKUP(D107,'M Half'!$A$2:$B$85,2,FALSE)*G107)</f>
        <v>0.11660852662037038</v>
      </c>
      <c r="I107" s="10">
        <f t="shared" si="3"/>
        <v>106</v>
      </c>
      <c r="J107" s="8">
        <f>VLOOKUP(I107,'Point Table'!$A$2:$B$123,2,FALSE)</f>
        <v>2.65625</v>
      </c>
      <c r="R107" s="9">
        <v>0.11697916666666666</v>
      </c>
    </row>
    <row r="108" spans="1:18" ht="12.75" x14ac:dyDescent="0.2">
      <c r="A108" s="2" t="s">
        <v>577</v>
      </c>
      <c r="B108" s="2" t="s">
        <v>578</v>
      </c>
      <c r="C108" s="2" t="s">
        <v>19</v>
      </c>
      <c r="D108" s="2">
        <v>42</v>
      </c>
      <c r="E108" s="2" t="s">
        <v>193</v>
      </c>
      <c r="F108" s="9" t="str">
        <f t="shared" si="2"/>
        <v>ShannonBeaumontFMILLENNIUM RUNNING</v>
      </c>
      <c r="G108" s="9">
        <v>0.1223611111111111</v>
      </c>
      <c r="H108" s="9">
        <f>IF(C108="F",VLOOKUP(D108,'F Half'!$A$2:$B$83,2,FALSE)*G108,VLOOKUP(D108,'M Half'!$A$2:$B$85,2,FALSE)*G108)</f>
        <v>0.11687933333333334</v>
      </c>
      <c r="I108" s="10">
        <f t="shared" si="3"/>
        <v>107</v>
      </c>
      <c r="J108" s="8">
        <f>VLOOKUP(I108,'Point Table'!$A$2:$B$123,2,FALSE)</f>
        <v>2.5625</v>
      </c>
      <c r="R108" s="9">
        <v>0.11790509259259259</v>
      </c>
    </row>
    <row r="109" spans="1:18" ht="12.75" x14ac:dyDescent="0.2">
      <c r="A109" s="2" t="s">
        <v>121</v>
      </c>
      <c r="B109" s="2" t="s">
        <v>579</v>
      </c>
      <c r="C109" s="2" t="s">
        <v>19</v>
      </c>
      <c r="D109" s="32">
        <v>41</v>
      </c>
      <c r="E109" s="2" t="s">
        <v>193</v>
      </c>
      <c r="F109" s="9" t="str">
        <f t="shared" si="2"/>
        <v>PattyOneilFMILLENNIUM RUNNING</v>
      </c>
      <c r="G109" s="9">
        <v>0.12265046296296296</v>
      </c>
      <c r="H109" s="9">
        <f>IF(C109="F",VLOOKUP(D109,'F Half'!$A$2:$B$83,2,FALSE)*G109,VLOOKUP(D109,'M Half'!$A$2:$B$85,2,FALSE)*G109)</f>
        <v>0.11796521527777777</v>
      </c>
      <c r="I109" s="10">
        <f t="shared" si="3"/>
        <v>108</v>
      </c>
      <c r="J109" s="8">
        <f>VLOOKUP(I109,'Point Table'!$A$2:$B$123,2,FALSE)</f>
        <v>2.46875</v>
      </c>
      <c r="R109" s="9">
        <v>0.1184375</v>
      </c>
    </row>
    <row r="110" spans="1:18" ht="12.75" x14ac:dyDescent="0.2">
      <c r="A110" s="2" t="s">
        <v>580</v>
      </c>
      <c r="B110" s="2" t="s">
        <v>581</v>
      </c>
      <c r="C110" s="2" t="s">
        <v>19</v>
      </c>
      <c r="D110" s="2">
        <v>27</v>
      </c>
      <c r="E110" s="2" t="s">
        <v>193</v>
      </c>
      <c r="F110" s="9" t="str">
        <f t="shared" si="2"/>
        <v>BrittneySchmeltzFMILLENNIUM RUNNING</v>
      </c>
      <c r="G110" s="9">
        <v>0.12646990740740741</v>
      </c>
      <c r="H110" s="9">
        <f>IF(C110="F",VLOOKUP(D110,'F Half'!$A$2:$B$83,2,FALSE)*G110,VLOOKUP(D110,'M Half'!$A$2:$B$85,2,FALSE)*G110)</f>
        <v>0.12646990740740741</v>
      </c>
      <c r="I110" s="10">
        <f t="shared" si="3"/>
        <v>109</v>
      </c>
      <c r="J110" s="8">
        <f>VLOOKUP(I110,'Point Table'!$A$2:$B$123,2,FALSE)</f>
        <v>2.375</v>
      </c>
      <c r="R110" s="9">
        <v>0.11878472222222222</v>
      </c>
    </row>
    <row r="111" spans="1:18" ht="12.75" x14ac:dyDescent="0.2">
      <c r="A111" s="2" t="s">
        <v>277</v>
      </c>
      <c r="B111" s="20" t="s">
        <v>278</v>
      </c>
      <c r="C111" s="2" t="s">
        <v>19</v>
      </c>
      <c r="D111" s="2">
        <v>52</v>
      </c>
      <c r="E111" s="2" t="s">
        <v>191</v>
      </c>
      <c r="F111" s="9" t="str">
        <f t="shared" si="2"/>
        <v>Cheryl AnnMahaffeyFGATE CITY STRIDERS</v>
      </c>
      <c r="G111" s="9">
        <v>0.14800925925925926</v>
      </c>
      <c r="H111" s="9">
        <f>IF(C111="F",VLOOKUP(D111,'F Half'!$A$2:$B$83,2,FALSE)*G111,VLOOKUP(D111,'M Half'!$A$2:$B$85,2,FALSE)*G111)</f>
        <v>0.12768758796296295</v>
      </c>
      <c r="I111" s="10">
        <f t="shared" si="3"/>
        <v>110</v>
      </c>
      <c r="J111" s="8">
        <f>VLOOKUP(I111,'Point Table'!$A$2:$B$123,2,FALSE)</f>
        <v>2.28125</v>
      </c>
      <c r="R111" s="9">
        <v>0.12168981481481482</v>
      </c>
    </row>
    <row r="112" spans="1:18" ht="12.75" x14ac:dyDescent="0.2">
      <c r="A112" s="2" t="s">
        <v>582</v>
      </c>
      <c r="B112" s="2" t="s">
        <v>583</v>
      </c>
      <c r="C112" s="2" t="s">
        <v>19</v>
      </c>
      <c r="D112" s="2">
        <v>46</v>
      </c>
      <c r="E112" s="2" t="s">
        <v>193</v>
      </c>
      <c r="F112" s="9" t="str">
        <f t="shared" si="2"/>
        <v>ValerieLoomisFMILLENNIUM RUNNING</v>
      </c>
      <c r="G112" s="9">
        <v>0.14188657407407407</v>
      </c>
      <c r="H112" s="9">
        <f>IF(C112="F",VLOOKUP(D112,'F Half'!$A$2:$B$83,2,FALSE)*G112,VLOOKUP(D112,'M Half'!$A$2:$B$85,2,FALSE)*G112)</f>
        <v>0.1310038738425926</v>
      </c>
      <c r="I112" s="10">
        <f t="shared" si="3"/>
        <v>111</v>
      </c>
      <c r="J112" s="8">
        <f>VLOOKUP(I112,'Point Table'!$A$2:$B$123,2,FALSE)</f>
        <v>2.1875</v>
      </c>
      <c r="R112" s="9">
        <v>0.12236111111111111</v>
      </c>
    </row>
    <row r="113" spans="1:18" ht="12.75" x14ac:dyDescent="0.2">
      <c r="A113" s="2" t="s">
        <v>26</v>
      </c>
      <c r="B113" s="2" t="s">
        <v>584</v>
      </c>
      <c r="C113" s="2" t="s">
        <v>19</v>
      </c>
      <c r="D113" s="2">
        <v>49</v>
      </c>
      <c r="E113" s="2" t="s">
        <v>193</v>
      </c>
      <c r="F113" s="9" t="str">
        <f t="shared" si="2"/>
        <v>KristenSheppardFMILLENNIUM RUNNING</v>
      </c>
      <c r="G113" s="9">
        <v>0.15184027777777778</v>
      </c>
      <c r="H113" s="9">
        <f>IF(C113="F",VLOOKUP(D113,'F Half'!$A$2:$B$83,2,FALSE)*G113,VLOOKUP(D113,'M Half'!$A$2:$B$85,2,FALSE)*G113)</f>
        <v>0.13573002430555556</v>
      </c>
      <c r="I113" s="10">
        <f t="shared" si="3"/>
        <v>112</v>
      </c>
      <c r="J113" s="8">
        <f>VLOOKUP(I113,'Point Table'!$A$2:$B$123,2,FALSE)</f>
        <v>2.125</v>
      </c>
      <c r="R113" s="9">
        <v>6.4803240740740745E-2</v>
      </c>
    </row>
    <row r="114" spans="1:18" ht="12.75" x14ac:dyDescent="0.2">
      <c r="A114" s="2" t="s">
        <v>275</v>
      </c>
      <c r="B114" s="2" t="s">
        <v>276</v>
      </c>
      <c r="C114" s="2" t="s">
        <v>19</v>
      </c>
      <c r="D114" s="2">
        <v>38</v>
      </c>
      <c r="E114" s="2" t="s">
        <v>193</v>
      </c>
      <c r="F114" s="9" t="str">
        <f t="shared" si="2"/>
        <v>Megan EliseWestbrookFMILLENNIUM RUNNING</v>
      </c>
      <c r="G114" s="9">
        <v>0.14027777777777778</v>
      </c>
      <c r="H114" s="9">
        <f>IF(C114="F",VLOOKUP(D114,'F Half'!$A$2:$B$83,2,FALSE)*G114,VLOOKUP(D114,'M Half'!$A$2:$B$85,2,FALSE)*G114)</f>
        <v>0.13726180555555556</v>
      </c>
      <c r="I114" s="10">
        <f t="shared" si="3"/>
        <v>113</v>
      </c>
      <c r="J114" s="8">
        <f>VLOOKUP(I114,'Point Table'!$A$2:$B$123,2,FALSE)</f>
        <v>2.0625</v>
      </c>
      <c r="R114" s="9">
        <v>0.12260416666666667</v>
      </c>
    </row>
    <row r="115" spans="1:18" ht="12.75" x14ac:dyDescent="0.2">
      <c r="A115" s="2" t="s">
        <v>585</v>
      </c>
      <c r="B115" s="2" t="s">
        <v>586</v>
      </c>
      <c r="C115" s="2" t="s">
        <v>19</v>
      </c>
      <c r="D115" s="2">
        <v>41</v>
      </c>
      <c r="E115" s="2" t="s">
        <v>193</v>
      </c>
      <c r="F115" s="9" t="str">
        <f t="shared" si="2"/>
        <v>AmberNielsonFMILLENNIUM RUNNING</v>
      </c>
      <c r="G115" s="9">
        <v>0.14760416666666668</v>
      </c>
      <c r="H115" s="9">
        <f>IF(C115="F",VLOOKUP(D115,'F Half'!$A$2:$B$83,2,FALSE)*G115,VLOOKUP(D115,'M Half'!$A$2:$B$85,2,FALSE)*G115)</f>
        <v>0.14196568749999999</v>
      </c>
      <c r="I115" s="10">
        <f t="shared" si="3"/>
        <v>114</v>
      </c>
      <c r="J115" s="8">
        <f>VLOOKUP(I115,'Point Table'!$A$2:$B$123,2,FALSE)</f>
        <v>2</v>
      </c>
      <c r="R115" s="9">
        <v>0.12461805555555555</v>
      </c>
    </row>
    <row r="116" spans="1:18" ht="12.75" x14ac:dyDescent="0.2">
      <c r="A116" s="20" t="s">
        <v>281</v>
      </c>
      <c r="B116" s="20" t="s">
        <v>589</v>
      </c>
      <c r="C116" s="20" t="s">
        <v>13</v>
      </c>
      <c r="D116" s="20">
        <v>59</v>
      </c>
      <c r="E116" s="2" t="s">
        <v>192</v>
      </c>
      <c r="F116" s="9" t="str">
        <f t="shared" si="2"/>
        <v>CharlieBemisMGREATER DERRY TRACK CLUB</v>
      </c>
      <c r="G116" s="9">
        <v>5.950231481481482E-2</v>
      </c>
      <c r="H116" s="9">
        <f>IF(C116="F",VLOOKUP(D116,'F Half'!$A$2:$B$83,2,FALSE)*G116,VLOOKUP(D116,'M Half'!$A$2:$B$85,2,FALSE)*G116)</f>
        <v>4.8922803240740748E-2</v>
      </c>
      <c r="I116" s="10">
        <f t="shared" si="3"/>
        <v>1</v>
      </c>
      <c r="J116" s="8">
        <f>VLOOKUP(I116,'Point Table'!$A$2:$B$123,2,FALSE)</f>
        <v>100</v>
      </c>
      <c r="R116" s="9">
        <v>0.12748842592592594</v>
      </c>
    </row>
    <row r="117" spans="1:18" ht="12.75" x14ac:dyDescent="0.2">
      <c r="A117" s="20" t="s">
        <v>31</v>
      </c>
      <c r="B117" s="20" t="s">
        <v>590</v>
      </c>
      <c r="C117" s="20" t="s">
        <v>13</v>
      </c>
      <c r="D117" s="20">
        <v>41</v>
      </c>
      <c r="E117" s="2" t="s">
        <v>648</v>
      </c>
      <c r="F117" s="9" t="str">
        <f t="shared" si="2"/>
        <v>JamesOlsenMGREATER MANCHESTER RUNNING CLUB</v>
      </c>
      <c r="G117" s="9">
        <v>5.1863425925925931E-2</v>
      </c>
      <c r="H117" s="9">
        <f>IF(C117="F",VLOOKUP(D117,'F Half'!$A$2:$B$83,2,FALSE)*G117,VLOOKUP(D117,'M Half'!$A$2:$B$85,2,FALSE)*G117)</f>
        <v>4.9908174768518526E-2</v>
      </c>
      <c r="I117" s="10">
        <f t="shared" si="3"/>
        <v>2</v>
      </c>
      <c r="J117" s="8">
        <f>VLOOKUP(I117,'Point Table'!$A$2:$B$123,2,FALSE)</f>
        <v>97</v>
      </c>
      <c r="R117" s="9">
        <v>5.2557870370370373E-2</v>
      </c>
    </row>
    <row r="118" spans="1:18" ht="12.75" x14ac:dyDescent="0.2">
      <c r="A118" s="20" t="s">
        <v>591</v>
      </c>
      <c r="B118" s="20" t="s">
        <v>592</v>
      </c>
      <c r="C118" s="20" t="s">
        <v>13</v>
      </c>
      <c r="D118" s="20">
        <v>33</v>
      </c>
      <c r="E118" s="2" t="s">
        <v>649</v>
      </c>
      <c r="F118" s="9" t="str">
        <f t="shared" si="2"/>
        <v>VojtaRipaMRUNNERS ALLEY</v>
      </c>
      <c r="G118" s="9">
        <v>5.0752314814814813E-2</v>
      </c>
      <c r="H118" s="9">
        <f>IF(C118="F",VLOOKUP(D118,'F Half'!$A$2:$B$83,2,FALSE)*G118,VLOOKUP(D118,'M Half'!$A$2:$B$85,2,FALSE)*G118)</f>
        <v>5.0691412037037038E-2</v>
      </c>
      <c r="I118" s="10">
        <f t="shared" si="3"/>
        <v>3</v>
      </c>
      <c r="J118" s="8">
        <f>VLOOKUP(I118,'Point Table'!$A$2:$B$123,2,FALSE)</f>
        <v>94</v>
      </c>
      <c r="R118" s="9">
        <v>7.857638888888889E-2</v>
      </c>
    </row>
    <row r="119" spans="1:18" ht="12.75" x14ac:dyDescent="0.2">
      <c r="A119" s="20" t="s">
        <v>125</v>
      </c>
      <c r="B119" s="20" t="s">
        <v>47</v>
      </c>
      <c r="C119" s="20" t="s">
        <v>13</v>
      </c>
      <c r="D119" s="20">
        <v>57</v>
      </c>
      <c r="E119" s="2" t="s">
        <v>191</v>
      </c>
      <c r="F119" s="9" t="str">
        <f t="shared" si="2"/>
        <v>PaulDonovanMGATE CITY STRIDERS</v>
      </c>
      <c r="G119" s="9">
        <v>6.0891203703703704E-2</v>
      </c>
      <c r="H119" s="9">
        <f>IF(C119="F",VLOOKUP(D119,'F Half'!$A$2:$B$83,2,FALSE)*G119,VLOOKUP(D119,'M Half'!$A$2:$B$85,2,FALSE)*G119)</f>
        <v>5.1014650462962961E-2</v>
      </c>
      <c r="I119" s="10">
        <f t="shared" si="3"/>
        <v>4</v>
      </c>
      <c r="J119" s="8">
        <f>VLOOKUP(I119,'Point Table'!$A$2:$B$123,2,FALSE)</f>
        <v>91</v>
      </c>
      <c r="R119" s="9">
        <v>5.4479166666666669E-2</v>
      </c>
    </row>
    <row r="120" spans="1:18" ht="12.75" x14ac:dyDescent="0.2">
      <c r="A120" s="20" t="s">
        <v>37</v>
      </c>
      <c r="B120" s="20" t="s">
        <v>378</v>
      </c>
      <c r="C120" s="20" t="s">
        <v>13</v>
      </c>
      <c r="D120" s="20">
        <v>58</v>
      </c>
      <c r="E120" s="2" t="s">
        <v>192</v>
      </c>
      <c r="F120" s="9" t="str">
        <f t="shared" si="2"/>
        <v>MichaelDufourMGREATER DERRY TRACK CLUB</v>
      </c>
      <c r="G120" s="9">
        <v>6.159722222222222E-2</v>
      </c>
      <c r="H120" s="9">
        <f>IF(C120="F",VLOOKUP(D120,'F Half'!$A$2:$B$83,2,FALSE)*G120,VLOOKUP(D120,'M Half'!$A$2:$B$85,2,FALSE)*G120)</f>
        <v>5.1125694444444439E-2</v>
      </c>
      <c r="I120" s="10">
        <f t="shared" si="3"/>
        <v>5</v>
      </c>
      <c r="J120" s="8">
        <f>VLOOKUP(I120,'Point Table'!$A$2:$B$123,2,FALSE)</f>
        <v>88</v>
      </c>
      <c r="R120" s="9">
        <v>6.2175925925925926E-2</v>
      </c>
    </row>
    <row r="121" spans="1:18" ht="12.75" x14ac:dyDescent="0.2">
      <c r="A121" s="20" t="s">
        <v>157</v>
      </c>
      <c r="B121" s="20" t="s">
        <v>593</v>
      </c>
      <c r="C121" s="20" t="s">
        <v>13</v>
      </c>
      <c r="D121" s="20">
        <v>51</v>
      </c>
      <c r="E121" s="2" t="s">
        <v>193</v>
      </c>
      <c r="F121" s="9" t="str">
        <f t="shared" si="2"/>
        <v>DavidSaarinenMMILLENNIUM RUNNING</v>
      </c>
      <c r="G121" s="9">
        <v>5.8668981481481482E-2</v>
      </c>
      <c r="H121" s="9">
        <f>IF(C121="F",VLOOKUP(D121,'F Half'!$A$2:$B$83,2,FALSE)*G121,VLOOKUP(D121,'M Half'!$A$2:$B$85,2,FALSE)*G121)</f>
        <v>5.1892714120370366E-2</v>
      </c>
      <c r="I121" s="10">
        <f t="shared" si="3"/>
        <v>6</v>
      </c>
      <c r="J121" s="8">
        <f>VLOOKUP(I121,'Point Table'!$A$2:$B$123,2,FALSE)</f>
        <v>85</v>
      </c>
      <c r="R121" s="9">
        <v>6.5405092592592598E-2</v>
      </c>
    </row>
    <row r="122" spans="1:18" ht="12.75" x14ac:dyDescent="0.2">
      <c r="A122" s="20" t="s">
        <v>594</v>
      </c>
      <c r="B122" s="20" t="s">
        <v>595</v>
      </c>
      <c r="C122" s="20" t="s">
        <v>13</v>
      </c>
      <c r="D122" s="20">
        <v>28</v>
      </c>
      <c r="E122" s="2" t="s">
        <v>196</v>
      </c>
      <c r="F122" s="9" t="str">
        <f t="shared" si="2"/>
        <v>XufengPanMUPPER VALLEY RUNNING CLUB</v>
      </c>
      <c r="G122" s="9">
        <v>5.1944444444444439E-2</v>
      </c>
      <c r="H122" s="9">
        <f>IF(C122="F",VLOOKUP(D122,'F Half'!$A$2:$B$83,2,FALSE)*G122,VLOOKUP(D122,'M Half'!$A$2:$B$85,2,FALSE)*G122)</f>
        <v>5.1944444444444439E-2</v>
      </c>
      <c r="I122" s="10">
        <f t="shared" si="3"/>
        <v>7</v>
      </c>
      <c r="J122" s="8">
        <f>VLOOKUP(I122,'Point Table'!$A$2:$B$123,2,FALSE)</f>
        <v>82</v>
      </c>
      <c r="R122" s="9">
        <v>6.9756944444444441E-2</v>
      </c>
    </row>
    <row r="123" spans="1:18" ht="12.75" x14ac:dyDescent="0.2">
      <c r="A123" s="20" t="s">
        <v>132</v>
      </c>
      <c r="B123" s="20" t="s">
        <v>434</v>
      </c>
      <c r="C123" s="20" t="s">
        <v>13</v>
      </c>
      <c r="D123" s="20">
        <v>63</v>
      </c>
      <c r="E123" s="2" t="s">
        <v>191</v>
      </c>
      <c r="F123" s="9" t="str">
        <f t="shared" si="2"/>
        <v>JimHansenMGATE CITY STRIDERS</v>
      </c>
      <c r="G123" s="9">
        <v>6.5833333333333341E-2</v>
      </c>
      <c r="H123" s="9">
        <f>IF(C123="F",VLOOKUP(D123,'F Half'!$A$2:$B$83,2,FALSE)*G123,VLOOKUP(D123,'M Half'!$A$2:$B$85,2,FALSE)*G123)</f>
        <v>5.2080750000000009E-2</v>
      </c>
      <c r="I123" s="10">
        <f t="shared" si="3"/>
        <v>8</v>
      </c>
      <c r="J123" s="8">
        <f>VLOOKUP(I123,'Point Table'!$A$2:$B$123,2,FALSE)</f>
        <v>79</v>
      </c>
      <c r="R123" s="9">
        <v>7.2048611111111105E-2</v>
      </c>
    </row>
    <row r="124" spans="1:18" ht="12.75" x14ac:dyDescent="0.2">
      <c r="A124" s="20" t="s">
        <v>126</v>
      </c>
      <c r="B124" s="20" t="s">
        <v>127</v>
      </c>
      <c r="C124" s="20" t="s">
        <v>13</v>
      </c>
      <c r="D124" s="20">
        <v>67</v>
      </c>
      <c r="E124" s="2" t="s">
        <v>193</v>
      </c>
      <c r="F124" s="9" t="str">
        <f t="shared" si="2"/>
        <v>PeterWasylakMMILLENNIUM RUNNING</v>
      </c>
      <c r="G124" s="9">
        <v>6.8935185185185183E-2</v>
      </c>
      <c r="H124" s="9">
        <f>IF(C124="F",VLOOKUP(D124,'F Half'!$A$2:$B$83,2,FALSE)*G124,VLOOKUP(D124,'M Half'!$A$2:$B$85,2,FALSE)*G124)</f>
        <v>5.2390740740740738E-2</v>
      </c>
      <c r="I124" s="10">
        <f t="shared" si="3"/>
        <v>9</v>
      </c>
      <c r="J124" s="8">
        <f>VLOOKUP(I124,'Point Table'!$A$2:$B$123,2,FALSE)</f>
        <v>76</v>
      </c>
      <c r="R124" s="9">
        <v>7.6180555555555557E-2</v>
      </c>
    </row>
    <row r="125" spans="1:18" ht="12.75" x14ac:dyDescent="0.2">
      <c r="A125" s="20" t="s">
        <v>596</v>
      </c>
      <c r="B125" s="20" t="s">
        <v>597</v>
      </c>
      <c r="C125" s="20" t="s">
        <v>13</v>
      </c>
      <c r="D125" s="20">
        <v>33</v>
      </c>
      <c r="E125" s="2" t="s">
        <v>196</v>
      </c>
      <c r="F125" s="9" t="str">
        <f t="shared" si="2"/>
        <v>KevinHartsteinMUPPER VALLEY RUNNING CLUB</v>
      </c>
      <c r="G125" s="9">
        <v>5.2615740740740741E-2</v>
      </c>
      <c r="H125" s="9">
        <f>IF(C125="F",VLOOKUP(D125,'F Half'!$A$2:$B$83,2,FALSE)*G125,VLOOKUP(D125,'M Half'!$A$2:$B$85,2,FALSE)*G125)</f>
        <v>5.255260185185185E-2</v>
      </c>
      <c r="I125" s="10">
        <f t="shared" si="3"/>
        <v>10</v>
      </c>
      <c r="J125" s="8">
        <f>VLOOKUP(I125,'Point Table'!$A$2:$B$123,2,FALSE)</f>
        <v>73</v>
      </c>
      <c r="R125" s="9">
        <v>7.6192129629629624E-2</v>
      </c>
    </row>
    <row r="126" spans="1:18" ht="12.75" x14ac:dyDescent="0.2">
      <c r="A126" s="20" t="s">
        <v>14</v>
      </c>
      <c r="B126" s="20" t="s">
        <v>15</v>
      </c>
      <c r="C126" s="20" t="s">
        <v>13</v>
      </c>
      <c r="D126" s="20">
        <v>27</v>
      </c>
      <c r="E126" s="2" t="s">
        <v>191</v>
      </c>
      <c r="F126" s="9" t="str">
        <f t="shared" si="2"/>
        <v>JacobWormaldMGATE CITY STRIDERS</v>
      </c>
      <c r="G126" s="9">
        <v>5.2766203703703697E-2</v>
      </c>
      <c r="H126" s="9">
        <f>IF(C126="F",VLOOKUP(D126,'F Half'!$A$2:$B$83,2,FALSE)*G126,VLOOKUP(D126,'M Half'!$A$2:$B$85,2,FALSE)*G126)</f>
        <v>5.2766203703703697E-2</v>
      </c>
      <c r="I126" s="10">
        <f t="shared" si="3"/>
        <v>11</v>
      </c>
      <c r="J126" s="8">
        <f>VLOOKUP(I126,'Point Table'!$A$2:$B$123,2,FALSE)</f>
        <v>70</v>
      </c>
      <c r="R126" s="9">
        <v>8.1006944444444451E-2</v>
      </c>
    </row>
    <row r="127" spans="1:18" ht="12.75" x14ac:dyDescent="0.2">
      <c r="A127" s="20" t="s">
        <v>161</v>
      </c>
      <c r="B127" s="20" t="s">
        <v>82</v>
      </c>
      <c r="C127" s="20" t="s">
        <v>13</v>
      </c>
      <c r="D127" s="20">
        <v>45</v>
      </c>
      <c r="E127" s="2" t="s">
        <v>191</v>
      </c>
      <c r="F127" s="9" t="str">
        <f t="shared" si="2"/>
        <v>RyanAschbrennerMGATE CITY STRIDERS</v>
      </c>
      <c r="G127" s="9">
        <v>5.6875000000000002E-2</v>
      </c>
      <c r="H127" s="9">
        <f>IF(C127="F",VLOOKUP(D127,'F Half'!$A$2:$B$83,2,FALSE)*G127,VLOOKUP(D127,'M Half'!$A$2:$B$85,2,FALSE)*G127)</f>
        <v>5.2956312500000005E-2</v>
      </c>
      <c r="I127" s="10">
        <f t="shared" si="3"/>
        <v>12</v>
      </c>
      <c r="J127" s="8">
        <f>VLOOKUP(I127,'Point Table'!$A$2:$B$123,2,FALSE)</f>
        <v>68</v>
      </c>
      <c r="R127" s="9">
        <v>8.4884259259259257E-2</v>
      </c>
    </row>
    <row r="128" spans="1:18" ht="12.75" x14ac:dyDescent="0.2">
      <c r="A128" s="20" t="s">
        <v>390</v>
      </c>
      <c r="B128" s="20" t="s">
        <v>391</v>
      </c>
      <c r="C128" s="20" t="s">
        <v>13</v>
      </c>
      <c r="D128" s="20">
        <v>64</v>
      </c>
      <c r="E128" s="2" t="s">
        <v>192</v>
      </c>
      <c r="F128" s="9" t="str">
        <f t="shared" si="2"/>
        <v>LenEarnshawMGREATER DERRY TRACK CLUB</v>
      </c>
      <c r="G128" s="9">
        <v>6.7962962962962961E-2</v>
      </c>
      <c r="H128" s="9">
        <f>IF(C128="F",VLOOKUP(D128,'F Half'!$A$2:$B$83,2,FALSE)*G128,VLOOKUP(D128,'M Half'!$A$2:$B$85,2,FALSE)*G128)</f>
        <v>5.3235388888888888E-2</v>
      </c>
      <c r="I128" s="10">
        <f t="shared" si="3"/>
        <v>13</v>
      </c>
      <c r="J128" s="8">
        <f>VLOOKUP(I128,'Point Table'!$A$2:$B$123,2,FALSE)</f>
        <v>66</v>
      </c>
      <c r="R128" s="9">
        <v>9.7245370370370371E-2</v>
      </c>
    </row>
    <row r="129" spans="1:18" ht="12.75" x14ac:dyDescent="0.2">
      <c r="A129" s="20" t="s">
        <v>132</v>
      </c>
      <c r="B129" s="20" t="s">
        <v>133</v>
      </c>
      <c r="C129" s="20" t="s">
        <v>13</v>
      </c>
      <c r="D129" s="20">
        <v>58</v>
      </c>
      <c r="E129" s="2" t="s">
        <v>196</v>
      </c>
      <c r="F129" s="9" t="str">
        <f t="shared" ref="F129:F192" si="4">A129&amp;B129&amp;C129&amp;E129</f>
        <v>JimWestrichMUPPER VALLEY RUNNING CLUB</v>
      </c>
      <c r="G129" s="9">
        <v>6.5127314814814818E-2</v>
      </c>
      <c r="H129" s="9">
        <f>IF(C129="F",VLOOKUP(D129,'F Half'!$A$2:$B$83,2,FALSE)*G129,VLOOKUP(D129,'M Half'!$A$2:$B$85,2,FALSE)*G129)</f>
        <v>5.40556712962963E-2</v>
      </c>
      <c r="I129" s="10">
        <f t="shared" si="3"/>
        <v>14</v>
      </c>
      <c r="J129" s="8">
        <f>VLOOKUP(I129,'Point Table'!$A$2:$B$123,2,FALSE)</f>
        <v>64</v>
      </c>
      <c r="R129" s="9">
        <v>9.5682870370370376E-2</v>
      </c>
    </row>
    <row r="130" spans="1:18" ht="12.75" x14ac:dyDescent="0.2">
      <c r="A130" s="20" t="s">
        <v>291</v>
      </c>
      <c r="B130" s="20" t="s">
        <v>598</v>
      </c>
      <c r="C130" s="20" t="s">
        <v>13</v>
      </c>
      <c r="D130" s="20">
        <v>31</v>
      </c>
      <c r="E130" s="2" t="s">
        <v>193</v>
      </c>
      <c r="F130" s="9" t="str">
        <f t="shared" si="4"/>
        <v>KyleBraytonMMILLENNIUM RUNNING</v>
      </c>
      <c r="G130" s="9">
        <v>5.4085648148148147E-2</v>
      </c>
      <c r="H130" s="9">
        <f>IF(C130="F",VLOOKUP(D130,'F Half'!$A$2:$B$83,2,FALSE)*G130,VLOOKUP(D130,'M Half'!$A$2:$B$85,2,FALSE)*G130)</f>
        <v>5.4085648148148147E-2</v>
      </c>
      <c r="I130" s="10">
        <f t="shared" ref="I130:I193" si="5">COUNTIFS($C$2:$C$204,C130,$H$2:$H$204,"&lt;"&amp;H130)+1</f>
        <v>15</v>
      </c>
      <c r="J130" s="8">
        <f>VLOOKUP(I130,'Point Table'!$A$2:$B$123,2,FALSE)</f>
        <v>62</v>
      </c>
      <c r="R130" s="9"/>
    </row>
    <row r="131" spans="1:18" ht="12.75" x14ac:dyDescent="0.2">
      <c r="A131" s="20" t="s">
        <v>129</v>
      </c>
      <c r="B131" s="20" t="s">
        <v>130</v>
      </c>
      <c r="C131" s="20" t="s">
        <v>13</v>
      </c>
      <c r="D131" s="20">
        <v>36</v>
      </c>
      <c r="E131" s="2" t="s">
        <v>192</v>
      </c>
      <c r="F131" s="9" t="str">
        <f t="shared" si="4"/>
        <v>NicholasGregoryMGREATER DERRY TRACK CLUB</v>
      </c>
      <c r="G131" s="9">
        <v>5.4571759259259257E-2</v>
      </c>
      <c r="H131" s="9">
        <f>IF(C131="F",VLOOKUP(D131,'F Half'!$A$2:$B$83,2,FALSE)*G131,VLOOKUP(D131,'M Half'!$A$2:$B$85,2,FALSE)*G131)</f>
        <v>5.4086070601851846E-2</v>
      </c>
      <c r="I131" s="10">
        <f t="shared" si="5"/>
        <v>16</v>
      </c>
      <c r="J131" s="8">
        <f>VLOOKUP(I131,'Point Table'!$A$2:$B$123,2,FALSE)</f>
        <v>60</v>
      </c>
      <c r="R131" s="9"/>
    </row>
    <row r="132" spans="1:18" ht="12.75" x14ac:dyDescent="0.2">
      <c r="A132" s="20" t="s">
        <v>37</v>
      </c>
      <c r="B132" s="20" t="s">
        <v>197</v>
      </c>
      <c r="C132" s="20" t="s">
        <v>13</v>
      </c>
      <c r="D132" s="20">
        <v>54</v>
      </c>
      <c r="E132" s="2" t="s">
        <v>191</v>
      </c>
      <c r="F132" s="9" t="str">
        <f t="shared" si="4"/>
        <v>MichaelO'NeillMGATE CITY STRIDERS</v>
      </c>
      <c r="G132" s="9">
        <v>6.2858796296296301E-2</v>
      </c>
      <c r="H132" s="9">
        <f>IF(C132="F",VLOOKUP(D132,'F Half'!$A$2:$B$83,2,FALSE)*G132,VLOOKUP(D132,'M Half'!$A$2:$B$85,2,FALSE)*G132)</f>
        <v>5.4127709490740743E-2</v>
      </c>
      <c r="I132" s="10">
        <f t="shared" si="5"/>
        <v>17</v>
      </c>
      <c r="J132" s="8">
        <f>VLOOKUP(I132,'Point Table'!$A$2:$B$123,2,FALSE)</f>
        <v>58</v>
      </c>
      <c r="R132" s="9"/>
    </row>
    <row r="133" spans="1:18" ht="12.75" x14ac:dyDescent="0.2">
      <c r="A133" s="20" t="s">
        <v>219</v>
      </c>
      <c r="B133" s="20" t="s">
        <v>142</v>
      </c>
      <c r="C133" s="20" t="s">
        <v>13</v>
      </c>
      <c r="D133" s="20">
        <v>60</v>
      </c>
      <c r="E133" s="2" t="s">
        <v>196</v>
      </c>
      <c r="F133" s="9" t="str">
        <f t="shared" si="4"/>
        <v>RobertDanielsMUPPER VALLEY RUNNING CLUB</v>
      </c>
      <c r="G133" s="24">
        <v>6.7094907407407409E-2</v>
      </c>
      <c r="H133" s="9">
        <f>IF(C133="F",VLOOKUP(D133,'F Half'!$A$2:$B$83,2,FALSE)*G133,VLOOKUP(D133,'M Half'!$A$2:$B$85,2,FALSE)*G133)</f>
        <v>5.4642092592592596E-2</v>
      </c>
      <c r="I133" s="10">
        <f t="shared" si="5"/>
        <v>18</v>
      </c>
      <c r="J133" s="8">
        <f>VLOOKUP(I133,'Point Table'!$A$2:$B$123,2,FALSE)</f>
        <v>56</v>
      </c>
      <c r="R133" s="9"/>
    </row>
    <row r="134" spans="1:18" ht="12.75" x14ac:dyDescent="0.2">
      <c r="A134" s="3" t="s">
        <v>679</v>
      </c>
      <c r="B134" s="3" t="s">
        <v>680</v>
      </c>
      <c r="C134" s="3" t="s">
        <v>13</v>
      </c>
      <c r="D134" s="3">
        <v>68</v>
      </c>
      <c r="E134" s="2" t="s">
        <v>192</v>
      </c>
      <c r="F134" s="9" t="str">
        <f t="shared" si="4"/>
        <v>EverettMcBrideMGREATER DERRY TRACK CLUB</v>
      </c>
      <c r="G134" s="24">
        <v>7.2905092592592591E-2</v>
      </c>
      <c r="H134" s="9">
        <f>IF(C134="F",VLOOKUP(D134,'F Half'!$A$2:$B$83,2,FALSE)*G134,VLOOKUP(D134,'M Half'!$A$2:$B$85,2,FALSE)*G134)</f>
        <v>5.4839210648148146E-2</v>
      </c>
      <c r="I134" s="10">
        <f t="shared" si="5"/>
        <v>19</v>
      </c>
      <c r="J134" s="8">
        <f>VLOOKUP(I134,'Point Table'!$A$2:$B$123,2,FALSE)</f>
        <v>54</v>
      </c>
      <c r="R134" s="9"/>
    </row>
    <row r="135" spans="1:18" ht="12.75" x14ac:dyDescent="0.2">
      <c r="A135" s="20" t="s">
        <v>285</v>
      </c>
      <c r="B135" s="20" t="s">
        <v>286</v>
      </c>
      <c r="C135" s="20" t="s">
        <v>13</v>
      </c>
      <c r="D135" s="20">
        <v>40</v>
      </c>
      <c r="E135" s="2" t="s">
        <v>191</v>
      </c>
      <c r="F135" s="9" t="str">
        <f t="shared" si="4"/>
        <v>CoreyGirardMGATE CITY STRIDERS</v>
      </c>
      <c r="G135" s="24">
        <v>5.6643518518518517E-2</v>
      </c>
      <c r="H135" s="9">
        <f>IF(C135="F",VLOOKUP(D135,'F Half'!$A$2:$B$83,2,FALSE)*G135,VLOOKUP(D135,'M Half'!$A$2:$B$85,2,FALSE)*G135)</f>
        <v>5.4921555555555557E-2</v>
      </c>
      <c r="I135" s="10">
        <f t="shared" si="5"/>
        <v>20</v>
      </c>
      <c r="J135" s="8">
        <f>VLOOKUP(I135,'Point Table'!$A$2:$B$123,2,FALSE)</f>
        <v>52</v>
      </c>
      <c r="R135" s="9"/>
    </row>
    <row r="136" spans="1:18" ht="12.75" x14ac:dyDescent="0.2">
      <c r="A136" s="20" t="s">
        <v>135</v>
      </c>
      <c r="B136" s="20" t="s">
        <v>136</v>
      </c>
      <c r="C136" s="20" t="s">
        <v>13</v>
      </c>
      <c r="D136" s="20">
        <v>52</v>
      </c>
      <c r="E136" s="2" t="s">
        <v>191</v>
      </c>
      <c r="F136" s="9" t="str">
        <f t="shared" si="4"/>
        <v>AndrewBraggMGATE CITY STRIDERS</v>
      </c>
      <c r="G136" s="24">
        <v>6.3310185185185178E-2</v>
      </c>
      <c r="H136" s="9">
        <f>IF(C136="F",VLOOKUP(D136,'F Half'!$A$2:$B$83,2,FALSE)*G136,VLOOKUP(D136,'M Half'!$A$2:$B$85,2,FALSE)*G136)</f>
        <v>5.5504039351851844E-2</v>
      </c>
      <c r="I136" s="10">
        <f t="shared" si="5"/>
        <v>21</v>
      </c>
      <c r="J136" s="8">
        <f>VLOOKUP(I136,'Point Table'!$A$2:$B$123,2,FALSE)</f>
        <v>50</v>
      </c>
      <c r="R136" s="9"/>
    </row>
    <row r="137" spans="1:18" ht="12.75" x14ac:dyDescent="0.2">
      <c r="A137" s="20" t="s">
        <v>599</v>
      </c>
      <c r="B137" s="20" t="s">
        <v>355</v>
      </c>
      <c r="C137" s="20" t="s">
        <v>13</v>
      </c>
      <c r="D137" s="20">
        <v>36</v>
      </c>
      <c r="E137" s="2" t="s">
        <v>191</v>
      </c>
      <c r="F137" s="9" t="str">
        <f t="shared" si="4"/>
        <v>SamWoodMGATE CITY STRIDERS</v>
      </c>
      <c r="G137" s="24">
        <v>5.6226851851851854E-2</v>
      </c>
      <c r="H137" s="9">
        <f>IF(C137="F",VLOOKUP(D137,'F Half'!$A$2:$B$83,2,FALSE)*G137,VLOOKUP(D137,'M Half'!$A$2:$B$85,2,FALSE)*G137)</f>
        <v>5.5726432870370372E-2</v>
      </c>
      <c r="I137" s="10">
        <f t="shared" si="5"/>
        <v>22</v>
      </c>
      <c r="J137" s="8">
        <f>VLOOKUP(I137,'Point Table'!$A$2:$B$123,2,FALSE)</f>
        <v>48.5</v>
      </c>
      <c r="R137" s="9"/>
    </row>
    <row r="138" spans="1:18" ht="12.75" x14ac:dyDescent="0.2">
      <c r="A138" s="20" t="s">
        <v>289</v>
      </c>
      <c r="B138" s="20" t="s">
        <v>290</v>
      </c>
      <c r="C138" s="20" t="s">
        <v>13</v>
      </c>
      <c r="D138" s="20">
        <v>37</v>
      </c>
      <c r="E138" s="2" t="s">
        <v>196</v>
      </c>
      <c r="F138" s="9" t="str">
        <f t="shared" si="4"/>
        <v>PatrickLuckowMUPPER VALLEY RUNNING CLUB</v>
      </c>
      <c r="G138" s="24">
        <v>5.6504629629629627E-2</v>
      </c>
      <c r="H138" s="9">
        <f>IF(C138="F",VLOOKUP(D138,'F Half'!$A$2:$B$83,2,FALSE)*G138,VLOOKUP(D138,'M Half'!$A$2:$B$85,2,FALSE)*G138)</f>
        <v>5.5770069444444438E-2</v>
      </c>
      <c r="I138" s="10">
        <f t="shared" si="5"/>
        <v>23</v>
      </c>
      <c r="J138" s="8">
        <f>VLOOKUP(I138,'Point Table'!$A$2:$B$123,2,FALSE)</f>
        <v>47</v>
      </c>
      <c r="R138" s="9"/>
    </row>
    <row r="139" spans="1:18" ht="12.75" x14ac:dyDescent="0.2">
      <c r="A139" s="20" t="s">
        <v>145</v>
      </c>
      <c r="B139" s="20" t="s">
        <v>146</v>
      </c>
      <c r="C139" s="20" t="s">
        <v>13</v>
      </c>
      <c r="D139" s="20">
        <v>35</v>
      </c>
      <c r="E139" s="2" t="s">
        <v>191</v>
      </c>
      <c r="F139" s="9" t="str">
        <f t="shared" si="4"/>
        <v>BrandynNaroMGATE CITY STRIDERS</v>
      </c>
      <c r="G139" s="24">
        <v>5.6238425925925928E-2</v>
      </c>
      <c r="H139" s="9">
        <f>IF(C139="F",VLOOKUP(D139,'F Half'!$A$2:$B$83,2,FALSE)*G139,VLOOKUP(D139,'M Half'!$A$2:$B$85,2,FALSE)*G139)</f>
        <v>5.5929114583333335E-2</v>
      </c>
      <c r="I139" s="10">
        <f t="shared" si="5"/>
        <v>24</v>
      </c>
      <c r="J139" s="8">
        <f>VLOOKUP(I139,'Point Table'!$A$2:$B$123,2,FALSE)</f>
        <v>45.5</v>
      </c>
      <c r="R139" s="9"/>
    </row>
    <row r="140" spans="1:18" ht="12.75" x14ac:dyDescent="0.2">
      <c r="A140" s="20" t="s">
        <v>125</v>
      </c>
      <c r="B140" s="20" t="s">
        <v>493</v>
      </c>
      <c r="C140" s="20" t="s">
        <v>13</v>
      </c>
      <c r="D140" s="20">
        <v>49</v>
      </c>
      <c r="E140" s="2" t="s">
        <v>196</v>
      </c>
      <c r="F140" s="9" t="str">
        <f t="shared" si="4"/>
        <v>PaulCoatsMUPPER VALLEY RUNNING CLUB</v>
      </c>
      <c r="G140" s="24">
        <v>6.2650462962962963E-2</v>
      </c>
      <c r="H140" s="9">
        <f>IF(C140="F",VLOOKUP(D140,'F Half'!$A$2:$B$83,2,FALSE)*G140,VLOOKUP(D140,'M Half'!$A$2:$B$85,2,FALSE)*G140)</f>
        <v>5.6385416666666667E-2</v>
      </c>
      <c r="I140" s="10">
        <f t="shared" si="5"/>
        <v>25</v>
      </c>
      <c r="J140" s="8">
        <f>VLOOKUP(I140,'Point Table'!$A$2:$B$123,2,FALSE)</f>
        <v>44</v>
      </c>
      <c r="R140" s="9"/>
    </row>
    <row r="141" spans="1:18" ht="12.75" x14ac:dyDescent="0.2">
      <c r="A141" s="20" t="s">
        <v>134</v>
      </c>
      <c r="B141" s="20" t="s">
        <v>122</v>
      </c>
      <c r="C141" s="20" t="s">
        <v>13</v>
      </c>
      <c r="D141" s="20">
        <v>55</v>
      </c>
      <c r="E141" s="2" t="s">
        <v>192</v>
      </c>
      <c r="F141" s="9" t="str">
        <f t="shared" si="4"/>
        <v>JohnMcGarryMGREATER DERRY TRACK CLUB</v>
      </c>
      <c r="G141" s="24">
        <v>6.6249999999999989E-2</v>
      </c>
      <c r="H141" s="9">
        <f>IF(C141="F",VLOOKUP(D141,'F Half'!$A$2:$B$83,2,FALSE)*G141,VLOOKUP(D141,'M Half'!$A$2:$B$85,2,FALSE)*G141)</f>
        <v>5.6531124999999988E-2</v>
      </c>
      <c r="I141" s="10">
        <f t="shared" si="5"/>
        <v>26</v>
      </c>
      <c r="J141" s="8">
        <f>VLOOKUP(I141,'Point Table'!$A$2:$B$123,2,FALSE)</f>
        <v>42.5</v>
      </c>
      <c r="R141" s="9"/>
    </row>
    <row r="142" spans="1:18" ht="12.75" x14ac:dyDescent="0.2">
      <c r="A142" s="20" t="s">
        <v>600</v>
      </c>
      <c r="B142" s="20" t="s">
        <v>601</v>
      </c>
      <c r="C142" s="20" t="s">
        <v>13</v>
      </c>
      <c r="D142" s="20">
        <v>43</v>
      </c>
      <c r="E142" s="2" t="s">
        <v>192</v>
      </c>
      <c r="F142" s="9" t="str">
        <f t="shared" si="4"/>
        <v>BradFernandesMGREATER DERRY TRACK CLUB</v>
      </c>
      <c r="G142" s="24">
        <v>6.0428240740740741E-2</v>
      </c>
      <c r="H142" s="9">
        <f>IF(C142="F",VLOOKUP(D142,'F Half'!$A$2:$B$83,2,FALSE)*G142,VLOOKUP(D142,'M Half'!$A$2:$B$85,2,FALSE)*G142)</f>
        <v>5.7207415509259257E-2</v>
      </c>
      <c r="I142" s="10">
        <f t="shared" si="5"/>
        <v>27</v>
      </c>
      <c r="J142" s="8">
        <f>VLOOKUP(I142,'Point Table'!$A$2:$B$123,2,FALSE)</f>
        <v>41</v>
      </c>
      <c r="R142" s="9"/>
    </row>
    <row r="143" spans="1:18" ht="12.75" x14ac:dyDescent="0.2">
      <c r="A143" s="20" t="s">
        <v>150</v>
      </c>
      <c r="B143" s="20" t="s">
        <v>151</v>
      </c>
      <c r="C143" s="20" t="s">
        <v>13</v>
      </c>
      <c r="D143" s="20">
        <v>26</v>
      </c>
      <c r="E143" s="2" t="s">
        <v>192</v>
      </c>
      <c r="F143" s="9" t="str">
        <f t="shared" si="4"/>
        <v>LoganFosterMGREATER DERRY TRACK CLUB</v>
      </c>
      <c r="G143" s="24">
        <v>5.7499999999999996E-2</v>
      </c>
      <c r="H143" s="9">
        <f>IF(C143="F",VLOOKUP(D143,'F Half'!$A$2:$B$83,2,FALSE)*G143,VLOOKUP(D143,'M Half'!$A$2:$B$85,2,FALSE)*G143)</f>
        <v>5.7499999999999996E-2</v>
      </c>
      <c r="I143" s="10">
        <f t="shared" si="5"/>
        <v>28</v>
      </c>
      <c r="J143" s="8">
        <f>VLOOKUP(I143,'Point Table'!$A$2:$B$123,2,FALSE)</f>
        <v>39.5</v>
      </c>
      <c r="R143" s="9"/>
    </row>
    <row r="144" spans="1:18" ht="12.75" x14ac:dyDescent="0.2">
      <c r="A144" s="2" t="s">
        <v>491</v>
      </c>
      <c r="B144" s="2" t="s">
        <v>492</v>
      </c>
      <c r="C144" s="20" t="s">
        <v>13</v>
      </c>
      <c r="D144" s="2">
        <v>38</v>
      </c>
      <c r="E144" s="2" t="s">
        <v>280</v>
      </c>
      <c r="F144" s="9" t="str">
        <f t="shared" si="4"/>
        <v>MylesMattesonMGRANITE STATE RACING TEAM</v>
      </c>
      <c r="G144" s="9">
        <v>5.8912037037037034E-2</v>
      </c>
      <c r="H144" s="9">
        <f>IF(C144="F",VLOOKUP(D144,'F Half'!$A$2:$B$83,2,FALSE)*G144,VLOOKUP(D144,'M Half'!$A$2:$B$85,2,FALSE)*G144)</f>
        <v>5.7851620370370366E-2</v>
      </c>
      <c r="I144" s="10">
        <f t="shared" si="5"/>
        <v>29</v>
      </c>
      <c r="J144" s="8">
        <f>VLOOKUP(I144,'Point Table'!$A$2:$B$123,2,FALSE)</f>
        <v>38</v>
      </c>
      <c r="R144" s="9"/>
    </row>
    <row r="145" spans="1:18" ht="12.75" x14ac:dyDescent="0.2">
      <c r="A145" s="20" t="s">
        <v>435</v>
      </c>
      <c r="B145" s="20" t="s">
        <v>436</v>
      </c>
      <c r="C145" s="20" t="s">
        <v>13</v>
      </c>
      <c r="D145" s="20">
        <v>48</v>
      </c>
      <c r="E145" s="2" t="s">
        <v>192</v>
      </c>
      <c r="F145" s="9" t="str">
        <f t="shared" si="4"/>
        <v>FredCarterMGREATER DERRY TRACK CLUB</v>
      </c>
      <c r="G145" s="24">
        <v>6.3807870370370376E-2</v>
      </c>
      <c r="H145" s="9">
        <f>IF(C145="F",VLOOKUP(D145,'F Half'!$A$2:$B$83,2,FALSE)*G145,VLOOKUP(D145,'M Half'!$A$2:$B$85,2,FALSE)*G145)</f>
        <v>5.7924784722222233E-2</v>
      </c>
      <c r="I145" s="10">
        <f t="shared" si="5"/>
        <v>30</v>
      </c>
      <c r="J145" s="8">
        <f>VLOOKUP(I145,'Point Table'!$A$2:$B$123,2,FALSE)</f>
        <v>36.5</v>
      </c>
      <c r="R145" s="9"/>
    </row>
    <row r="146" spans="1:18" ht="12.75" x14ac:dyDescent="0.2">
      <c r="A146" s="20" t="s">
        <v>37</v>
      </c>
      <c r="B146" s="20" t="s">
        <v>149</v>
      </c>
      <c r="C146" s="20" t="s">
        <v>13</v>
      </c>
      <c r="D146" s="20">
        <v>43</v>
      </c>
      <c r="E146" s="2" t="s">
        <v>193</v>
      </c>
      <c r="F146" s="9" t="str">
        <f t="shared" si="4"/>
        <v>MichaelMartinezMMILLENNIUM RUNNING</v>
      </c>
      <c r="G146" s="24">
        <v>6.1377314814814815E-2</v>
      </c>
      <c r="H146" s="9">
        <f>IF(C146="F",VLOOKUP(D146,'F Half'!$A$2:$B$83,2,FALSE)*G146,VLOOKUP(D146,'M Half'!$A$2:$B$85,2,FALSE)*G146)</f>
        <v>5.8105903935185187E-2</v>
      </c>
      <c r="I146" s="10">
        <f t="shared" si="5"/>
        <v>31</v>
      </c>
      <c r="J146" s="8">
        <f>VLOOKUP(I146,'Point Table'!$A$2:$B$123,2,FALSE)</f>
        <v>35</v>
      </c>
      <c r="R146" s="9"/>
    </row>
    <row r="147" spans="1:18" ht="12.75" x14ac:dyDescent="0.2">
      <c r="A147" s="20" t="s">
        <v>379</v>
      </c>
      <c r="B147" s="25" t="s">
        <v>380</v>
      </c>
      <c r="C147" s="20" t="s">
        <v>13</v>
      </c>
      <c r="D147" s="20">
        <v>48</v>
      </c>
      <c r="E147" s="2" t="s">
        <v>192</v>
      </c>
      <c r="F147" s="9" t="str">
        <f t="shared" si="4"/>
        <v>KurtMullenMGREATER DERRY TRACK CLUB</v>
      </c>
      <c r="G147" s="24">
        <v>6.4375000000000002E-2</v>
      </c>
      <c r="H147" s="9">
        <f>IF(C147="F",VLOOKUP(D147,'F Half'!$A$2:$B$83,2,FALSE)*G147,VLOOKUP(D147,'M Half'!$A$2:$B$85,2,FALSE)*G147)</f>
        <v>5.8439625000000002E-2</v>
      </c>
      <c r="I147" s="10">
        <f t="shared" si="5"/>
        <v>32</v>
      </c>
      <c r="J147" s="8">
        <f>VLOOKUP(I147,'Point Table'!$A$2:$B$123,2,FALSE)</f>
        <v>34</v>
      </c>
      <c r="R147" s="9"/>
    </row>
    <row r="148" spans="1:18" ht="12.75" x14ac:dyDescent="0.2">
      <c r="A148" s="20" t="s">
        <v>293</v>
      </c>
      <c r="B148" s="20" t="s">
        <v>294</v>
      </c>
      <c r="C148" s="20" t="s">
        <v>13</v>
      </c>
      <c r="D148" s="20">
        <v>47</v>
      </c>
      <c r="E148" s="2" t="s">
        <v>193</v>
      </c>
      <c r="F148" s="9" t="str">
        <f t="shared" si="4"/>
        <v>BrettRickenbachMMILLENNIUM RUNNING</v>
      </c>
      <c r="G148" s="24">
        <v>6.4189814814814811E-2</v>
      </c>
      <c r="H148" s="9">
        <f>IF(C148="F",VLOOKUP(D148,'F Half'!$A$2:$B$83,2,FALSE)*G148,VLOOKUP(D148,'M Half'!$A$2:$B$85,2,FALSE)*G148)</f>
        <v>5.8772194444444439E-2</v>
      </c>
      <c r="I148" s="10">
        <f t="shared" si="5"/>
        <v>33</v>
      </c>
      <c r="J148" s="8">
        <f>VLOOKUP(I148,'Point Table'!$A$2:$B$123,2,FALSE)</f>
        <v>33</v>
      </c>
      <c r="R148" s="9"/>
    </row>
    <row r="149" spans="1:18" ht="12.75" x14ac:dyDescent="0.2">
      <c r="A149" s="20" t="s">
        <v>602</v>
      </c>
      <c r="B149" s="20" t="s">
        <v>603</v>
      </c>
      <c r="C149" s="20" t="s">
        <v>13</v>
      </c>
      <c r="D149" s="20">
        <v>54</v>
      </c>
      <c r="E149" s="2" t="s">
        <v>193</v>
      </c>
      <c r="F149" s="9" t="str">
        <f t="shared" si="4"/>
        <v>TylerPerrinMMILLENNIUM RUNNING</v>
      </c>
      <c r="G149" s="24">
        <v>6.8333333333333343E-2</v>
      </c>
      <c r="H149" s="9">
        <f>IF(C149="F",VLOOKUP(D149,'F Half'!$A$2:$B$83,2,FALSE)*G149,VLOOKUP(D149,'M Half'!$A$2:$B$85,2,FALSE)*G149)</f>
        <v>5.8841833333333343E-2</v>
      </c>
      <c r="I149" s="10">
        <f t="shared" si="5"/>
        <v>34</v>
      </c>
      <c r="J149" s="8">
        <f>VLOOKUP(I149,'Point Table'!$A$2:$B$123,2,FALSE)</f>
        <v>32</v>
      </c>
      <c r="R149" s="9"/>
    </row>
    <row r="150" spans="1:18" ht="12.75" x14ac:dyDescent="0.2">
      <c r="A150" s="20" t="s">
        <v>144</v>
      </c>
      <c r="B150" s="20" t="s">
        <v>138</v>
      </c>
      <c r="C150" s="20" t="s">
        <v>13</v>
      </c>
      <c r="D150" s="20">
        <v>36</v>
      </c>
      <c r="E150" s="2" t="s">
        <v>193</v>
      </c>
      <c r="F150" s="9" t="str">
        <f t="shared" si="4"/>
        <v>ThomasCookMMILLENNIUM RUNNING</v>
      </c>
      <c r="G150" s="24">
        <v>5.9791666666666667E-2</v>
      </c>
      <c r="H150" s="9">
        <f>IF(C150="F",VLOOKUP(D150,'F Half'!$A$2:$B$83,2,FALSE)*G150,VLOOKUP(D150,'M Half'!$A$2:$B$85,2,FALSE)*G150)</f>
        <v>5.9259520833333329E-2</v>
      </c>
      <c r="I150" s="10">
        <f t="shared" si="5"/>
        <v>35</v>
      </c>
      <c r="J150" s="8">
        <f>VLOOKUP(I150,'Point Table'!$A$2:$B$123,2,FALSE)</f>
        <v>31</v>
      </c>
      <c r="R150" s="9"/>
    </row>
    <row r="151" spans="1:18" ht="12.75" x14ac:dyDescent="0.2">
      <c r="A151" s="20" t="s">
        <v>168</v>
      </c>
      <c r="B151" s="20" t="s">
        <v>223</v>
      </c>
      <c r="C151" s="20" t="s">
        <v>13</v>
      </c>
      <c r="D151" s="20">
        <v>61</v>
      </c>
      <c r="E151" s="2" t="s">
        <v>192</v>
      </c>
      <c r="F151" s="9" t="str">
        <f t="shared" si="4"/>
        <v>BobDolanMGREATER DERRY TRACK CLUB</v>
      </c>
      <c r="G151" s="24">
        <v>7.4270833333333341E-2</v>
      </c>
      <c r="H151" s="9">
        <f>IF(C151="F",VLOOKUP(D151,'F Half'!$A$2:$B$83,2,FALSE)*G151,VLOOKUP(D151,'M Half'!$A$2:$B$85,2,FALSE)*G151)</f>
        <v>5.9914281250000007E-2</v>
      </c>
      <c r="I151" s="10">
        <f t="shared" si="5"/>
        <v>36</v>
      </c>
      <c r="J151" s="8">
        <f>VLOOKUP(I151,'Point Table'!$A$2:$B$123,2,FALSE)</f>
        <v>30</v>
      </c>
      <c r="R151" s="9"/>
    </row>
    <row r="152" spans="1:18" ht="12.75" x14ac:dyDescent="0.2">
      <c r="A152" s="20" t="s">
        <v>12</v>
      </c>
      <c r="B152" s="20" t="s">
        <v>169</v>
      </c>
      <c r="C152" s="20" t="s">
        <v>13</v>
      </c>
      <c r="D152" s="20">
        <v>41</v>
      </c>
      <c r="E152" s="2" t="s">
        <v>193</v>
      </c>
      <c r="F152" s="9" t="str">
        <f t="shared" si="4"/>
        <v>BrianSeveranceMMILLENNIUM RUNNING</v>
      </c>
      <c r="G152" s="24">
        <v>6.2824074074074074E-2</v>
      </c>
      <c r="H152" s="9">
        <f>IF(C152="F",VLOOKUP(D152,'F Half'!$A$2:$B$83,2,FALSE)*G152,VLOOKUP(D152,'M Half'!$A$2:$B$85,2,FALSE)*G152)</f>
        <v>6.0455606481481482E-2</v>
      </c>
      <c r="I152" s="10">
        <f t="shared" si="5"/>
        <v>37</v>
      </c>
      <c r="J152" s="8">
        <f>VLOOKUP(I152,'Point Table'!$A$2:$B$123,2,FALSE)</f>
        <v>29</v>
      </c>
      <c r="R152" s="9"/>
    </row>
    <row r="153" spans="1:18" ht="12.75" x14ac:dyDescent="0.2">
      <c r="A153" s="20" t="s">
        <v>27</v>
      </c>
      <c r="B153" s="20" t="s">
        <v>28</v>
      </c>
      <c r="C153" s="20" t="s">
        <v>13</v>
      </c>
      <c r="D153" s="20">
        <v>53</v>
      </c>
      <c r="E153" s="2" t="s">
        <v>191</v>
      </c>
      <c r="F153" s="9" t="str">
        <f t="shared" si="4"/>
        <v>EmmetCliffordMGATE CITY STRIDERS</v>
      </c>
      <c r="G153" s="24">
        <v>6.9895833333333338E-2</v>
      </c>
      <c r="H153" s="9">
        <f>IF(C153="F",VLOOKUP(D153,'F Half'!$A$2:$B$83,2,FALSE)*G153,VLOOKUP(D153,'M Half'!$A$2:$B$85,2,FALSE)*G153)</f>
        <v>6.0732489583333341E-2</v>
      </c>
      <c r="I153" s="10">
        <f t="shared" si="5"/>
        <v>38</v>
      </c>
      <c r="J153" s="8">
        <f>VLOOKUP(I153,'Point Table'!$A$2:$B$123,2,FALSE)</f>
        <v>28</v>
      </c>
      <c r="R153" s="9"/>
    </row>
    <row r="154" spans="1:18" ht="12.75" x14ac:dyDescent="0.2">
      <c r="A154" s="20" t="s">
        <v>140</v>
      </c>
      <c r="B154" s="20" t="s">
        <v>18</v>
      </c>
      <c r="C154" s="20" t="s">
        <v>13</v>
      </c>
      <c r="D154" s="20">
        <v>61</v>
      </c>
      <c r="E154" s="2" t="s">
        <v>196</v>
      </c>
      <c r="F154" s="9" t="str">
        <f t="shared" si="4"/>
        <v>TomMooreMUPPER VALLEY RUNNING CLUB</v>
      </c>
      <c r="G154" s="24">
        <v>7.5821759259259255E-2</v>
      </c>
      <c r="H154" s="9">
        <f>IF(C154="F",VLOOKUP(D154,'F Half'!$A$2:$B$83,2,FALSE)*G154,VLOOKUP(D154,'M Half'!$A$2:$B$85,2,FALSE)*G154)</f>
        <v>6.1165413194444442E-2</v>
      </c>
      <c r="I154" s="10">
        <f t="shared" si="5"/>
        <v>39</v>
      </c>
      <c r="J154" s="8">
        <f>VLOOKUP(I154,'Point Table'!$A$2:$B$123,2,FALSE)</f>
        <v>27</v>
      </c>
      <c r="R154" s="9"/>
    </row>
    <row r="155" spans="1:18" ht="12.75" x14ac:dyDescent="0.2">
      <c r="A155" s="20" t="s">
        <v>604</v>
      </c>
      <c r="B155" s="20" t="s">
        <v>605</v>
      </c>
      <c r="C155" s="20" t="s">
        <v>13</v>
      </c>
      <c r="D155" s="20">
        <v>57</v>
      </c>
      <c r="E155" s="2" t="s">
        <v>648</v>
      </c>
      <c r="F155" s="9" t="str">
        <f t="shared" si="4"/>
        <v>EdIthierMGREATER MANCHESTER RUNNING CLUB</v>
      </c>
      <c r="G155" s="24">
        <v>7.3171296296296304E-2</v>
      </c>
      <c r="H155" s="9">
        <f>IF(C155="F",VLOOKUP(D155,'F Half'!$A$2:$B$83,2,FALSE)*G155,VLOOKUP(D155,'M Half'!$A$2:$B$85,2,FALSE)*G155)</f>
        <v>6.1302912037037041E-2</v>
      </c>
      <c r="I155" s="10">
        <f t="shared" si="5"/>
        <v>40</v>
      </c>
      <c r="J155" s="8">
        <f>VLOOKUP(I155,'Point Table'!$A$2:$B$123,2,FALSE)</f>
        <v>26</v>
      </c>
      <c r="R155" s="9"/>
    </row>
    <row r="156" spans="1:18" ht="12.75" x14ac:dyDescent="0.2">
      <c r="A156" s="20" t="s">
        <v>143</v>
      </c>
      <c r="B156" s="20" t="s">
        <v>144</v>
      </c>
      <c r="C156" s="20" t="s">
        <v>13</v>
      </c>
      <c r="D156" s="20">
        <v>25</v>
      </c>
      <c r="E156" s="2" t="s">
        <v>193</v>
      </c>
      <c r="F156" s="9" t="str">
        <f t="shared" si="4"/>
        <v>GavinThomasMMILLENNIUM RUNNING</v>
      </c>
      <c r="G156" s="24">
        <v>6.1712962962962963E-2</v>
      </c>
      <c r="H156" s="9">
        <f>IF(C156="F",VLOOKUP(D156,'F Half'!$A$2:$B$83,2,FALSE)*G156,VLOOKUP(D156,'M Half'!$A$2:$B$85,2,FALSE)*G156)</f>
        <v>6.1712962962962963E-2</v>
      </c>
      <c r="I156" s="10">
        <f t="shared" si="5"/>
        <v>41</v>
      </c>
      <c r="J156" s="8">
        <f>VLOOKUP(I156,'Point Table'!$A$2:$B$123,2,FALSE)</f>
        <v>25</v>
      </c>
      <c r="R156" s="9"/>
    </row>
    <row r="157" spans="1:18" ht="12.75" x14ac:dyDescent="0.2">
      <c r="A157" s="20" t="s">
        <v>480</v>
      </c>
      <c r="B157" s="20" t="s">
        <v>481</v>
      </c>
      <c r="C157" s="20" t="s">
        <v>13</v>
      </c>
      <c r="D157" s="20">
        <v>45</v>
      </c>
      <c r="E157" s="2" t="s">
        <v>193</v>
      </c>
      <c r="F157" s="9" t="str">
        <f t="shared" si="4"/>
        <v>EdwardFerris, IIIMMILLENNIUM RUNNING</v>
      </c>
      <c r="G157" s="24">
        <v>6.6435185185185194E-2</v>
      </c>
      <c r="H157" s="9">
        <f>IF(C157="F",VLOOKUP(D157,'F Half'!$A$2:$B$83,2,FALSE)*G157,VLOOKUP(D157,'M Half'!$A$2:$B$85,2,FALSE)*G157)</f>
        <v>6.1857800925925938E-2</v>
      </c>
      <c r="I157" s="10">
        <f t="shared" si="5"/>
        <v>42</v>
      </c>
      <c r="J157" s="8">
        <f>VLOOKUP(I157,'Point Table'!$A$2:$B$123,2,FALSE)</f>
        <v>24.25</v>
      </c>
      <c r="R157" s="9"/>
    </row>
    <row r="158" spans="1:18" ht="12.75" x14ac:dyDescent="0.2">
      <c r="A158" s="20" t="s">
        <v>29</v>
      </c>
      <c r="B158" s="20" t="s">
        <v>30</v>
      </c>
      <c r="C158" s="20" t="s">
        <v>13</v>
      </c>
      <c r="D158" s="20">
        <v>50</v>
      </c>
      <c r="E158" s="2" t="s">
        <v>192</v>
      </c>
      <c r="F158" s="9" t="str">
        <f t="shared" si="4"/>
        <v>ScottReiffMGREATER DERRY TRACK CLUB</v>
      </c>
      <c r="G158" s="24">
        <v>6.9502314814814822E-2</v>
      </c>
      <c r="H158" s="9">
        <f>IF(C158="F",VLOOKUP(D158,'F Half'!$A$2:$B$83,2,FALSE)*G158,VLOOKUP(D158,'M Half'!$A$2:$B$85,2,FALSE)*G158)</f>
        <v>6.2009965277777787E-2</v>
      </c>
      <c r="I158" s="10">
        <f t="shared" si="5"/>
        <v>43</v>
      </c>
      <c r="J158" s="8">
        <f>VLOOKUP(I158,'Point Table'!$A$2:$B$123,2,FALSE)</f>
        <v>23.5</v>
      </c>
      <c r="R158" s="9"/>
    </row>
    <row r="159" spans="1:18" ht="12.75" x14ac:dyDescent="0.2">
      <c r="A159" s="20" t="s">
        <v>202</v>
      </c>
      <c r="B159" s="20" t="s">
        <v>203</v>
      </c>
      <c r="C159" s="20" t="s">
        <v>13</v>
      </c>
      <c r="D159" s="20">
        <v>38</v>
      </c>
      <c r="E159" s="2" t="s">
        <v>193</v>
      </c>
      <c r="F159" s="9" t="str">
        <f t="shared" si="4"/>
        <v>SkipRussellMMILLENNIUM RUNNING</v>
      </c>
      <c r="G159" s="24">
        <v>6.3553240740740743E-2</v>
      </c>
      <c r="H159" s="9">
        <f>IF(C159="F",VLOOKUP(D159,'F Half'!$A$2:$B$83,2,FALSE)*G159,VLOOKUP(D159,'M Half'!$A$2:$B$85,2,FALSE)*G159)</f>
        <v>6.240928240740741E-2</v>
      </c>
      <c r="I159" s="10">
        <f t="shared" si="5"/>
        <v>44</v>
      </c>
      <c r="J159" s="8">
        <f>VLOOKUP(I159,'Point Table'!$A$2:$B$123,2,FALSE)</f>
        <v>22.75</v>
      </c>
      <c r="R159" s="9"/>
    </row>
    <row r="160" spans="1:18" ht="12.75" x14ac:dyDescent="0.2">
      <c r="A160" s="20" t="s">
        <v>140</v>
      </c>
      <c r="B160" s="20" t="s">
        <v>104</v>
      </c>
      <c r="C160" s="20" t="s">
        <v>13</v>
      </c>
      <c r="D160" s="20">
        <v>39</v>
      </c>
      <c r="E160" s="2" t="s">
        <v>193</v>
      </c>
      <c r="F160" s="9" t="str">
        <f t="shared" si="4"/>
        <v>TomJohnsonMMILLENNIUM RUNNING</v>
      </c>
      <c r="G160" s="24">
        <v>6.430555555555556E-2</v>
      </c>
      <c r="H160" s="9">
        <f>IF(C160="F",VLOOKUP(D160,'F Half'!$A$2:$B$83,2,FALSE)*G160,VLOOKUP(D160,'M Half'!$A$2:$B$85,2,FALSE)*G160)</f>
        <v>6.2775083333333329E-2</v>
      </c>
      <c r="I160" s="10">
        <f t="shared" si="5"/>
        <v>45</v>
      </c>
      <c r="J160" s="8">
        <f>VLOOKUP(I160,'Point Table'!$A$2:$B$123,2,FALSE)</f>
        <v>22</v>
      </c>
      <c r="R160" s="9"/>
    </row>
    <row r="161" spans="1:18" ht="12.75" x14ac:dyDescent="0.2">
      <c r="A161" s="20" t="s">
        <v>125</v>
      </c>
      <c r="B161" s="20" t="s">
        <v>606</v>
      </c>
      <c r="C161" s="20" t="s">
        <v>13</v>
      </c>
      <c r="D161" s="20">
        <v>63</v>
      </c>
      <c r="E161" s="2" t="s">
        <v>650</v>
      </c>
      <c r="F161" s="9" t="str">
        <f t="shared" si="4"/>
        <v>PaulHorvathMROCHESTER RUNNERS</v>
      </c>
      <c r="G161" s="24">
        <v>8.1365740740740738E-2</v>
      </c>
      <c r="H161" s="9">
        <f>IF(C161="F",VLOOKUP(D161,'F Half'!$A$2:$B$83,2,FALSE)*G161,VLOOKUP(D161,'M Half'!$A$2:$B$85,2,FALSE)*G161)</f>
        <v>6.43684375E-2</v>
      </c>
      <c r="I161" s="10">
        <f t="shared" si="5"/>
        <v>46</v>
      </c>
      <c r="J161" s="8">
        <f>VLOOKUP(I161,'Point Table'!$A$2:$B$123,2,FALSE)</f>
        <v>21.25</v>
      </c>
      <c r="R161" s="9"/>
    </row>
    <row r="162" spans="1:18" ht="12.75" x14ac:dyDescent="0.2">
      <c r="A162" s="20" t="s">
        <v>125</v>
      </c>
      <c r="B162" s="20" t="s">
        <v>607</v>
      </c>
      <c r="C162" s="20" t="s">
        <v>13</v>
      </c>
      <c r="D162" s="20">
        <v>44</v>
      </c>
      <c r="E162" s="2" t="s">
        <v>196</v>
      </c>
      <c r="F162" s="9" t="str">
        <f t="shared" si="4"/>
        <v>PaulNovosadMUPPER VALLEY RUNNING CLUB</v>
      </c>
      <c r="G162" s="24">
        <v>6.8645833333333336E-2</v>
      </c>
      <c r="H162" s="9">
        <f>IF(C162="F",VLOOKUP(D162,'F Half'!$A$2:$B$83,2,FALSE)*G162,VLOOKUP(D162,'M Half'!$A$2:$B$85,2,FALSE)*G162)</f>
        <v>6.4451572916666672E-2</v>
      </c>
      <c r="I162" s="10">
        <f t="shared" si="5"/>
        <v>47</v>
      </c>
      <c r="J162" s="8">
        <f>VLOOKUP(I162,'Point Table'!$A$2:$B$123,2,FALSE)</f>
        <v>20.5</v>
      </c>
      <c r="R162" s="9"/>
    </row>
    <row r="163" spans="1:18" ht="12.75" x14ac:dyDescent="0.2">
      <c r="A163" s="20" t="s">
        <v>12</v>
      </c>
      <c r="B163" s="20" t="s">
        <v>170</v>
      </c>
      <c r="C163" s="20" t="s">
        <v>13</v>
      </c>
      <c r="D163" s="20">
        <v>46</v>
      </c>
      <c r="E163" s="2" t="s">
        <v>193</v>
      </c>
      <c r="F163" s="9" t="str">
        <f t="shared" si="4"/>
        <v>BrianGillMMILLENNIUM RUNNING</v>
      </c>
      <c r="G163" s="24">
        <v>7.0798611111111118E-2</v>
      </c>
      <c r="H163" s="9">
        <f>IF(C163="F",VLOOKUP(D163,'F Half'!$A$2:$B$83,2,FALSE)*G163,VLOOKUP(D163,'M Half'!$A$2:$B$85,2,FALSE)*G163)</f>
        <v>6.5375437500000008E-2</v>
      </c>
      <c r="I163" s="10">
        <f t="shared" si="5"/>
        <v>48</v>
      </c>
      <c r="J163" s="8">
        <f>VLOOKUP(I163,'Point Table'!$A$2:$B$123,2,FALSE)</f>
        <v>19.75</v>
      </c>
      <c r="R163" s="9"/>
    </row>
    <row r="164" spans="1:18" ht="12.75" x14ac:dyDescent="0.2">
      <c r="A164" s="20" t="s">
        <v>608</v>
      </c>
      <c r="B164" s="20" t="s">
        <v>609</v>
      </c>
      <c r="C164" s="20" t="s">
        <v>13</v>
      </c>
      <c r="D164" s="20">
        <v>59</v>
      </c>
      <c r="E164" s="2" t="s">
        <v>193</v>
      </c>
      <c r="F164" s="9" t="str">
        <f t="shared" si="4"/>
        <v>BryanNowellMMILLENNIUM RUNNING</v>
      </c>
      <c r="G164" s="24">
        <v>8.1226851851851856E-2</v>
      </c>
      <c r="H164" s="9">
        <f>IF(C164="F",VLOOKUP(D164,'F Half'!$A$2:$B$83,2,FALSE)*G164,VLOOKUP(D164,'M Half'!$A$2:$B$85,2,FALSE)*G164)</f>
        <v>6.6784717592592593E-2</v>
      </c>
      <c r="I164" s="10">
        <f t="shared" si="5"/>
        <v>49</v>
      </c>
      <c r="J164" s="8">
        <f>VLOOKUP(I164,'Point Table'!$A$2:$B$123,2,FALSE)</f>
        <v>19</v>
      </c>
      <c r="R164" s="9"/>
    </row>
    <row r="165" spans="1:18" ht="12.75" x14ac:dyDescent="0.2">
      <c r="A165" s="20" t="s">
        <v>285</v>
      </c>
      <c r="B165" s="20" t="s">
        <v>610</v>
      </c>
      <c r="C165" s="20" t="s">
        <v>13</v>
      </c>
      <c r="D165" s="20">
        <v>36</v>
      </c>
      <c r="E165" s="2" t="s">
        <v>192</v>
      </c>
      <c r="F165" s="9" t="str">
        <f t="shared" si="4"/>
        <v>CoreyCazaMGREATER DERRY TRACK CLUB</v>
      </c>
      <c r="G165" s="24">
        <v>6.7395833333333335E-2</v>
      </c>
      <c r="H165" s="9">
        <f>IF(C165="F",VLOOKUP(D165,'F Half'!$A$2:$B$83,2,FALSE)*G165,VLOOKUP(D165,'M Half'!$A$2:$B$85,2,FALSE)*G165)</f>
        <v>6.6796010416666662E-2</v>
      </c>
      <c r="I165" s="10">
        <f t="shared" si="5"/>
        <v>50</v>
      </c>
      <c r="J165" s="8">
        <f>VLOOKUP(I165,'Point Table'!$A$2:$B$123,2,FALSE)</f>
        <v>18.25</v>
      </c>
      <c r="R165" s="9"/>
    </row>
    <row r="166" spans="1:18" ht="12.75" x14ac:dyDescent="0.2">
      <c r="A166" s="20" t="s">
        <v>31</v>
      </c>
      <c r="B166" s="20" t="s">
        <v>32</v>
      </c>
      <c r="C166" s="20" t="s">
        <v>13</v>
      </c>
      <c r="D166" s="20">
        <v>49</v>
      </c>
      <c r="E166" s="2" t="s">
        <v>192</v>
      </c>
      <c r="F166" s="9" t="str">
        <f t="shared" si="4"/>
        <v>JamesAikenMGREATER DERRY TRACK CLUB</v>
      </c>
      <c r="G166" s="24">
        <v>7.4293981481481489E-2</v>
      </c>
      <c r="H166" s="9">
        <f>IF(C166="F",VLOOKUP(D166,'F Half'!$A$2:$B$83,2,FALSE)*G166,VLOOKUP(D166,'M Half'!$A$2:$B$85,2,FALSE)*G166)</f>
        <v>6.6864583333333338E-2</v>
      </c>
      <c r="I166" s="10">
        <f t="shared" si="5"/>
        <v>51</v>
      </c>
      <c r="J166" s="8">
        <f>VLOOKUP(I166,'Point Table'!$A$2:$B$123,2,FALSE)</f>
        <v>17.5</v>
      </c>
      <c r="R166" s="9"/>
    </row>
    <row r="167" spans="1:18" ht="12.75" x14ac:dyDescent="0.2">
      <c r="A167" s="20" t="s">
        <v>611</v>
      </c>
      <c r="B167" s="20" t="s">
        <v>612</v>
      </c>
      <c r="C167" s="20" t="s">
        <v>13</v>
      </c>
      <c r="D167" s="20">
        <v>32</v>
      </c>
      <c r="E167" s="2" t="s">
        <v>193</v>
      </c>
      <c r="F167" s="9" t="str">
        <f t="shared" si="4"/>
        <v>TimSnappMMILLENNIUM RUNNING</v>
      </c>
      <c r="G167" s="24">
        <v>6.6886574074074071E-2</v>
      </c>
      <c r="H167" s="9">
        <f>IF(C167="F",VLOOKUP(D167,'F Half'!$A$2:$B$83,2,FALSE)*G167,VLOOKUP(D167,'M Half'!$A$2:$B$85,2,FALSE)*G167)</f>
        <v>6.6873196759259262E-2</v>
      </c>
      <c r="I167" s="10">
        <f t="shared" si="5"/>
        <v>52</v>
      </c>
      <c r="J167" s="8">
        <f>VLOOKUP(I167,'Point Table'!$A$2:$B$123,2,FALSE)</f>
        <v>17</v>
      </c>
      <c r="R167" s="9"/>
    </row>
    <row r="168" spans="1:18" ht="12.75" x14ac:dyDescent="0.2">
      <c r="A168" s="20" t="s">
        <v>131</v>
      </c>
      <c r="B168" s="20" t="s">
        <v>267</v>
      </c>
      <c r="C168" s="20" t="s">
        <v>13</v>
      </c>
      <c r="D168" s="20">
        <v>54</v>
      </c>
      <c r="E168" s="2" t="s">
        <v>193</v>
      </c>
      <c r="F168" s="9" t="str">
        <f t="shared" si="4"/>
        <v>SeanPattenMMILLENNIUM RUNNING</v>
      </c>
      <c r="G168" s="24">
        <v>7.8425925925925913E-2</v>
      </c>
      <c r="H168" s="9">
        <f>IF(C168="F",VLOOKUP(D168,'F Half'!$A$2:$B$83,2,FALSE)*G168,VLOOKUP(D168,'M Half'!$A$2:$B$85,2,FALSE)*G168)</f>
        <v>6.7532564814814802E-2</v>
      </c>
      <c r="I168" s="10">
        <f t="shared" si="5"/>
        <v>53</v>
      </c>
      <c r="J168" s="8">
        <f>VLOOKUP(I168,'Point Table'!$A$2:$B$123,2,FALSE)</f>
        <v>16.5</v>
      </c>
      <c r="R168" s="9"/>
    </row>
    <row r="169" spans="1:18" ht="12.75" x14ac:dyDescent="0.2">
      <c r="A169" s="20" t="s">
        <v>613</v>
      </c>
      <c r="B169" s="20" t="s">
        <v>614</v>
      </c>
      <c r="C169" s="20" t="s">
        <v>13</v>
      </c>
      <c r="D169" s="20">
        <v>36</v>
      </c>
      <c r="E169" s="2" t="s">
        <v>193</v>
      </c>
      <c r="F169" s="9" t="str">
        <f t="shared" si="4"/>
        <v>JasonRokeachMMILLENNIUM RUNNING</v>
      </c>
      <c r="G169" s="24">
        <v>6.8217592592592594E-2</v>
      </c>
      <c r="H169" s="9">
        <f>IF(C169="F",VLOOKUP(D169,'F Half'!$A$2:$B$83,2,FALSE)*G169,VLOOKUP(D169,'M Half'!$A$2:$B$85,2,FALSE)*G169)</f>
        <v>6.7610456018518519E-2</v>
      </c>
      <c r="I169" s="10">
        <f t="shared" si="5"/>
        <v>54</v>
      </c>
      <c r="J169" s="8">
        <f>VLOOKUP(I169,'Point Table'!$A$2:$B$123,2,FALSE)</f>
        <v>16</v>
      </c>
      <c r="R169" s="9"/>
    </row>
    <row r="170" spans="1:18" ht="12.75" x14ac:dyDescent="0.2">
      <c r="A170" s="20" t="s">
        <v>392</v>
      </c>
      <c r="B170" s="20" t="s">
        <v>170</v>
      </c>
      <c r="C170" s="20" t="s">
        <v>13</v>
      </c>
      <c r="D170" s="20">
        <v>52</v>
      </c>
      <c r="E170" s="2" t="s">
        <v>193</v>
      </c>
      <c r="F170" s="9" t="str">
        <f t="shared" si="4"/>
        <v>JeremyGillMMILLENNIUM RUNNING</v>
      </c>
      <c r="G170" s="24">
        <v>7.7546296296296294E-2</v>
      </c>
      <c r="H170" s="9">
        <f>IF(C170="F",VLOOKUP(D170,'F Half'!$A$2:$B$83,2,FALSE)*G170,VLOOKUP(D170,'M Half'!$A$2:$B$85,2,FALSE)*G170)</f>
        <v>6.7984837962962966E-2</v>
      </c>
      <c r="I170" s="10">
        <f t="shared" si="5"/>
        <v>55</v>
      </c>
      <c r="J170" s="8">
        <f>VLOOKUP(I170,'Point Table'!$A$2:$B$123,2,FALSE)</f>
        <v>15.5</v>
      </c>
      <c r="R170" s="9"/>
    </row>
    <row r="171" spans="1:18" ht="12.75" x14ac:dyDescent="0.2">
      <c r="A171" s="20" t="s">
        <v>615</v>
      </c>
      <c r="B171" s="20" t="s">
        <v>616</v>
      </c>
      <c r="C171" s="20" t="s">
        <v>13</v>
      </c>
      <c r="D171" s="20">
        <v>23</v>
      </c>
      <c r="E171" s="2" t="s">
        <v>280</v>
      </c>
      <c r="F171" s="9" t="str">
        <f t="shared" si="4"/>
        <v>HenryTannerMGRANITE STATE RACING TEAM</v>
      </c>
      <c r="G171" s="24">
        <v>6.8217592592592594E-2</v>
      </c>
      <c r="H171" s="9">
        <f>IF(C171="F",VLOOKUP(D171,'F Half'!$A$2:$B$83,2,FALSE)*G171,VLOOKUP(D171,'M Half'!$A$2:$B$85,2,FALSE)*G171)</f>
        <v>6.8217592592592594E-2</v>
      </c>
      <c r="I171" s="10">
        <f t="shared" si="5"/>
        <v>56</v>
      </c>
      <c r="J171" s="8">
        <f>VLOOKUP(I171,'Point Table'!$A$2:$B$123,2,FALSE)</f>
        <v>15</v>
      </c>
      <c r="R171" s="9"/>
    </row>
    <row r="172" spans="1:18" ht="12.75" x14ac:dyDescent="0.2">
      <c r="A172" s="20" t="s">
        <v>515</v>
      </c>
      <c r="B172" s="20" t="s">
        <v>617</v>
      </c>
      <c r="C172" s="20" t="s">
        <v>13</v>
      </c>
      <c r="D172" s="20">
        <v>50</v>
      </c>
      <c r="E172" s="2" t="s">
        <v>193</v>
      </c>
      <c r="F172" s="9" t="str">
        <f t="shared" si="4"/>
        <v>HeathHuffmanMMILLENNIUM RUNNING</v>
      </c>
      <c r="G172" s="24">
        <v>7.6666666666666661E-2</v>
      </c>
      <c r="H172" s="9">
        <f>IF(C172="F",VLOOKUP(D172,'F Half'!$A$2:$B$83,2,FALSE)*G172,VLOOKUP(D172,'M Half'!$A$2:$B$85,2,FALSE)*G172)</f>
        <v>6.8401999999999991E-2</v>
      </c>
      <c r="I172" s="10">
        <f t="shared" si="5"/>
        <v>57</v>
      </c>
      <c r="J172" s="8">
        <f>VLOOKUP(I172,'Point Table'!$A$2:$B$123,2,FALSE)</f>
        <v>14.5</v>
      </c>
      <c r="R172" s="9"/>
    </row>
    <row r="173" spans="1:18" ht="12.75" x14ac:dyDescent="0.2">
      <c r="A173" s="20" t="s">
        <v>618</v>
      </c>
      <c r="B173" s="20" t="s">
        <v>478</v>
      </c>
      <c r="C173" s="20" t="s">
        <v>13</v>
      </c>
      <c r="D173" s="20">
        <v>63</v>
      </c>
      <c r="E173" s="2" t="s">
        <v>193</v>
      </c>
      <c r="F173" s="9" t="str">
        <f t="shared" si="4"/>
        <v>WayneRobinsonMMILLENNIUM RUNNING</v>
      </c>
      <c r="G173" s="24">
        <v>8.6469907407407412E-2</v>
      </c>
      <c r="H173" s="9">
        <f>IF(C173="F",VLOOKUP(D173,'F Half'!$A$2:$B$83,2,FALSE)*G173,VLOOKUP(D173,'M Half'!$A$2:$B$85,2,FALSE)*G173)</f>
        <v>6.8406343750000001E-2</v>
      </c>
      <c r="I173" s="10">
        <f t="shared" si="5"/>
        <v>58</v>
      </c>
      <c r="J173" s="8">
        <f>VLOOKUP(I173,'Point Table'!$A$2:$B$123,2,FALSE)</f>
        <v>14</v>
      </c>
      <c r="R173" s="9"/>
    </row>
    <row r="174" spans="1:18" ht="12.75" x14ac:dyDescent="0.2">
      <c r="A174" s="20" t="s">
        <v>154</v>
      </c>
      <c r="B174" s="20" t="s">
        <v>155</v>
      </c>
      <c r="C174" s="20" t="s">
        <v>13</v>
      </c>
      <c r="D174" s="20">
        <v>37</v>
      </c>
      <c r="E174" s="2" t="s">
        <v>192</v>
      </c>
      <c r="F174" s="9" t="str">
        <f t="shared" si="4"/>
        <v>RonaldGallantMGREATER DERRY TRACK CLUB</v>
      </c>
      <c r="G174" s="24">
        <v>6.9513888888888889E-2</v>
      </c>
      <c r="H174" s="9">
        <f>IF(C174="F",VLOOKUP(D174,'F Half'!$A$2:$B$83,2,FALSE)*G174,VLOOKUP(D174,'M Half'!$A$2:$B$85,2,FALSE)*G174)</f>
        <v>6.8610208333333339E-2</v>
      </c>
      <c r="I174" s="10">
        <f t="shared" si="5"/>
        <v>59</v>
      </c>
      <c r="J174" s="8">
        <f>VLOOKUP(I174,'Point Table'!$A$2:$B$123,2,FALSE)</f>
        <v>13.5</v>
      </c>
      <c r="R174" s="9"/>
    </row>
    <row r="175" spans="1:18" ht="12.75" x14ac:dyDescent="0.2">
      <c r="A175" s="20" t="s">
        <v>304</v>
      </c>
      <c r="B175" s="20" t="s">
        <v>305</v>
      </c>
      <c r="C175" s="20" t="s">
        <v>13</v>
      </c>
      <c r="D175" s="20">
        <v>48</v>
      </c>
      <c r="E175" s="2" t="s">
        <v>192</v>
      </c>
      <c r="F175" s="9" t="str">
        <f t="shared" si="4"/>
        <v>ClintHavensMGREATER DERRY TRACK CLUB</v>
      </c>
      <c r="G175" s="24">
        <v>7.5752314814814814E-2</v>
      </c>
      <c r="H175" s="9">
        <f>IF(C175="F",VLOOKUP(D175,'F Half'!$A$2:$B$83,2,FALSE)*G175,VLOOKUP(D175,'M Half'!$A$2:$B$85,2,FALSE)*G175)</f>
        <v>6.8767951388888887E-2</v>
      </c>
      <c r="I175" s="10">
        <f t="shared" si="5"/>
        <v>60</v>
      </c>
      <c r="J175" s="8">
        <f>VLOOKUP(I175,'Point Table'!$A$2:$B$123,2,FALSE)</f>
        <v>13</v>
      </c>
      <c r="R175" s="9"/>
    </row>
    <row r="176" spans="1:18" ht="12.75" x14ac:dyDescent="0.2">
      <c r="A176" s="20" t="s">
        <v>619</v>
      </c>
      <c r="B176" s="20" t="s">
        <v>503</v>
      </c>
      <c r="C176" s="20" t="s">
        <v>13</v>
      </c>
      <c r="D176" s="20">
        <v>26</v>
      </c>
      <c r="E176" s="2" t="s">
        <v>193</v>
      </c>
      <c r="F176" s="9" t="str">
        <f t="shared" si="4"/>
        <v>NoahKondorMMILLENNIUM RUNNING</v>
      </c>
      <c r="G176" s="24">
        <v>6.9340277777777778E-2</v>
      </c>
      <c r="H176" s="9">
        <f>IF(C176="F",VLOOKUP(D176,'F Half'!$A$2:$B$83,2,FALSE)*G176,VLOOKUP(D176,'M Half'!$A$2:$B$85,2,FALSE)*G176)</f>
        <v>6.9340277777777778E-2</v>
      </c>
      <c r="I176" s="10">
        <f t="shared" si="5"/>
        <v>61</v>
      </c>
      <c r="J176" s="8">
        <f>VLOOKUP(I176,'Point Table'!$A$2:$B$123,2,FALSE)</f>
        <v>12.5</v>
      </c>
      <c r="R176" s="9"/>
    </row>
    <row r="177" spans="1:18" ht="12.75" x14ac:dyDescent="0.2">
      <c r="A177" s="20" t="s">
        <v>620</v>
      </c>
      <c r="B177" s="20" t="s">
        <v>621</v>
      </c>
      <c r="C177" s="20" t="s">
        <v>13</v>
      </c>
      <c r="D177" s="20">
        <v>53</v>
      </c>
      <c r="E177" s="2" t="s">
        <v>193</v>
      </c>
      <c r="F177" s="9" t="str">
        <f t="shared" si="4"/>
        <v>RonVaillancourtMMILLENNIUM RUNNING</v>
      </c>
      <c r="G177" s="24">
        <v>7.9872685185185185E-2</v>
      </c>
      <c r="H177" s="9">
        <f>IF(C177="F",VLOOKUP(D177,'F Half'!$A$2:$B$83,2,FALSE)*G177,VLOOKUP(D177,'M Half'!$A$2:$B$85,2,FALSE)*G177)</f>
        <v>6.9401376157407407E-2</v>
      </c>
      <c r="I177" s="10">
        <f t="shared" si="5"/>
        <v>62</v>
      </c>
      <c r="J177" s="8">
        <f>VLOOKUP(I177,'Point Table'!$A$2:$B$123,2,FALSE)</f>
        <v>12.125</v>
      </c>
      <c r="R177" s="9"/>
    </row>
    <row r="178" spans="1:18" ht="12.75" x14ac:dyDescent="0.2">
      <c r="A178" s="20" t="s">
        <v>399</v>
      </c>
      <c r="B178" s="20" t="s">
        <v>400</v>
      </c>
      <c r="C178" s="20" t="s">
        <v>13</v>
      </c>
      <c r="D178" s="20">
        <v>53</v>
      </c>
      <c r="E178" s="2" t="s">
        <v>192</v>
      </c>
      <c r="F178" s="9" t="str">
        <f t="shared" si="4"/>
        <v>JoseVelhoMGREATER DERRY TRACK CLUB</v>
      </c>
      <c r="G178" s="24">
        <v>8.0324074074074062E-2</v>
      </c>
      <c r="H178" s="9">
        <f>IF(C178="F",VLOOKUP(D178,'F Half'!$A$2:$B$83,2,FALSE)*G178,VLOOKUP(D178,'M Half'!$A$2:$B$85,2,FALSE)*G178)</f>
        <v>6.979358796296295E-2</v>
      </c>
      <c r="I178" s="10">
        <f t="shared" si="5"/>
        <v>63</v>
      </c>
      <c r="J178" s="8">
        <f>VLOOKUP(I178,'Point Table'!$A$2:$B$123,2,FALSE)</f>
        <v>11.75</v>
      </c>
      <c r="R178" s="9"/>
    </row>
    <row r="179" spans="1:18" ht="12.75" x14ac:dyDescent="0.2">
      <c r="A179" s="20" t="s">
        <v>622</v>
      </c>
      <c r="B179" s="20" t="s">
        <v>623</v>
      </c>
      <c r="C179" s="20" t="s">
        <v>13</v>
      </c>
      <c r="D179" s="20">
        <v>45</v>
      </c>
      <c r="E179" s="2" t="s">
        <v>193</v>
      </c>
      <c r="F179" s="9" t="str">
        <f t="shared" si="4"/>
        <v>RayLevesqueMMILLENNIUM RUNNING</v>
      </c>
      <c r="G179" s="24">
        <v>7.5810185185185189E-2</v>
      </c>
      <c r="H179" s="9">
        <f>IF(C179="F",VLOOKUP(D179,'F Half'!$A$2:$B$83,2,FALSE)*G179,VLOOKUP(D179,'M Half'!$A$2:$B$85,2,FALSE)*G179)</f>
        <v>7.0586863425925933E-2</v>
      </c>
      <c r="I179" s="10">
        <f t="shared" si="5"/>
        <v>64</v>
      </c>
      <c r="J179" s="8">
        <f>VLOOKUP(I179,'Point Table'!$A$2:$B$123,2,FALSE)</f>
        <v>11.375</v>
      </c>
      <c r="R179" s="9"/>
    </row>
    <row r="180" spans="1:18" ht="12.75" x14ac:dyDescent="0.2">
      <c r="A180" s="20" t="s">
        <v>624</v>
      </c>
      <c r="B180" s="20" t="s">
        <v>625</v>
      </c>
      <c r="C180" s="20" t="s">
        <v>13</v>
      </c>
      <c r="D180" s="20">
        <v>40</v>
      </c>
      <c r="E180" s="2" t="s">
        <v>280</v>
      </c>
      <c r="F180" s="9" t="str">
        <f t="shared" si="4"/>
        <v>MitchellWeinbergMGRANITE STATE RACING TEAM</v>
      </c>
      <c r="G180" s="24">
        <v>7.2905092592592591E-2</v>
      </c>
      <c r="H180" s="9">
        <f>IF(C180="F",VLOOKUP(D180,'F Half'!$A$2:$B$83,2,FALSE)*G180,VLOOKUP(D180,'M Half'!$A$2:$B$85,2,FALSE)*G180)</f>
        <v>7.0688777777777781E-2</v>
      </c>
      <c r="I180" s="10">
        <f t="shared" si="5"/>
        <v>65</v>
      </c>
      <c r="J180" s="8">
        <f>VLOOKUP(I180,'Point Table'!$A$2:$B$123,2,FALSE)</f>
        <v>11</v>
      </c>
      <c r="R180" s="9"/>
    </row>
    <row r="181" spans="1:18" ht="12.75" x14ac:dyDescent="0.2">
      <c r="A181" s="20" t="s">
        <v>626</v>
      </c>
      <c r="B181" s="20" t="s">
        <v>627</v>
      </c>
      <c r="C181" s="20" t="s">
        <v>13</v>
      </c>
      <c r="D181" s="20">
        <v>54</v>
      </c>
      <c r="E181" s="2" t="s">
        <v>193</v>
      </c>
      <c r="F181" s="9" t="str">
        <f t="shared" si="4"/>
        <v>DanKingMMILLENNIUM RUNNING</v>
      </c>
      <c r="G181" s="24">
        <v>8.2256944444444438E-2</v>
      </c>
      <c r="H181" s="9">
        <f>IF(C181="F",VLOOKUP(D181,'F Half'!$A$2:$B$83,2,FALSE)*G181,VLOOKUP(D181,'M Half'!$A$2:$B$85,2,FALSE)*G181)</f>
        <v>7.0831454861111101E-2</v>
      </c>
      <c r="I181" s="10">
        <f t="shared" si="5"/>
        <v>66</v>
      </c>
      <c r="J181" s="8">
        <f>VLOOKUP(I181,'Point Table'!$A$2:$B$123,2,FALSE)</f>
        <v>10.625</v>
      </c>
      <c r="R181" s="9"/>
    </row>
    <row r="182" spans="1:18" ht="12.75" x14ac:dyDescent="0.2">
      <c r="A182" s="20" t="s">
        <v>285</v>
      </c>
      <c r="B182" s="20" t="s">
        <v>628</v>
      </c>
      <c r="C182" s="20" t="s">
        <v>13</v>
      </c>
      <c r="D182" s="20">
        <v>29</v>
      </c>
      <c r="E182" s="2" t="s">
        <v>193</v>
      </c>
      <c r="F182" s="9" t="str">
        <f t="shared" si="4"/>
        <v>CoreyBissonnetteMMILLENNIUM RUNNING</v>
      </c>
      <c r="G182" s="24">
        <v>7.0937500000000001E-2</v>
      </c>
      <c r="H182" s="9">
        <f>IF(C182="F",VLOOKUP(D182,'F Half'!$A$2:$B$83,2,FALSE)*G182,VLOOKUP(D182,'M Half'!$A$2:$B$85,2,FALSE)*G182)</f>
        <v>7.0937500000000001E-2</v>
      </c>
      <c r="I182" s="10">
        <f t="shared" si="5"/>
        <v>67</v>
      </c>
      <c r="J182" s="8">
        <f>VLOOKUP(I182,'Point Table'!$A$2:$B$123,2,FALSE)</f>
        <v>10.25</v>
      </c>
      <c r="R182" s="9"/>
    </row>
    <row r="183" spans="1:18" ht="12.75" x14ac:dyDescent="0.2">
      <c r="A183" s="20" t="s">
        <v>164</v>
      </c>
      <c r="B183" s="20" t="s">
        <v>629</v>
      </c>
      <c r="C183" s="20" t="s">
        <v>13</v>
      </c>
      <c r="D183" s="20">
        <v>44</v>
      </c>
      <c r="E183" s="2" t="s">
        <v>191</v>
      </c>
      <c r="F183" s="9" t="str">
        <f t="shared" si="4"/>
        <v>MatthewHofmannMGATE CITY STRIDERS</v>
      </c>
      <c r="G183" s="24">
        <v>7.5636574074074078E-2</v>
      </c>
      <c r="H183" s="9">
        <f>IF(C183="F",VLOOKUP(D183,'F Half'!$A$2:$B$83,2,FALSE)*G183,VLOOKUP(D183,'M Half'!$A$2:$B$85,2,FALSE)*G183)</f>
        <v>7.1015179398148151E-2</v>
      </c>
      <c r="I183" s="10">
        <f t="shared" si="5"/>
        <v>68</v>
      </c>
      <c r="J183" s="8">
        <f>VLOOKUP(I183,'Point Table'!$A$2:$B$123,2,FALSE)</f>
        <v>9.875</v>
      </c>
      <c r="R183" s="9"/>
    </row>
    <row r="184" spans="1:18" ht="12.75" x14ac:dyDescent="0.2">
      <c r="A184" s="20" t="s">
        <v>148</v>
      </c>
      <c r="B184" s="20" t="s">
        <v>489</v>
      </c>
      <c r="C184" s="20" t="s">
        <v>13</v>
      </c>
      <c r="D184" s="20">
        <v>46</v>
      </c>
      <c r="E184" s="2" t="s">
        <v>193</v>
      </c>
      <c r="F184" s="9" t="str">
        <f t="shared" si="4"/>
        <v>EricChorneyMMILLENNIUM RUNNING</v>
      </c>
      <c r="G184" s="24">
        <v>7.768518518518519E-2</v>
      </c>
      <c r="H184" s="9">
        <f>IF(C184="F",VLOOKUP(D184,'F Half'!$A$2:$B$83,2,FALSE)*G184,VLOOKUP(D184,'M Half'!$A$2:$B$85,2,FALSE)*G184)</f>
        <v>7.1734500000000007E-2</v>
      </c>
      <c r="I184" s="10">
        <f t="shared" si="5"/>
        <v>69</v>
      </c>
      <c r="J184" s="8">
        <f>VLOOKUP(I184,'Point Table'!$A$2:$B$123,2,FALSE)</f>
        <v>9.5</v>
      </c>
      <c r="R184" s="9"/>
    </row>
    <row r="185" spans="1:18" ht="12.75" x14ac:dyDescent="0.2">
      <c r="A185" s="20" t="s">
        <v>148</v>
      </c>
      <c r="B185" s="20" t="s">
        <v>630</v>
      </c>
      <c r="C185" s="20" t="s">
        <v>13</v>
      </c>
      <c r="D185" s="20">
        <v>52</v>
      </c>
      <c r="E185" s="2" t="s">
        <v>193</v>
      </c>
      <c r="F185" s="9" t="str">
        <f t="shared" si="4"/>
        <v>EricEastmanMMILLENNIUM RUNNING</v>
      </c>
      <c r="G185" s="24">
        <v>8.1874999999999989E-2</v>
      </c>
      <c r="H185" s="9">
        <f>IF(C185="F",VLOOKUP(D185,'F Half'!$A$2:$B$83,2,FALSE)*G185,VLOOKUP(D185,'M Half'!$A$2:$B$85,2,FALSE)*G185)</f>
        <v>7.1779812499999998E-2</v>
      </c>
      <c r="I185" s="10">
        <f t="shared" si="5"/>
        <v>70</v>
      </c>
      <c r="J185" s="8">
        <f>VLOOKUP(I185,'Point Table'!$A$2:$B$123,2,FALSE)</f>
        <v>9.125</v>
      </c>
      <c r="R185" s="9"/>
    </row>
    <row r="186" spans="1:18" ht="12.75" x14ac:dyDescent="0.2">
      <c r="A186" s="20" t="s">
        <v>144</v>
      </c>
      <c r="B186" s="20" t="s">
        <v>243</v>
      </c>
      <c r="C186" s="20" t="s">
        <v>13</v>
      </c>
      <c r="D186" s="20">
        <v>69</v>
      </c>
      <c r="E186" s="2" t="s">
        <v>191</v>
      </c>
      <c r="F186" s="9" t="str">
        <f t="shared" si="4"/>
        <v>ThomasConleyMGATE CITY STRIDERS</v>
      </c>
      <c r="G186" s="24">
        <v>9.7314814814814812E-2</v>
      </c>
      <c r="H186" s="9">
        <f>IF(C186="F",VLOOKUP(D186,'F Half'!$A$2:$B$83,2,FALSE)*G186,VLOOKUP(D186,'M Half'!$A$2:$B$85,2,FALSE)*G186)</f>
        <v>7.2441148148148143E-2</v>
      </c>
      <c r="I186" s="10">
        <f t="shared" si="5"/>
        <v>71</v>
      </c>
      <c r="J186" s="8">
        <f>VLOOKUP(I186,'Point Table'!$A$2:$B$123,2,FALSE)</f>
        <v>8.75</v>
      </c>
      <c r="R186" s="9"/>
    </row>
    <row r="187" spans="1:18" ht="12.75" x14ac:dyDescent="0.2">
      <c r="A187" s="20" t="s">
        <v>162</v>
      </c>
      <c r="B187" s="20" t="s">
        <v>631</v>
      </c>
      <c r="C187" s="20" t="s">
        <v>13</v>
      </c>
      <c r="D187" s="20">
        <v>37</v>
      </c>
      <c r="E187" s="2" t="s">
        <v>196</v>
      </c>
      <c r="F187" s="9" t="str">
        <f t="shared" si="4"/>
        <v>CharlesTrichtingeMUPPER VALLEY RUNNING CLUB</v>
      </c>
      <c r="G187" s="24">
        <v>7.3923611111111107E-2</v>
      </c>
      <c r="H187" s="9">
        <f>IF(C187="F",VLOOKUP(D187,'F Half'!$A$2:$B$83,2,FALSE)*G187,VLOOKUP(D187,'M Half'!$A$2:$B$85,2,FALSE)*G187)</f>
        <v>7.2962604166666667E-2</v>
      </c>
      <c r="I187" s="10">
        <f t="shared" si="5"/>
        <v>72</v>
      </c>
      <c r="J187" s="8">
        <f>VLOOKUP(I187,'Point Table'!$A$2:$B$123,2,FALSE)</f>
        <v>8.5</v>
      </c>
      <c r="R187" s="9"/>
    </row>
    <row r="188" spans="1:18" ht="12.75" x14ac:dyDescent="0.2">
      <c r="A188" s="20" t="s">
        <v>33</v>
      </c>
      <c r="B188" s="20" t="s">
        <v>34</v>
      </c>
      <c r="C188" s="20" t="s">
        <v>13</v>
      </c>
      <c r="D188" s="20">
        <v>64</v>
      </c>
      <c r="E188" s="2" t="s">
        <v>191</v>
      </c>
      <c r="F188" s="9" t="str">
        <f t="shared" si="4"/>
        <v>BruceContiMGATE CITY STRIDERS</v>
      </c>
      <c r="G188" s="24">
        <v>9.5694444444444457E-2</v>
      </c>
      <c r="H188" s="9">
        <f>IF(C188="F",VLOOKUP(D188,'F Half'!$A$2:$B$83,2,FALSE)*G188,VLOOKUP(D188,'M Half'!$A$2:$B$85,2,FALSE)*G188)</f>
        <v>7.4957458333333338E-2</v>
      </c>
      <c r="I188" s="10">
        <f t="shared" si="5"/>
        <v>73</v>
      </c>
      <c r="J188" s="8">
        <f>VLOOKUP(I188,'Point Table'!$A$2:$B$123,2,FALSE)</f>
        <v>8.25</v>
      </c>
      <c r="R188" s="9"/>
    </row>
    <row r="189" spans="1:18" ht="12.75" x14ac:dyDescent="0.2">
      <c r="A189" s="20" t="s">
        <v>632</v>
      </c>
      <c r="B189" s="20" t="s">
        <v>633</v>
      </c>
      <c r="C189" s="20" t="s">
        <v>13</v>
      </c>
      <c r="D189" s="20">
        <v>40</v>
      </c>
      <c r="E189" s="2" t="s">
        <v>648</v>
      </c>
      <c r="F189" s="9" t="str">
        <f t="shared" si="4"/>
        <v>DavideMcCurdyMGREATER MANCHESTER RUNNING CLUB</v>
      </c>
      <c r="G189" s="24">
        <v>7.9490740740740737E-2</v>
      </c>
      <c r="H189" s="9">
        <f>IF(C189="F",VLOOKUP(D189,'F Half'!$A$2:$B$83,2,FALSE)*G189,VLOOKUP(D189,'M Half'!$A$2:$B$85,2,FALSE)*G189)</f>
        <v>7.7074222222222225E-2</v>
      </c>
      <c r="I189" s="10">
        <f t="shared" si="5"/>
        <v>74</v>
      </c>
      <c r="J189" s="8">
        <f>VLOOKUP(I189,'Point Table'!$A$2:$B$123,2,FALSE)</f>
        <v>8</v>
      </c>
      <c r="R189" s="9"/>
    </row>
    <row r="190" spans="1:18" ht="12.75" x14ac:dyDescent="0.2">
      <c r="A190" s="20" t="s">
        <v>164</v>
      </c>
      <c r="B190" s="20" t="s">
        <v>165</v>
      </c>
      <c r="C190" s="20" t="s">
        <v>13</v>
      </c>
      <c r="D190" s="20">
        <v>50</v>
      </c>
      <c r="E190" s="2" t="s">
        <v>191</v>
      </c>
      <c r="F190" s="9" t="str">
        <f t="shared" si="4"/>
        <v>MatthewShapiroMGATE CITY STRIDERS</v>
      </c>
      <c r="G190" s="24">
        <v>8.6446759259259265E-2</v>
      </c>
      <c r="H190" s="9">
        <f>IF(C190="F",VLOOKUP(D190,'F Half'!$A$2:$B$83,2,FALSE)*G190,VLOOKUP(D190,'M Half'!$A$2:$B$85,2,FALSE)*G190)</f>
        <v>7.7127798611111117E-2</v>
      </c>
      <c r="I190" s="10">
        <f t="shared" si="5"/>
        <v>75</v>
      </c>
      <c r="J190" s="8">
        <f>VLOOKUP(I190,'Point Table'!$A$2:$B$123,2,FALSE)</f>
        <v>7.75</v>
      </c>
      <c r="R190" s="9"/>
    </row>
    <row r="191" spans="1:18" ht="12.75" x14ac:dyDescent="0.2">
      <c r="A191" s="20" t="s">
        <v>634</v>
      </c>
      <c r="B191" s="20" t="s">
        <v>635</v>
      </c>
      <c r="C191" s="20" t="s">
        <v>13</v>
      </c>
      <c r="D191" s="20">
        <v>64</v>
      </c>
      <c r="E191" s="2" t="s">
        <v>648</v>
      </c>
      <c r="F191" s="9" t="str">
        <f t="shared" si="4"/>
        <v>JulesSpillMGREATER MANCHESTER RUNNING CLUB</v>
      </c>
      <c r="G191" s="24">
        <v>9.8668981481481469E-2</v>
      </c>
      <c r="H191" s="9">
        <f>IF(C191="F",VLOOKUP(D191,'F Half'!$A$2:$B$83,2,FALSE)*G191,VLOOKUP(D191,'M Half'!$A$2:$B$85,2,FALSE)*G191)</f>
        <v>7.7287413194444432E-2</v>
      </c>
      <c r="I191" s="10">
        <f t="shared" si="5"/>
        <v>76</v>
      </c>
      <c r="J191" s="8">
        <f>VLOOKUP(I191,'Point Table'!$A$2:$B$123,2,FALSE)</f>
        <v>7.5</v>
      </c>
      <c r="R191" s="9"/>
    </row>
    <row r="192" spans="1:18" ht="12.75" x14ac:dyDescent="0.2">
      <c r="A192" s="20" t="s">
        <v>148</v>
      </c>
      <c r="B192" s="20" t="s">
        <v>118</v>
      </c>
      <c r="C192" s="20" t="s">
        <v>13</v>
      </c>
      <c r="D192" s="20">
        <v>42</v>
      </c>
      <c r="E192" s="2" t="s">
        <v>193</v>
      </c>
      <c r="F192" s="9" t="str">
        <f t="shared" si="4"/>
        <v>EricBoucherMMILLENNIUM RUNNING</v>
      </c>
      <c r="G192" s="24">
        <v>8.1215277777777775E-2</v>
      </c>
      <c r="H192" s="9">
        <f>IF(C192="F",VLOOKUP(D192,'F Half'!$A$2:$B$83,2,FALSE)*G192,VLOOKUP(D192,'M Half'!$A$2:$B$85,2,FALSE)*G192)</f>
        <v>7.7519982638888887E-2</v>
      </c>
      <c r="I192" s="10">
        <f t="shared" si="5"/>
        <v>77</v>
      </c>
      <c r="J192" s="8">
        <f>VLOOKUP(I192,'Point Table'!$A$2:$B$123,2,FALSE)</f>
        <v>7.25</v>
      </c>
      <c r="R192" s="9"/>
    </row>
    <row r="193" spans="1:18" ht="12.75" x14ac:dyDescent="0.2">
      <c r="A193" s="20" t="s">
        <v>392</v>
      </c>
      <c r="B193" s="20" t="s">
        <v>636</v>
      </c>
      <c r="C193" s="20" t="s">
        <v>13</v>
      </c>
      <c r="D193" s="20">
        <v>37</v>
      </c>
      <c r="E193" s="25" t="s">
        <v>647</v>
      </c>
      <c r="F193" s="9" t="str">
        <f t="shared" ref="F193:F204" si="6">A193&amp;B193&amp;C193&amp;E193</f>
        <v>JeremyDyckmanMACIDOTIC RACING</v>
      </c>
      <c r="G193" s="24">
        <v>7.8923611111111111E-2</v>
      </c>
      <c r="H193" s="9">
        <f>IF(C193="F",VLOOKUP(D193,'F Half'!$A$2:$B$83,2,FALSE)*G193,VLOOKUP(D193,'M Half'!$A$2:$B$85,2,FALSE)*G193)</f>
        <v>7.7897604166666662E-2</v>
      </c>
      <c r="I193" s="10">
        <f t="shared" si="5"/>
        <v>78</v>
      </c>
      <c r="J193" s="8">
        <f>VLOOKUP(I193,'Point Table'!$A$2:$B$123,2,FALSE)</f>
        <v>7</v>
      </c>
      <c r="R193" s="9"/>
    </row>
    <row r="194" spans="1:18" ht="12.75" x14ac:dyDescent="0.2">
      <c r="A194" s="20" t="s">
        <v>637</v>
      </c>
      <c r="B194" s="20" t="s">
        <v>638</v>
      </c>
      <c r="C194" s="20" t="s">
        <v>13</v>
      </c>
      <c r="D194" s="20">
        <v>17</v>
      </c>
      <c r="E194" s="2" t="s">
        <v>649</v>
      </c>
      <c r="F194" s="9" t="str">
        <f t="shared" si="6"/>
        <v>CodyAnnisMRUNNERS ALLEY</v>
      </c>
      <c r="G194" s="24">
        <v>0.08</v>
      </c>
      <c r="H194" s="9">
        <f>IF(C194="F",VLOOKUP(D194,'F Half'!$A$2:$B$83,2,FALSE)*G194,VLOOKUP(D194,'M Half'!$A$2:$B$85,2,FALSE)*G194)</f>
        <v>0.08</v>
      </c>
      <c r="I194" s="10">
        <f t="shared" ref="I194:I204" si="7">COUNTIFS($C$2:$C$204,C194,$H$2:$H$204,"&lt;"&amp;H194)+1</f>
        <v>79</v>
      </c>
      <c r="J194" s="8">
        <f>VLOOKUP(I194,'Point Table'!$A$2:$B$123,2,FALSE)</f>
        <v>6.75</v>
      </c>
      <c r="R194" s="9"/>
    </row>
    <row r="195" spans="1:18" ht="12.75" x14ac:dyDescent="0.2">
      <c r="A195" s="20" t="s">
        <v>265</v>
      </c>
      <c r="B195" s="20" t="s">
        <v>266</v>
      </c>
      <c r="C195" s="20" t="s">
        <v>13</v>
      </c>
      <c r="D195" s="20">
        <v>70</v>
      </c>
      <c r="E195" s="2" t="s">
        <v>193</v>
      </c>
      <c r="F195" s="9" t="str">
        <f t="shared" si="6"/>
        <v>GeorgeSheldonMMILLENNIUM RUNNING</v>
      </c>
      <c r="G195" s="24">
        <v>0.10905092592592593</v>
      </c>
      <c r="H195" s="9">
        <f>IF(C195="F",VLOOKUP(D195,'F Half'!$A$2:$B$83,2,FALSE)*G195,VLOOKUP(D195,'M Half'!$A$2:$B$85,2,FALSE)*G195)</f>
        <v>8.032691203703704E-2</v>
      </c>
      <c r="I195" s="10">
        <f t="shared" si="7"/>
        <v>80</v>
      </c>
      <c r="J195" s="8">
        <f>VLOOKUP(I195,'Point Table'!$A$2:$B$123,2,FALSE)</f>
        <v>6.5</v>
      </c>
      <c r="R195" s="9"/>
    </row>
    <row r="196" spans="1:18" ht="12.75" x14ac:dyDescent="0.2">
      <c r="A196" s="20" t="s">
        <v>639</v>
      </c>
      <c r="B196" s="20" t="s">
        <v>640</v>
      </c>
      <c r="C196" s="20" t="s">
        <v>13</v>
      </c>
      <c r="D196" s="20">
        <v>41</v>
      </c>
      <c r="E196" s="2" t="s">
        <v>191</v>
      </c>
      <c r="F196" s="9" t="str">
        <f t="shared" si="6"/>
        <v>IsaacHornMGATE CITY STRIDERS</v>
      </c>
      <c r="G196" s="24">
        <v>8.4988425925925926E-2</v>
      </c>
      <c r="H196" s="9">
        <f>IF(C196="F",VLOOKUP(D196,'F Half'!$A$2:$B$83,2,FALSE)*G196,VLOOKUP(D196,'M Half'!$A$2:$B$85,2,FALSE)*G196)</f>
        <v>8.1784362268518526E-2</v>
      </c>
      <c r="I196" s="10">
        <f t="shared" si="7"/>
        <v>81</v>
      </c>
      <c r="J196" s="8">
        <f>VLOOKUP(I196,'Point Table'!$A$2:$B$123,2,FALSE)</f>
        <v>6.25</v>
      </c>
      <c r="R196" s="9"/>
    </row>
    <row r="197" spans="1:18" ht="12.75" x14ac:dyDescent="0.2">
      <c r="A197" t="s">
        <v>161</v>
      </c>
      <c r="B197" t="s">
        <v>462</v>
      </c>
      <c r="C197" t="s">
        <v>13</v>
      </c>
      <c r="D197">
        <v>38</v>
      </c>
      <c r="E197" s="2" t="s">
        <v>196</v>
      </c>
      <c r="F197" s="9" t="str">
        <f t="shared" si="6"/>
        <v>RyanScelzaMUPPER VALLEY RUNNING CLUB</v>
      </c>
      <c r="G197" s="24">
        <v>8.5856481481481492E-2</v>
      </c>
      <c r="H197" s="9">
        <f>IF(C197="F",VLOOKUP(D197,'F Half'!$A$2:$B$83,2,FALSE)*G197,VLOOKUP(D197,'M Half'!$A$2:$B$85,2,FALSE)*G197)</f>
        <v>8.4311064814814818E-2</v>
      </c>
      <c r="I197" s="10">
        <f t="shared" si="7"/>
        <v>82</v>
      </c>
      <c r="J197" s="8">
        <f>VLOOKUP(I197,'Point Table'!$A$2:$B$123,2,FALSE)</f>
        <v>6.0625</v>
      </c>
      <c r="R197" s="9"/>
    </row>
    <row r="198" spans="1:18" ht="12.75" x14ac:dyDescent="0.2">
      <c r="A198" s="20" t="s">
        <v>431</v>
      </c>
      <c r="B198" s="20" t="s">
        <v>197</v>
      </c>
      <c r="C198" s="20" t="s">
        <v>13</v>
      </c>
      <c r="D198" s="20">
        <v>35</v>
      </c>
      <c r="E198" s="2" t="s">
        <v>193</v>
      </c>
      <c r="F198" s="9" t="str">
        <f t="shared" si="6"/>
        <v>JustinO'NeillMMILLENNIUM RUNNING</v>
      </c>
      <c r="G198" s="24">
        <v>8.5787037037037037E-2</v>
      </c>
      <c r="H198" s="9">
        <f>IF(C198="F",VLOOKUP(D198,'F Half'!$A$2:$B$83,2,FALSE)*G198,VLOOKUP(D198,'M Half'!$A$2:$B$85,2,FALSE)*G198)</f>
        <v>8.5315208333333337E-2</v>
      </c>
      <c r="I198" s="10">
        <f t="shared" si="7"/>
        <v>83</v>
      </c>
      <c r="J198" s="8">
        <f>VLOOKUP(I198,'Point Table'!$A$2:$B$123,2,FALSE)</f>
        <v>5.875</v>
      </c>
      <c r="R198" s="9"/>
    </row>
    <row r="199" spans="1:18" ht="12.75" x14ac:dyDescent="0.2">
      <c r="A199" s="20" t="s">
        <v>159</v>
      </c>
      <c r="B199" s="20" t="s">
        <v>160</v>
      </c>
      <c r="C199" s="20" t="s">
        <v>13</v>
      </c>
      <c r="D199" s="20">
        <v>77</v>
      </c>
      <c r="E199" s="2" t="s">
        <v>191</v>
      </c>
      <c r="F199" s="9" t="str">
        <f t="shared" si="6"/>
        <v>RaymondBoutotteMGATE CITY STRIDERS</v>
      </c>
      <c r="G199" s="24">
        <v>0.12947916666666667</v>
      </c>
      <c r="H199" s="9">
        <f>IF(C199="F",VLOOKUP(D199,'F Half'!$A$2:$B$83,2,FALSE)*G199,VLOOKUP(D199,'M Half'!$A$2:$B$85,2,FALSE)*G199)</f>
        <v>8.6168385416666674E-2</v>
      </c>
      <c r="I199" s="10">
        <f t="shared" si="7"/>
        <v>84</v>
      </c>
      <c r="J199" s="8">
        <f>VLOOKUP(I199,'Point Table'!$A$2:$B$123,2,FALSE)</f>
        <v>5.6875</v>
      </c>
      <c r="R199" s="9"/>
    </row>
    <row r="200" spans="1:18" ht="12.75" x14ac:dyDescent="0.2">
      <c r="A200" s="20" t="s">
        <v>641</v>
      </c>
      <c r="B200" s="20" t="s">
        <v>642</v>
      </c>
      <c r="C200" s="20" t="s">
        <v>13</v>
      </c>
      <c r="D200" s="20">
        <v>46</v>
      </c>
      <c r="E200" s="2" t="s">
        <v>193</v>
      </c>
      <c r="F200" s="9" t="str">
        <f t="shared" si="6"/>
        <v>BillDucasseMMILLENNIUM RUNNING</v>
      </c>
      <c r="G200" s="24">
        <v>9.8715277777777777E-2</v>
      </c>
      <c r="H200" s="9">
        <f>IF(C200="F",VLOOKUP(D200,'F Half'!$A$2:$B$83,2,FALSE)*G200,VLOOKUP(D200,'M Half'!$A$2:$B$85,2,FALSE)*G200)</f>
        <v>9.1153687499999997E-2</v>
      </c>
      <c r="I200" s="10">
        <f t="shared" si="7"/>
        <v>85</v>
      </c>
      <c r="J200" s="8">
        <f>VLOOKUP(I200,'Point Table'!$A$2:$B$123,2,FALSE)</f>
        <v>5.5</v>
      </c>
      <c r="R200" s="9"/>
    </row>
    <row r="201" spans="1:18" ht="12.75" x14ac:dyDescent="0.2">
      <c r="A201" s="20" t="s">
        <v>147</v>
      </c>
      <c r="B201" s="20" t="s">
        <v>643</v>
      </c>
      <c r="C201" s="20" t="s">
        <v>13</v>
      </c>
      <c r="D201" s="20">
        <v>51</v>
      </c>
      <c r="E201" s="2" t="s">
        <v>192</v>
      </c>
      <c r="F201" s="9" t="str">
        <f t="shared" si="6"/>
        <v>StephenBurkeMGREATER DERRY TRACK CLUB</v>
      </c>
      <c r="G201" s="24">
        <v>0.10386574074074073</v>
      </c>
      <c r="H201" s="9">
        <f>IF(C201="F",VLOOKUP(D201,'F Half'!$A$2:$B$83,2,FALSE)*G201,VLOOKUP(D201,'M Half'!$A$2:$B$85,2,FALSE)*G201)</f>
        <v>9.1869247685185174E-2</v>
      </c>
      <c r="I201" s="10">
        <f t="shared" si="7"/>
        <v>86</v>
      </c>
      <c r="J201" s="8">
        <f>VLOOKUP(I201,'Point Table'!$A$2:$B$123,2,FALSE)</f>
        <v>5.3125</v>
      </c>
      <c r="R201" s="9"/>
    </row>
    <row r="202" spans="1:18" ht="12.75" x14ac:dyDescent="0.2">
      <c r="A202" s="20" t="s">
        <v>644</v>
      </c>
      <c r="B202" s="20" t="s">
        <v>645</v>
      </c>
      <c r="C202" s="20" t="s">
        <v>13</v>
      </c>
      <c r="D202" s="20">
        <v>42</v>
      </c>
      <c r="E202" s="2" t="s">
        <v>196</v>
      </c>
      <c r="F202" s="9" t="str">
        <f t="shared" si="6"/>
        <v>JeffreyHafnerMUPPER VALLEY RUNNING CLUB</v>
      </c>
      <c r="G202" s="24">
        <v>9.8460648148148144E-2</v>
      </c>
      <c r="H202" s="9">
        <f>IF(C202="F",VLOOKUP(D202,'F Half'!$A$2:$B$83,2,FALSE)*G202,VLOOKUP(D202,'M Half'!$A$2:$B$85,2,FALSE)*G202)</f>
        <v>9.3980688657407399E-2</v>
      </c>
      <c r="I202" s="10">
        <f t="shared" si="7"/>
        <v>87</v>
      </c>
      <c r="J202" s="8">
        <f>VLOOKUP(I202,'Point Table'!$A$2:$B$123,2,FALSE)</f>
        <v>5.125</v>
      </c>
      <c r="R202" s="9"/>
    </row>
    <row r="203" spans="1:18" ht="12.75" x14ac:dyDescent="0.2">
      <c r="A203" s="20" t="s">
        <v>219</v>
      </c>
      <c r="B203" s="20" t="s">
        <v>646</v>
      </c>
      <c r="C203" s="20" t="s">
        <v>13</v>
      </c>
      <c r="D203" s="20">
        <v>51</v>
      </c>
      <c r="E203" s="2" t="s">
        <v>193</v>
      </c>
      <c r="F203" s="9" t="str">
        <f t="shared" si="6"/>
        <v>RobertHoffmanMMILLENNIUM RUNNING</v>
      </c>
      <c r="G203" s="24">
        <v>0.10971064814814814</v>
      </c>
      <c r="H203" s="9">
        <f>IF(C203="F",VLOOKUP(D203,'F Half'!$A$2:$B$83,2,FALSE)*G203,VLOOKUP(D203,'M Half'!$A$2:$B$85,2,FALSE)*G203)</f>
        <v>9.7039068287037025E-2</v>
      </c>
      <c r="I203" s="10">
        <f t="shared" si="7"/>
        <v>88</v>
      </c>
      <c r="J203" s="8">
        <f>VLOOKUP(I203,'Point Table'!$A$2:$B$123,2,FALSE)</f>
        <v>4.9375</v>
      </c>
      <c r="R203" s="9"/>
    </row>
    <row r="204" spans="1:18" ht="12.95" customHeight="1" x14ac:dyDescent="0.2">
      <c r="A204" s="20" t="s">
        <v>152</v>
      </c>
      <c r="B204" s="20" t="s">
        <v>177</v>
      </c>
      <c r="C204" s="20" t="s">
        <v>13</v>
      </c>
      <c r="D204" s="20">
        <v>65</v>
      </c>
      <c r="E204" s="2" t="s">
        <v>193</v>
      </c>
      <c r="F204" s="9" t="str">
        <f t="shared" si="6"/>
        <v>AdamRosenthalMMILLENNIUM RUNNING</v>
      </c>
      <c r="G204" s="24">
        <v>0.14571759259259259</v>
      </c>
      <c r="H204" s="9">
        <f>IF(C204="F",VLOOKUP(D204,'F Half'!$A$2:$B$83,2,FALSE)*G204,VLOOKUP(D204,'M Half'!$A$2:$B$85,2,FALSE)*G204)</f>
        <v>0.11300399305555556</v>
      </c>
      <c r="I204" s="10">
        <f t="shared" si="7"/>
        <v>89</v>
      </c>
      <c r="J204" s="8">
        <f>VLOOKUP(I204,'Point Table'!$A$2:$B$123,2,FALSE)</f>
        <v>4.75</v>
      </c>
      <c r="R204" s="9"/>
    </row>
    <row r="205" spans="1:18" ht="12.75" x14ac:dyDescent="0.2">
      <c r="R205" s="9"/>
    </row>
    <row r="206" spans="1:18" ht="12.75" x14ac:dyDescent="0.2">
      <c r="R206" s="9"/>
    </row>
    <row r="207" spans="1:18" ht="12.75" x14ac:dyDescent="0.2">
      <c r="R207" s="9"/>
    </row>
    <row r="208" spans="1:18" ht="12.75" x14ac:dyDescent="0.2">
      <c r="R208" s="9"/>
    </row>
    <row r="209" spans="18:18" ht="12.75" x14ac:dyDescent="0.2">
      <c r="R209" s="9"/>
    </row>
    <row r="210" spans="18:18" ht="12.75" x14ac:dyDescent="0.2">
      <c r="R210" s="9"/>
    </row>
    <row r="211" spans="18:18" ht="12.75" x14ac:dyDescent="0.2">
      <c r="R211" s="9"/>
    </row>
    <row r="212" spans="18:18" ht="12.75" x14ac:dyDescent="0.2">
      <c r="R212" s="9"/>
    </row>
    <row r="213" spans="18:18" ht="12.75" x14ac:dyDescent="0.2">
      <c r="R213" s="9"/>
    </row>
    <row r="214" spans="18:18" ht="12.75" x14ac:dyDescent="0.2">
      <c r="R214" s="9"/>
    </row>
    <row r="215" spans="18:18" ht="12.75" x14ac:dyDescent="0.2">
      <c r="R215" s="9"/>
    </row>
    <row r="216" spans="18:18" ht="12.75" x14ac:dyDescent="0.2">
      <c r="R216" s="9"/>
    </row>
    <row r="217" spans="18:18" ht="12.75" x14ac:dyDescent="0.2">
      <c r="R217" s="9"/>
    </row>
    <row r="218" spans="18:18" ht="12.75" x14ac:dyDescent="0.2">
      <c r="R218" s="9"/>
    </row>
    <row r="219" spans="18:18" ht="12.75" x14ac:dyDescent="0.2">
      <c r="R219" s="9"/>
    </row>
    <row r="220" spans="18:18" ht="12.75" x14ac:dyDescent="0.2">
      <c r="R220" s="9"/>
    </row>
    <row r="221" spans="18:18" ht="12.75" x14ac:dyDescent="0.2">
      <c r="R221" s="9"/>
    </row>
    <row r="222" spans="18:18" ht="12.75" x14ac:dyDescent="0.2">
      <c r="R222" s="9"/>
    </row>
    <row r="223" spans="18:18" ht="12.75" x14ac:dyDescent="0.2">
      <c r="R223" s="9"/>
    </row>
    <row r="224" spans="18:18" ht="12.75" x14ac:dyDescent="0.2">
      <c r="R224" s="9"/>
    </row>
    <row r="225" spans="18:18" ht="12.75" x14ac:dyDescent="0.2">
      <c r="R225" s="9"/>
    </row>
    <row r="226" spans="18:18" ht="12.75" x14ac:dyDescent="0.2">
      <c r="R226" s="9"/>
    </row>
    <row r="227" spans="18:18" ht="12.75" x14ac:dyDescent="0.2">
      <c r="R227" s="9"/>
    </row>
    <row r="228" spans="18:18" ht="12.75" x14ac:dyDescent="0.2">
      <c r="R228" s="9"/>
    </row>
    <row r="229" spans="18:18" ht="12.75" x14ac:dyDescent="0.2">
      <c r="R229" s="9"/>
    </row>
    <row r="230" spans="18:18" ht="12.75" x14ac:dyDescent="0.2">
      <c r="R230" s="9"/>
    </row>
    <row r="231" spans="18:18" ht="12.75" x14ac:dyDescent="0.2">
      <c r="R231" s="9"/>
    </row>
    <row r="232" spans="18:18" ht="12.75" x14ac:dyDescent="0.2">
      <c r="R232" s="9"/>
    </row>
    <row r="233" spans="18:18" ht="12.75" x14ac:dyDescent="0.2">
      <c r="R233" s="9"/>
    </row>
    <row r="234" spans="18:18" ht="12.75" x14ac:dyDescent="0.2">
      <c r="R234" s="9"/>
    </row>
    <row r="235" spans="18:18" ht="12.75" x14ac:dyDescent="0.2">
      <c r="R235" s="9"/>
    </row>
    <row r="236" spans="18:18" ht="12.75" x14ac:dyDescent="0.2">
      <c r="R236" s="9"/>
    </row>
    <row r="237" spans="18:18" ht="12.75" x14ac:dyDescent="0.2">
      <c r="R237" s="9"/>
    </row>
    <row r="238" spans="18:18" ht="12.75" x14ac:dyDescent="0.2">
      <c r="R238" s="9"/>
    </row>
    <row r="239" spans="18:18" ht="12.75" x14ac:dyDescent="0.2">
      <c r="R239" s="9"/>
    </row>
    <row r="240" spans="18:18" ht="12.75" x14ac:dyDescent="0.2">
      <c r="R240" s="9"/>
    </row>
    <row r="241" spans="18:18" ht="12.75" x14ac:dyDescent="0.2">
      <c r="R241" s="9"/>
    </row>
    <row r="242" spans="18:18" ht="12.75" x14ac:dyDescent="0.2">
      <c r="R242" s="9"/>
    </row>
    <row r="243" spans="18:18" ht="12.75" x14ac:dyDescent="0.2">
      <c r="R243" s="9"/>
    </row>
    <row r="244" spans="18:18" ht="12.75" x14ac:dyDescent="0.2">
      <c r="R244" s="9"/>
    </row>
    <row r="245" spans="18:18" ht="12.75" x14ac:dyDescent="0.2">
      <c r="R245" s="9"/>
    </row>
    <row r="246" spans="18:18" ht="12.75" x14ac:dyDescent="0.2">
      <c r="R246" s="9"/>
    </row>
    <row r="247" spans="18:18" ht="12.75" x14ac:dyDescent="0.2">
      <c r="R247" s="9"/>
    </row>
    <row r="248" spans="18:18" ht="12.75" x14ac:dyDescent="0.2">
      <c r="R248" s="9"/>
    </row>
    <row r="249" spans="18:18" ht="12.75" x14ac:dyDescent="0.2">
      <c r="R249" s="9"/>
    </row>
    <row r="250" spans="18:18" ht="12.75" x14ac:dyDescent="0.2">
      <c r="R250" s="9"/>
    </row>
    <row r="251" spans="18:18" ht="12.75" x14ac:dyDescent="0.2">
      <c r="R251" s="9"/>
    </row>
    <row r="252" spans="18:18" ht="12.75" x14ac:dyDescent="0.2">
      <c r="R252" s="9"/>
    </row>
    <row r="253" spans="18:18" ht="12.75" x14ac:dyDescent="0.2">
      <c r="R253" s="9"/>
    </row>
    <row r="254" spans="18:18" ht="12.75" x14ac:dyDescent="0.2">
      <c r="R254" s="9"/>
    </row>
    <row r="255" spans="18:18" ht="12.75" x14ac:dyDescent="0.2">
      <c r="R255" s="9"/>
    </row>
    <row r="256" spans="18:18" ht="12.75" x14ac:dyDescent="0.2">
      <c r="R256" s="9"/>
    </row>
    <row r="257" spans="18:18" ht="12.75" x14ac:dyDescent="0.2">
      <c r="R257" s="9"/>
    </row>
    <row r="258" spans="18:18" ht="12.75" x14ac:dyDescent="0.2">
      <c r="R258" s="9"/>
    </row>
    <row r="259" spans="18:18" ht="12.75" x14ac:dyDescent="0.2">
      <c r="R259" s="9"/>
    </row>
    <row r="260" spans="18:18" ht="12.75" x14ac:dyDescent="0.2">
      <c r="R260" s="9"/>
    </row>
    <row r="261" spans="18:18" ht="12.75" x14ac:dyDescent="0.2">
      <c r="R261" s="9"/>
    </row>
    <row r="262" spans="18:18" ht="12.75" x14ac:dyDescent="0.2">
      <c r="R262" s="9"/>
    </row>
    <row r="263" spans="18:18" ht="12.75" x14ac:dyDescent="0.2">
      <c r="R263" s="9"/>
    </row>
    <row r="264" spans="18:18" ht="12.75" x14ac:dyDescent="0.2">
      <c r="R264" s="9"/>
    </row>
    <row r="265" spans="18:18" ht="12.75" x14ac:dyDescent="0.2">
      <c r="R265" s="9"/>
    </row>
    <row r="266" spans="18:18" ht="12.75" x14ac:dyDescent="0.2">
      <c r="R266" s="9"/>
    </row>
    <row r="267" spans="18:18" ht="12.75" x14ac:dyDescent="0.2">
      <c r="R267" s="9"/>
    </row>
    <row r="268" spans="18:18" ht="12.75" x14ac:dyDescent="0.2">
      <c r="R268" s="9"/>
    </row>
    <row r="269" spans="18:18" ht="12.75" x14ac:dyDescent="0.2">
      <c r="R269" s="9"/>
    </row>
    <row r="270" spans="18:18" ht="12.75" x14ac:dyDescent="0.2">
      <c r="R270" s="9"/>
    </row>
    <row r="271" spans="18:18" ht="12.75" x14ac:dyDescent="0.2">
      <c r="R271" s="9"/>
    </row>
    <row r="272" spans="18:18" ht="12.75" x14ac:dyDescent="0.2">
      <c r="R272" s="9"/>
    </row>
    <row r="273" spans="18:18" ht="12.75" x14ac:dyDescent="0.2">
      <c r="R273" s="9"/>
    </row>
    <row r="274" spans="18:18" ht="12.75" x14ac:dyDescent="0.2">
      <c r="R274" s="9"/>
    </row>
    <row r="275" spans="18:18" ht="12.75" x14ac:dyDescent="0.2">
      <c r="R275" s="9"/>
    </row>
    <row r="276" spans="18:18" ht="12.75" x14ac:dyDescent="0.2">
      <c r="R276" s="9"/>
    </row>
    <row r="277" spans="18:18" ht="12.75" x14ac:dyDescent="0.2">
      <c r="R277" s="9"/>
    </row>
    <row r="278" spans="18:18" ht="12.75" x14ac:dyDescent="0.2">
      <c r="R278" s="9"/>
    </row>
    <row r="279" spans="18:18" ht="12.75" x14ac:dyDescent="0.2">
      <c r="R279" s="9"/>
    </row>
    <row r="280" spans="18:18" ht="12.75" x14ac:dyDescent="0.2">
      <c r="R280" s="9"/>
    </row>
    <row r="281" spans="18:18" ht="12.75" x14ac:dyDescent="0.2">
      <c r="R281" s="9"/>
    </row>
    <row r="282" spans="18:18" ht="12.75" x14ac:dyDescent="0.2">
      <c r="R282" s="9"/>
    </row>
    <row r="283" spans="18:18" ht="12.75" x14ac:dyDescent="0.2">
      <c r="R283" s="9"/>
    </row>
    <row r="284" spans="18:18" ht="12.75" x14ac:dyDescent="0.2">
      <c r="R284" s="9"/>
    </row>
    <row r="285" spans="18:18" ht="12.75" x14ac:dyDescent="0.2">
      <c r="R285" s="9"/>
    </row>
    <row r="286" spans="18:18" ht="12.75" x14ac:dyDescent="0.2">
      <c r="R286" s="9"/>
    </row>
    <row r="287" spans="18:18" ht="12.75" x14ac:dyDescent="0.2">
      <c r="R287" s="9"/>
    </row>
    <row r="288" spans="18:18" ht="12.75" x14ac:dyDescent="0.2">
      <c r="R288" s="9"/>
    </row>
    <row r="289" spans="18:18" ht="12.75" x14ac:dyDescent="0.2">
      <c r="R289" s="9"/>
    </row>
    <row r="290" spans="18:18" ht="12.75" x14ac:dyDescent="0.2">
      <c r="R290" s="9"/>
    </row>
    <row r="291" spans="18:18" ht="12.75" x14ac:dyDescent="0.2">
      <c r="R291" s="9"/>
    </row>
    <row r="292" spans="18:18" ht="12.75" x14ac:dyDescent="0.2">
      <c r="R292" s="9"/>
    </row>
    <row r="293" spans="18:18" ht="12.75" x14ac:dyDescent="0.2">
      <c r="R293" s="9"/>
    </row>
    <row r="294" spans="18:18" ht="12.75" x14ac:dyDescent="0.2">
      <c r="R294" s="9"/>
    </row>
    <row r="295" spans="18:18" ht="12.75" x14ac:dyDescent="0.2">
      <c r="R295" s="9"/>
    </row>
    <row r="296" spans="18:18" ht="12.75" x14ac:dyDescent="0.2">
      <c r="R296" s="9"/>
    </row>
    <row r="297" spans="18:18" ht="12.75" x14ac:dyDescent="0.2">
      <c r="R297" s="9"/>
    </row>
    <row r="298" spans="18:18" ht="12.75" x14ac:dyDescent="0.2">
      <c r="R298" s="9"/>
    </row>
    <row r="299" spans="18:18" ht="12.75" x14ac:dyDescent="0.2">
      <c r="R299" s="9"/>
    </row>
    <row r="300" spans="18:18" ht="12.75" x14ac:dyDescent="0.2">
      <c r="R300" s="9"/>
    </row>
    <row r="301" spans="18:18" ht="12.75" x14ac:dyDescent="0.2">
      <c r="R301" s="9"/>
    </row>
    <row r="302" spans="18:18" ht="12.75" x14ac:dyDescent="0.2">
      <c r="R302" s="9"/>
    </row>
    <row r="303" spans="18:18" ht="12.75" x14ac:dyDescent="0.2">
      <c r="R303" s="9"/>
    </row>
    <row r="304" spans="18:18" ht="12.75" x14ac:dyDescent="0.2">
      <c r="R304" s="9"/>
    </row>
    <row r="305" spans="18:18" ht="12.75" x14ac:dyDescent="0.2">
      <c r="R305" s="9"/>
    </row>
    <row r="306" spans="18:18" ht="12.75" x14ac:dyDescent="0.2">
      <c r="R306" s="9"/>
    </row>
    <row r="307" spans="18:18" ht="12.75" x14ac:dyDescent="0.2">
      <c r="R307" s="9"/>
    </row>
    <row r="308" spans="18:18" ht="12.75" x14ac:dyDescent="0.2">
      <c r="R308" s="9"/>
    </row>
    <row r="309" spans="18:18" ht="12.75" x14ac:dyDescent="0.2">
      <c r="R309" s="9"/>
    </row>
    <row r="310" spans="18:18" ht="12.75" x14ac:dyDescent="0.2">
      <c r="R310" s="9"/>
    </row>
    <row r="311" spans="18:18" ht="12.75" x14ac:dyDescent="0.2">
      <c r="R311" s="9"/>
    </row>
    <row r="312" spans="18:18" ht="12.75" x14ac:dyDescent="0.2">
      <c r="R312" s="9"/>
    </row>
    <row r="313" spans="18:18" ht="12.75" x14ac:dyDescent="0.2">
      <c r="R313" s="9"/>
    </row>
    <row r="314" spans="18:18" ht="12.75" x14ac:dyDescent="0.2">
      <c r="R314" s="9"/>
    </row>
    <row r="315" spans="18:18" ht="12.75" x14ac:dyDescent="0.2">
      <c r="R315" s="9"/>
    </row>
    <row r="316" spans="18:18" ht="12.75" x14ac:dyDescent="0.2">
      <c r="R316" s="9"/>
    </row>
    <row r="317" spans="18:18" ht="12.75" x14ac:dyDescent="0.2">
      <c r="R317" s="9"/>
    </row>
    <row r="318" spans="18:18" ht="12.75" x14ac:dyDescent="0.2">
      <c r="R318" s="9"/>
    </row>
    <row r="319" spans="18:18" ht="12.75" x14ac:dyDescent="0.2">
      <c r="R319" s="9"/>
    </row>
    <row r="320" spans="18:18" ht="12.75" x14ac:dyDescent="0.2">
      <c r="R320" s="9"/>
    </row>
    <row r="321" spans="18:18" ht="12.75" x14ac:dyDescent="0.2">
      <c r="R321" s="9"/>
    </row>
    <row r="322" spans="18:18" ht="12.75" x14ac:dyDescent="0.2">
      <c r="R322" s="9"/>
    </row>
    <row r="323" spans="18:18" ht="12.75" x14ac:dyDescent="0.2">
      <c r="R323" s="9"/>
    </row>
    <row r="324" spans="18:18" ht="12.75" x14ac:dyDescent="0.2">
      <c r="R324" s="9"/>
    </row>
    <row r="325" spans="18:18" ht="12.75" x14ac:dyDescent="0.2">
      <c r="R325" s="9"/>
    </row>
    <row r="326" spans="18:18" ht="12.75" x14ac:dyDescent="0.2">
      <c r="R326" s="9"/>
    </row>
    <row r="327" spans="18:18" ht="12.75" x14ac:dyDescent="0.2">
      <c r="R327" s="9"/>
    </row>
    <row r="328" spans="18:18" ht="12.75" x14ac:dyDescent="0.2">
      <c r="R328" s="9"/>
    </row>
    <row r="329" spans="18:18" ht="12.75" x14ac:dyDescent="0.2">
      <c r="R329" s="9"/>
    </row>
    <row r="330" spans="18:18" ht="12.75" x14ac:dyDescent="0.2">
      <c r="R330" s="9"/>
    </row>
    <row r="331" spans="18:18" ht="12.75" x14ac:dyDescent="0.2">
      <c r="R331" s="9"/>
    </row>
    <row r="332" spans="18:18" ht="12.75" x14ac:dyDescent="0.2">
      <c r="R332" s="9"/>
    </row>
    <row r="333" spans="18:18" ht="12.75" x14ac:dyDescent="0.2">
      <c r="R333" s="9"/>
    </row>
    <row r="334" spans="18:18" ht="12.75" x14ac:dyDescent="0.2">
      <c r="R334" s="9"/>
    </row>
    <row r="335" spans="18:18" ht="12.75" x14ac:dyDescent="0.2">
      <c r="R335" s="9"/>
    </row>
    <row r="336" spans="18:18" ht="12.75" x14ac:dyDescent="0.2">
      <c r="R336" s="9"/>
    </row>
    <row r="337" spans="18:18" ht="12.75" x14ac:dyDescent="0.2">
      <c r="R337" s="9"/>
    </row>
    <row r="338" spans="18:18" ht="12.75" x14ac:dyDescent="0.2">
      <c r="R338" s="9"/>
    </row>
    <row r="339" spans="18:18" ht="12.75" x14ac:dyDescent="0.2">
      <c r="R339" s="9"/>
    </row>
    <row r="340" spans="18:18" ht="12.75" x14ac:dyDescent="0.2">
      <c r="R340" s="9"/>
    </row>
    <row r="341" spans="18:18" ht="12.75" x14ac:dyDescent="0.2">
      <c r="R341" s="9"/>
    </row>
    <row r="342" spans="18:18" ht="12.75" x14ac:dyDescent="0.2">
      <c r="R342" s="9"/>
    </row>
    <row r="343" spans="18:18" ht="12.75" x14ac:dyDescent="0.2">
      <c r="R343" s="9"/>
    </row>
    <row r="344" spans="18:18" ht="12.75" x14ac:dyDescent="0.2">
      <c r="R344" s="9"/>
    </row>
    <row r="345" spans="18:18" ht="12.75" x14ac:dyDescent="0.2">
      <c r="R345" s="9"/>
    </row>
    <row r="346" spans="18:18" ht="12.75" x14ac:dyDescent="0.2">
      <c r="R346" s="9"/>
    </row>
    <row r="347" spans="18:18" ht="12.75" x14ac:dyDescent="0.2">
      <c r="R347" s="9"/>
    </row>
    <row r="348" spans="18:18" ht="12.75" x14ac:dyDescent="0.2">
      <c r="R348" s="9"/>
    </row>
    <row r="349" spans="18:18" ht="12.75" x14ac:dyDescent="0.2">
      <c r="R349" s="9"/>
    </row>
    <row r="350" spans="18:18" ht="12.75" x14ac:dyDescent="0.2">
      <c r="R350" s="9"/>
    </row>
    <row r="351" spans="18:18" ht="12.75" x14ac:dyDescent="0.2">
      <c r="R351" s="9"/>
    </row>
    <row r="352" spans="18:18" ht="12.75" x14ac:dyDescent="0.2">
      <c r="R352" s="9"/>
    </row>
    <row r="353" spans="18:18" ht="12.75" x14ac:dyDescent="0.2">
      <c r="R353" s="9"/>
    </row>
    <row r="354" spans="18:18" ht="12.75" x14ac:dyDescent="0.2">
      <c r="R354" s="9"/>
    </row>
    <row r="355" spans="18:18" ht="12.75" x14ac:dyDescent="0.2">
      <c r="R355" s="9"/>
    </row>
    <row r="356" spans="18:18" ht="12.75" x14ac:dyDescent="0.2">
      <c r="R356" s="9"/>
    </row>
    <row r="357" spans="18:18" ht="12.75" x14ac:dyDescent="0.2">
      <c r="R357" s="9"/>
    </row>
    <row r="358" spans="18:18" ht="12.75" x14ac:dyDescent="0.2">
      <c r="R358" s="9"/>
    </row>
    <row r="359" spans="18:18" ht="12.75" x14ac:dyDescent="0.2">
      <c r="R359" s="9"/>
    </row>
    <row r="360" spans="18:18" ht="12.75" x14ac:dyDescent="0.2">
      <c r="R360" s="9"/>
    </row>
    <row r="361" spans="18:18" ht="12.75" x14ac:dyDescent="0.2">
      <c r="R361" s="9"/>
    </row>
    <row r="362" spans="18:18" ht="12.75" x14ac:dyDescent="0.2">
      <c r="R362" s="9"/>
    </row>
    <row r="363" spans="18:18" ht="12.75" x14ac:dyDescent="0.2">
      <c r="R363" s="9"/>
    </row>
    <row r="364" spans="18:18" ht="12.75" x14ac:dyDescent="0.2">
      <c r="R364" s="9"/>
    </row>
    <row r="365" spans="18:18" ht="12.75" x14ac:dyDescent="0.2">
      <c r="R365" s="9"/>
    </row>
    <row r="366" spans="18:18" ht="12.75" x14ac:dyDescent="0.2">
      <c r="R366" s="9"/>
    </row>
    <row r="367" spans="18:18" ht="12.75" x14ac:dyDescent="0.2">
      <c r="R367" s="9"/>
    </row>
    <row r="368" spans="18:18" ht="12.75" x14ac:dyDescent="0.2">
      <c r="R368" s="9"/>
    </row>
    <row r="369" spans="18:18" ht="12.75" x14ac:dyDescent="0.2">
      <c r="R369" s="9"/>
    </row>
    <row r="370" spans="18:18" ht="12.75" x14ac:dyDescent="0.2">
      <c r="R370" s="9"/>
    </row>
    <row r="371" spans="18:18" ht="12.75" x14ac:dyDescent="0.2">
      <c r="R371" s="9"/>
    </row>
    <row r="372" spans="18:18" ht="12.75" x14ac:dyDescent="0.2">
      <c r="R372" s="9"/>
    </row>
    <row r="373" spans="18:18" ht="12.75" x14ac:dyDescent="0.2">
      <c r="R373" s="9"/>
    </row>
    <row r="374" spans="18:18" ht="12.75" x14ac:dyDescent="0.2">
      <c r="R374" s="9"/>
    </row>
    <row r="375" spans="18:18" ht="12.75" x14ac:dyDescent="0.2">
      <c r="R375" s="9"/>
    </row>
    <row r="376" spans="18:18" ht="12.75" x14ac:dyDescent="0.2">
      <c r="R376" s="9"/>
    </row>
    <row r="377" spans="18:18" ht="12.75" x14ac:dyDescent="0.2">
      <c r="R377" s="9"/>
    </row>
    <row r="378" spans="18:18" ht="12.75" x14ac:dyDescent="0.2">
      <c r="R378" s="9"/>
    </row>
    <row r="379" spans="18:18" ht="12.75" x14ac:dyDescent="0.2">
      <c r="R379" s="9"/>
    </row>
    <row r="380" spans="18:18" ht="12.75" x14ac:dyDescent="0.2">
      <c r="R380" s="9"/>
    </row>
    <row r="381" spans="18:18" ht="12.75" x14ac:dyDescent="0.2">
      <c r="R381" s="9"/>
    </row>
    <row r="382" spans="18:18" ht="12.75" x14ac:dyDescent="0.2">
      <c r="R382" s="9"/>
    </row>
    <row r="383" spans="18:18" ht="12.75" x14ac:dyDescent="0.2">
      <c r="R383" s="9"/>
    </row>
    <row r="384" spans="18:18" ht="12.75" x14ac:dyDescent="0.2">
      <c r="R384" s="9"/>
    </row>
    <row r="385" spans="18:18" ht="12.75" x14ac:dyDescent="0.2">
      <c r="R385" s="9"/>
    </row>
    <row r="386" spans="18:18" ht="12.75" x14ac:dyDescent="0.2">
      <c r="R386" s="9"/>
    </row>
    <row r="387" spans="18:18" ht="12.75" x14ac:dyDescent="0.2">
      <c r="R387" s="9"/>
    </row>
    <row r="388" spans="18:18" ht="12.75" x14ac:dyDescent="0.2">
      <c r="R388" s="9"/>
    </row>
    <row r="389" spans="18:18" ht="12.75" x14ac:dyDescent="0.2">
      <c r="R389" s="9"/>
    </row>
    <row r="390" spans="18:18" ht="12.75" x14ac:dyDescent="0.2">
      <c r="R390" s="9"/>
    </row>
    <row r="391" spans="18:18" ht="12.75" x14ac:dyDescent="0.2">
      <c r="R391" s="9"/>
    </row>
    <row r="392" spans="18:18" ht="12.75" x14ac:dyDescent="0.2">
      <c r="R392" s="9"/>
    </row>
    <row r="393" spans="18:18" ht="12.75" x14ac:dyDescent="0.2">
      <c r="R393" s="9"/>
    </row>
    <row r="394" spans="18:18" ht="12.75" x14ac:dyDescent="0.2">
      <c r="R394" s="9"/>
    </row>
    <row r="395" spans="18:18" ht="12.75" x14ac:dyDescent="0.2">
      <c r="R395" s="9"/>
    </row>
    <row r="396" spans="18:18" ht="12.75" x14ac:dyDescent="0.2">
      <c r="R396" s="9"/>
    </row>
    <row r="397" spans="18:18" ht="12.75" x14ac:dyDescent="0.2">
      <c r="R397" s="9"/>
    </row>
    <row r="398" spans="18:18" ht="12.75" x14ac:dyDescent="0.2">
      <c r="R398" s="9"/>
    </row>
    <row r="399" spans="18:18" ht="12.75" x14ac:dyDescent="0.2">
      <c r="R399" s="9"/>
    </row>
    <row r="400" spans="18:18" ht="12.75" x14ac:dyDescent="0.2">
      <c r="R400" s="9"/>
    </row>
    <row r="401" spans="18:18" ht="12.75" x14ac:dyDescent="0.2">
      <c r="R401" s="9"/>
    </row>
    <row r="402" spans="18:18" ht="12.75" x14ac:dyDescent="0.2">
      <c r="R402" s="9"/>
    </row>
    <row r="403" spans="18:18" ht="12.75" x14ac:dyDescent="0.2">
      <c r="R403" s="9"/>
    </row>
    <row r="404" spans="18:18" ht="12.75" x14ac:dyDescent="0.2">
      <c r="R404" s="9"/>
    </row>
    <row r="405" spans="18:18" ht="12.75" x14ac:dyDescent="0.2">
      <c r="R405" s="9"/>
    </row>
    <row r="406" spans="18:18" ht="12.75" x14ac:dyDescent="0.2">
      <c r="R406" s="9"/>
    </row>
    <row r="407" spans="18:18" ht="12.75" x14ac:dyDescent="0.2">
      <c r="R407" s="9"/>
    </row>
    <row r="408" spans="18:18" ht="12.75" x14ac:dyDescent="0.2">
      <c r="R408" s="9"/>
    </row>
    <row r="409" spans="18:18" ht="12.75" x14ac:dyDescent="0.2">
      <c r="R409" s="9"/>
    </row>
    <row r="410" spans="18:18" ht="12.75" x14ac:dyDescent="0.2">
      <c r="R410" s="9"/>
    </row>
    <row r="411" spans="18:18" ht="12.75" x14ac:dyDescent="0.2">
      <c r="R411" s="9"/>
    </row>
    <row r="412" spans="18:18" ht="12.75" x14ac:dyDescent="0.2">
      <c r="R412" s="9"/>
    </row>
    <row r="413" spans="18:18" ht="12.75" x14ac:dyDescent="0.2">
      <c r="R413" s="9"/>
    </row>
    <row r="414" spans="18:18" ht="12.75" x14ac:dyDescent="0.2">
      <c r="R414" s="9"/>
    </row>
    <row r="415" spans="18:18" ht="12.75" x14ac:dyDescent="0.2">
      <c r="R415" s="9"/>
    </row>
    <row r="416" spans="18:18" ht="12.75" x14ac:dyDescent="0.2">
      <c r="R416" s="9"/>
    </row>
    <row r="417" spans="18:18" ht="12.75" x14ac:dyDescent="0.2">
      <c r="R417" s="9"/>
    </row>
    <row r="418" spans="18:18" ht="12.75" x14ac:dyDescent="0.2">
      <c r="R418" s="9"/>
    </row>
    <row r="419" spans="18:18" ht="12.75" x14ac:dyDescent="0.2">
      <c r="R419" s="9"/>
    </row>
    <row r="420" spans="18:18" ht="12.75" x14ac:dyDescent="0.2">
      <c r="R420" s="9"/>
    </row>
    <row r="421" spans="18:18" ht="12.75" x14ac:dyDescent="0.2">
      <c r="R421" s="9"/>
    </row>
    <row r="422" spans="18:18" ht="12.75" x14ac:dyDescent="0.2">
      <c r="R422" s="9"/>
    </row>
    <row r="423" spans="18:18" ht="12.75" x14ac:dyDescent="0.2">
      <c r="R423" s="9"/>
    </row>
    <row r="424" spans="18:18" ht="12.75" x14ac:dyDescent="0.2">
      <c r="R424" s="9"/>
    </row>
    <row r="425" spans="18:18" ht="12.75" x14ac:dyDescent="0.2">
      <c r="R425" s="9"/>
    </row>
    <row r="426" spans="18:18" ht="12.75" x14ac:dyDescent="0.2">
      <c r="R426" s="9"/>
    </row>
    <row r="427" spans="18:18" ht="12.75" x14ac:dyDescent="0.2">
      <c r="R427" s="9"/>
    </row>
    <row r="428" spans="18:18" ht="12.75" x14ac:dyDescent="0.2">
      <c r="R428" s="9"/>
    </row>
    <row r="429" spans="18:18" ht="12.75" x14ac:dyDescent="0.2">
      <c r="R429" s="9"/>
    </row>
    <row r="430" spans="18:18" ht="12.75" x14ac:dyDescent="0.2">
      <c r="R430" s="9"/>
    </row>
    <row r="431" spans="18:18" ht="12.75" x14ac:dyDescent="0.2">
      <c r="R431" s="9"/>
    </row>
    <row r="432" spans="18:18" ht="12.75" x14ac:dyDescent="0.2">
      <c r="R432" s="9"/>
    </row>
    <row r="433" spans="18:18" ht="12.75" x14ac:dyDescent="0.2">
      <c r="R433" s="9"/>
    </row>
    <row r="434" spans="18:18" ht="12.75" x14ac:dyDescent="0.2">
      <c r="R434" s="9"/>
    </row>
    <row r="435" spans="18:18" ht="12.75" x14ac:dyDescent="0.2">
      <c r="R435" s="9"/>
    </row>
    <row r="436" spans="18:18" ht="12.75" x14ac:dyDescent="0.2">
      <c r="R436" s="9"/>
    </row>
    <row r="437" spans="18:18" ht="12.75" x14ac:dyDescent="0.2">
      <c r="R437" s="9"/>
    </row>
    <row r="438" spans="18:18" ht="12.75" x14ac:dyDescent="0.2">
      <c r="R438" s="9"/>
    </row>
    <row r="439" spans="18:18" ht="12.75" x14ac:dyDescent="0.2">
      <c r="R439" s="9"/>
    </row>
    <row r="440" spans="18:18" ht="12.75" x14ac:dyDescent="0.2">
      <c r="R440" s="9"/>
    </row>
    <row r="441" spans="18:18" ht="12.75" x14ac:dyDescent="0.2">
      <c r="R441" s="9"/>
    </row>
    <row r="442" spans="18:18" ht="12.75" x14ac:dyDescent="0.2">
      <c r="R442" s="9"/>
    </row>
    <row r="443" spans="18:18" ht="12.75" x14ac:dyDescent="0.2">
      <c r="R443" s="9"/>
    </row>
    <row r="444" spans="18:18" ht="12.75" x14ac:dyDescent="0.2">
      <c r="R444" s="9"/>
    </row>
    <row r="445" spans="18:18" ht="12.75" x14ac:dyDescent="0.2">
      <c r="R445" s="9"/>
    </row>
    <row r="446" spans="18:18" ht="12.75" x14ac:dyDescent="0.2">
      <c r="R446" s="9"/>
    </row>
    <row r="447" spans="18:18" ht="12.75" x14ac:dyDescent="0.2">
      <c r="R447" s="9"/>
    </row>
    <row r="448" spans="18:18" ht="12.75" x14ac:dyDescent="0.2">
      <c r="R448" s="9"/>
    </row>
    <row r="449" spans="18:18" ht="12.75" x14ac:dyDescent="0.2">
      <c r="R449" s="9"/>
    </row>
    <row r="450" spans="18:18" ht="12.75" x14ac:dyDescent="0.2">
      <c r="R450" s="9"/>
    </row>
    <row r="451" spans="18:18" ht="12.75" x14ac:dyDescent="0.2">
      <c r="R451" s="9"/>
    </row>
    <row r="452" spans="18:18" ht="12.75" x14ac:dyDescent="0.2">
      <c r="R452" s="9"/>
    </row>
    <row r="453" spans="18:18" ht="12.75" x14ac:dyDescent="0.2">
      <c r="R453" s="9"/>
    </row>
    <row r="454" spans="18:18" ht="12.75" x14ac:dyDescent="0.2">
      <c r="R454" s="9"/>
    </row>
    <row r="455" spans="18:18" ht="12.75" x14ac:dyDescent="0.2">
      <c r="R455" s="9"/>
    </row>
    <row r="456" spans="18:18" ht="12.75" x14ac:dyDescent="0.2">
      <c r="R456" s="9"/>
    </row>
    <row r="457" spans="18:18" ht="12.75" x14ac:dyDescent="0.2">
      <c r="R457" s="9"/>
    </row>
    <row r="458" spans="18:18" ht="12.75" x14ac:dyDescent="0.2">
      <c r="R458" s="9"/>
    </row>
    <row r="459" spans="18:18" ht="12.75" x14ac:dyDescent="0.2">
      <c r="R459" s="9"/>
    </row>
    <row r="460" spans="18:18" ht="12.75" x14ac:dyDescent="0.2">
      <c r="R460" s="9"/>
    </row>
    <row r="461" spans="18:18" ht="12.75" x14ac:dyDescent="0.2">
      <c r="R461" s="9"/>
    </row>
    <row r="462" spans="18:18" ht="12.75" x14ac:dyDescent="0.2">
      <c r="R462" s="9"/>
    </row>
    <row r="463" spans="18:18" ht="12.75" x14ac:dyDescent="0.2">
      <c r="R463" s="9"/>
    </row>
    <row r="464" spans="18:18" ht="12.75" x14ac:dyDescent="0.2">
      <c r="R464" s="9"/>
    </row>
    <row r="465" spans="18:18" ht="12.75" x14ac:dyDescent="0.2">
      <c r="R465" s="9"/>
    </row>
    <row r="466" spans="18:18" ht="12.75" x14ac:dyDescent="0.2">
      <c r="R466" s="9"/>
    </row>
    <row r="467" spans="18:18" ht="12.75" x14ac:dyDescent="0.2">
      <c r="R467" s="9"/>
    </row>
    <row r="468" spans="18:18" ht="12.75" x14ac:dyDescent="0.2">
      <c r="R468" s="9"/>
    </row>
    <row r="469" spans="18:18" ht="12.75" x14ac:dyDescent="0.2">
      <c r="R469" s="9"/>
    </row>
    <row r="470" spans="18:18" ht="12.75" x14ac:dyDescent="0.2">
      <c r="R470" s="9"/>
    </row>
    <row r="471" spans="18:18" ht="12.75" x14ac:dyDescent="0.2">
      <c r="R471" s="9"/>
    </row>
    <row r="472" spans="18:18" ht="12.75" x14ac:dyDescent="0.2">
      <c r="R472" s="9"/>
    </row>
    <row r="473" spans="18:18" ht="12.75" x14ac:dyDescent="0.2">
      <c r="R473" s="9"/>
    </row>
    <row r="474" spans="18:18" ht="12.75" x14ac:dyDescent="0.2">
      <c r="R474" s="9"/>
    </row>
    <row r="475" spans="18:18" ht="12.75" x14ac:dyDescent="0.2">
      <c r="R475" s="9"/>
    </row>
    <row r="476" spans="18:18" ht="12.75" x14ac:dyDescent="0.2">
      <c r="R476" s="9"/>
    </row>
    <row r="477" spans="18:18" ht="12.75" x14ac:dyDescent="0.2">
      <c r="R477" s="9"/>
    </row>
    <row r="478" spans="18:18" ht="12.75" x14ac:dyDescent="0.2">
      <c r="R478" s="9"/>
    </row>
    <row r="479" spans="18:18" ht="12.75" x14ac:dyDescent="0.2">
      <c r="R479" s="9"/>
    </row>
    <row r="480" spans="18:18" ht="12.75" x14ac:dyDescent="0.2">
      <c r="R480" s="9"/>
    </row>
    <row r="481" spans="18:18" ht="12.75" x14ac:dyDescent="0.2">
      <c r="R481" s="9"/>
    </row>
    <row r="482" spans="18:18" ht="12.75" x14ac:dyDescent="0.2">
      <c r="R482" s="9"/>
    </row>
    <row r="483" spans="18:18" ht="12.75" x14ac:dyDescent="0.2">
      <c r="R483" s="9"/>
    </row>
    <row r="484" spans="18:18" ht="12.75" x14ac:dyDescent="0.2">
      <c r="R484" s="9"/>
    </row>
    <row r="485" spans="18:18" ht="12.75" x14ac:dyDescent="0.2">
      <c r="R485" s="9"/>
    </row>
    <row r="486" spans="18:18" ht="12.75" x14ac:dyDescent="0.2">
      <c r="R486" s="9"/>
    </row>
    <row r="487" spans="18:18" ht="12.75" x14ac:dyDescent="0.2">
      <c r="R487" s="9"/>
    </row>
    <row r="488" spans="18:18" ht="12.75" x14ac:dyDescent="0.2">
      <c r="R488" s="9"/>
    </row>
    <row r="489" spans="18:18" ht="12.75" x14ac:dyDescent="0.2">
      <c r="R489" s="9"/>
    </row>
    <row r="490" spans="18:18" ht="12.75" x14ac:dyDescent="0.2">
      <c r="R490" s="9"/>
    </row>
    <row r="491" spans="18:18" ht="12.75" x14ac:dyDescent="0.2">
      <c r="R491" s="9"/>
    </row>
    <row r="492" spans="18:18" ht="12.75" x14ac:dyDescent="0.2">
      <c r="R492" s="9"/>
    </row>
    <row r="493" spans="18:18" ht="12.75" x14ac:dyDescent="0.2">
      <c r="R493" s="9"/>
    </row>
    <row r="494" spans="18:18" ht="12.75" x14ac:dyDescent="0.2">
      <c r="R494" s="9"/>
    </row>
    <row r="495" spans="18:18" ht="12.75" x14ac:dyDescent="0.2">
      <c r="R495" s="9"/>
    </row>
    <row r="496" spans="18:18" ht="12.75" x14ac:dyDescent="0.2">
      <c r="R496" s="9"/>
    </row>
    <row r="497" spans="18:18" ht="12.75" x14ac:dyDescent="0.2">
      <c r="R497" s="9"/>
    </row>
    <row r="498" spans="18:18" ht="12.75" x14ac:dyDescent="0.2">
      <c r="R498" s="9"/>
    </row>
  </sheetData>
  <autoFilter ref="A1:J204" xr:uid="{00000000-0009-0000-0000-000014000000}"/>
  <sortState xmlns:xlrd2="http://schemas.microsoft.com/office/spreadsheetml/2017/richdata2" ref="A2:J498">
    <sortCondition ref="C2:C498"/>
    <sortCondition ref="I2:I498"/>
  </sortState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R499"/>
  <sheetViews>
    <sheetView workbookViewId="0">
      <pane ySplit="1" topLeftCell="A23" activePane="bottomLeft" state="frozen"/>
      <selection sqref="A1:XFD1048576"/>
      <selection pane="bottomLeft"/>
    </sheetView>
  </sheetViews>
  <sheetFormatPr defaultColWidth="12.5703125" defaultRowHeight="15.75" customHeight="1" x14ac:dyDescent="0.2"/>
  <cols>
    <col min="1" max="1" width="12.5703125" style="3"/>
    <col min="2" max="2" width="15.140625" style="3" bestFit="1" customWidth="1"/>
    <col min="3" max="4" width="12.5703125" style="3"/>
    <col min="5" max="5" width="36.5703125" style="3" bestFit="1" customWidth="1"/>
    <col min="6" max="6" width="0.5703125" style="3" customWidth="1"/>
    <col min="7" max="7" width="16.140625" style="3" customWidth="1"/>
    <col min="8" max="15" width="12.5703125" style="3"/>
    <col min="16" max="16" width="25.42578125" style="3" customWidth="1"/>
    <col min="17" max="16384" width="12.5703125" style="3"/>
  </cols>
  <sheetData>
    <row r="1" spans="1:18" s="17" customFormat="1" ht="15.75" customHeight="1" x14ac:dyDescent="0.2">
      <c r="A1" s="6" t="s">
        <v>178</v>
      </c>
      <c r="B1" s="6" t="s">
        <v>179</v>
      </c>
      <c r="C1" s="6" t="s">
        <v>9</v>
      </c>
      <c r="D1" s="6" t="s">
        <v>10</v>
      </c>
      <c r="E1" s="6" t="s">
        <v>180</v>
      </c>
      <c r="F1" s="6" t="s">
        <v>39</v>
      </c>
      <c r="G1" s="6" t="s">
        <v>181</v>
      </c>
      <c r="H1" s="6" t="s">
        <v>182</v>
      </c>
      <c r="I1" s="6" t="s">
        <v>183</v>
      </c>
      <c r="J1" s="6" t="s">
        <v>184</v>
      </c>
      <c r="R1" s="6"/>
    </row>
    <row r="2" spans="1:18" ht="15.75" customHeight="1" x14ac:dyDescent="0.2">
      <c r="A2" s="2" t="s">
        <v>44</v>
      </c>
      <c r="B2" s="2" t="s">
        <v>45</v>
      </c>
      <c r="C2" s="2" t="s">
        <v>19</v>
      </c>
      <c r="D2" s="2">
        <v>77</v>
      </c>
      <c r="E2" s="2" t="s">
        <v>196</v>
      </c>
      <c r="F2" s="9" t="str">
        <f t="shared" ref="F2:F33" si="0">A2&amp;B2&amp;C2&amp;E2</f>
        <v>ElizabethGonnermanFUPPER VALLEY RUNNING CLUB</v>
      </c>
      <c r="G2" s="9">
        <v>1.9699074074074074E-2</v>
      </c>
      <c r="H2" s="9">
        <f>IF(C2="F",VLOOKUP(D2,'F Track'!$A$2:$B$97,2,FALSE)*G2,VLOOKUP(D2,'M Track'!$A$2:$B$99,2,FALSE)*G2)</f>
        <v>1.112406712962963E-2</v>
      </c>
      <c r="I2" s="10">
        <f t="shared" ref="I2:I33" si="1">COUNTIFS($C$2:$C$198,C2,$H$2:$H$198,"&lt;"&amp;H2)+1</f>
        <v>1</v>
      </c>
      <c r="J2" s="8">
        <f>VLOOKUP(I2,'Point Table'!$A$2:$B$123,2,FALSE)</f>
        <v>100</v>
      </c>
      <c r="R2" s="9"/>
    </row>
    <row r="3" spans="1:18" ht="15.75" customHeight="1" x14ac:dyDescent="0.2">
      <c r="A3" s="2" t="s">
        <v>53</v>
      </c>
      <c r="B3" s="2" t="s">
        <v>385</v>
      </c>
      <c r="C3" s="2" t="s">
        <v>19</v>
      </c>
      <c r="D3" s="2">
        <v>52</v>
      </c>
      <c r="E3" s="2" t="s">
        <v>192</v>
      </c>
      <c r="F3" s="9" t="str">
        <f t="shared" si="0"/>
        <v>JulieHanover-MullaneyFGREATER DERRY TRACK CLUB</v>
      </c>
      <c r="G3" s="9">
        <v>1.4039351851851851E-2</v>
      </c>
      <c r="H3" s="9">
        <f>IF(C3="F",VLOOKUP(D3,'F Track'!$A$2:$B$97,2,FALSE)*G3,VLOOKUP(D3,'M Track'!$A$2:$B$99,2,FALSE)*G3)</f>
        <v>1.1795863425925925E-2</v>
      </c>
      <c r="I3" s="10">
        <f t="shared" si="1"/>
        <v>2</v>
      </c>
      <c r="J3" s="8">
        <f>VLOOKUP(I3,'Point Table'!$A$2:$B$123,2,FALSE)</f>
        <v>97</v>
      </c>
      <c r="R3" s="9"/>
    </row>
    <row r="4" spans="1:18" ht="15.75" customHeight="1" x14ac:dyDescent="0.2">
      <c r="A4" s="2" t="s">
        <v>40</v>
      </c>
      <c r="B4" s="2" t="s">
        <v>41</v>
      </c>
      <c r="C4" s="2" t="s">
        <v>19</v>
      </c>
      <c r="D4" s="2">
        <v>61</v>
      </c>
      <c r="E4" s="2" t="s">
        <v>196</v>
      </c>
      <c r="F4" s="9" t="str">
        <f t="shared" si="0"/>
        <v>LaurieReedFUPPER VALLEY RUNNING CLUB</v>
      </c>
      <c r="G4" s="9">
        <v>1.6099537037037037E-2</v>
      </c>
      <c r="H4" s="9">
        <f>IF(C4="F",VLOOKUP(D4,'F Track'!$A$2:$B$97,2,FALSE)*G4,VLOOKUP(D4,'M Track'!$A$2:$B$99,2,FALSE)*G4)</f>
        <v>1.1929756944444444E-2</v>
      </c>
      <c r="I4" s="10">
        <f t="shared" si="1"/>
        <v>3</v>
      </c>
      <c r="J4" s="8">
        <f>VLOOKUP(I4,'Point Table'!$A$2:$B$123,2,FALSE)</f>
        <v>94</v>
      </c>
      <c r="R4" s="9"/>
    </row>
    <row r="5" spans="1:18" ht="15.75" customHeight="1" x14ac:dyDescent="0.2">
      <c r="A5" s="2" t="s">
        <v>46</v>
      </c>
      <c r="B5" s="2" t="s">
        <v>47</v>
      </c>
      <c r="C5" s="2" t="s">
        <v>19</v>
      </c>
      <c r="D5" s="2">
        <v>67</v>
      </c>
      <c r="E5" s="2" t="s">
        <v>192</v>
      </c>
      <c r="F5" s="9" t="str">
        <f t="shared" si="0"/>
        <v>PegDonovanFGREATER DERRY TRACK CLUB</v>
      </c>
      <c r="G5" s="9">
        <v>1.818287037037037E-2</v>
      </c>
      <c r="H5" s="9">
        <f>IF(C5="F",VLOOKUP(D5,'F Track'!$A$2:$B$97,2,FALSE)*G5,VLOOKUP(D5,'M Track'!$A$2:$B$99,2,FALSE)*G5)</f>
        <v>1.2271619212962964E-2</v>
      </c>
      <c r="I5" s="10">
        <f t="shared" si="1"/>
        <v>4</v>
      </c>
      <c r="J5" s="8">
        <f>VLOOKUP(I5,'Point Table'!$A$2:$B$123,2,FALSE)</f>
        <v>91</v>
      </c>
      <c r="R5" s="9"/>
    </row>
    <row r="6" spans="1:18" ht="15.75" customHeight="1" x14ac:dyDescent="0.2">
      <c r="A6" s="2" t="s">
        <v>488</v>
      </c>
      <c r="B6" s="2" t="s">
        <v>489</v>
      </c>
      <c r="C6" s="2" t="s">
        <v>19</v>
      </c>
      <c r="D6" s="2">
        <v>50</v>
      </c>
      <c r="E6" s="2" t="s">
        <v>193</v>
      </c>
      <c r="F6" s="9" t="str">
        <f t="shared" si="0"/>
        <v>YukiChorneyFMILLENNIUM RUNNING</v>
      </c>
      <c r="G6" s="9">
        <v>1.4363425925925925E-2</v>
      </c>
      <c r="H6" s="9">
        <f>IF(C6="F",VLOOKUP(D6,'F Track'!$A$2:$B$97,2,FALSE)*G6,VLOOKUP(D6,'M Track'!$A$2:$B$99,2,FALSE)*G6)</f>
        <v>1.2385582175925924E-2</v>
      </c>
      <c r="I6" s="10">
        <f t="shared" si="1"/>
        <v>5</v>
      </c>
      <c r="J6" s="8">
        <f>VLOOKUP(I6,'Point Table'!$A$2:$B$123,2,FALSE)</f>
        <v>88</v>
      </c>
      <c r="R6" s="9"/>
    </row>
    <row r="7" spans="1:18" ht="15.75" customHeight="1" x14ac:dyDescent="0.2">
      <c r="A7" s="2" t="s">
        <v>420</v>
      </c>
      <c r="B7" s="2" t="s">
        <v>421</v>
      </c>
      <c r="C7" s="2" t="s">
        <v>19</v>
      </c>
      <c r="D7" s="2">
        <v>44</v>
      </c>
      <c r="E7" s="2" t="s">
        <v>192</v>
      </c>
      <c r="F7" s="9" t="str">
        <f t="shared" si="0"/>
        <v>AmyBernardFGREATER DERRY TRACK CLUB</v>
      </c>
      <c r="G7" s="9">
        <v>1.3402777777777777E-2</v>
      </c>
      <c r="H7" s="9">
        <f>IF(C7="F",VLOOKUP(D7,'F Track'!$A$2:$B$97,2,FALSE)*G7,VLOOKUP(D7,'M Track'!$A$2:$B$99,2,FALSE)*G7)</f>
        <v>1.2425715277777779E-2</v>
      </c>
      <c r="I7" s="10">
        <f t="shared" si="1"/>
        <v>6</v>
      </c>
      <c r="J7" s="8">
        <f>VLOOKUP(I7,'Point Table'!$A$2:$B$123,2,FALSE)</f>
        <v>85</v>
      </c>
      <c r="R7" s="9"/>
    </row>
    <row r="8" spans="1:18" ht="15.75" customHeight="1" x14ac:dyDescent="0.2">
      <c r="A8" s="2" t="s">
        <v>447</v>
      </c>
      <c r="B8" s="2" t="s">
        <v>448</v>
      </c>
      <c r="C8" s="2" t="s">
        <v>19</v>
      </c>
      <c r="D8" s="2">
        <v>58</v>
      </c>
      <c r="E8" s="2" t="s">
        <v>191</v>
      </c>
      <c r="F8" s="9" t="str">
        <f t="shared" si="0"/>
        <v>LisaKlasmanFGATE CITY STRIDERS</v>
      </c>
      <c r="G8" s="9">
        <v>1.6053240740740739E-2</v>
      </c>
      <c r="H8" s="9">
        <f>IF(C8="F",VLOOKUP(D8,'F Track'!$A$2:$B$97,2,FALSE)*G8,VLOOKUP(D8,'M Track'!$A$2:$B$99,2,FALSE)*G8)</f>
        <v>1.2426813657407406E-2</v>
      </c>
      <c r="I8" s="10">
        <f t="shared" si="1"/>
        <v>7</v>
      </c>
      <c r="J8" s="8">
        <f>VLOOKUP(I8,'Point Table'!$A$2:$B$123,2,FALSE)</f>
        <v>82</v>
      </c>
      <c r="R8" s="9"/>
    </row>
    <row r="9" spans="1:18" ht="15.75" customHeight="1" x14ac:dyDescent="0.2">
      <c r="A9" s="2" t="s">
        <v>357</v>
      </c>
      <c r="B9" s="2" t="s">
        <v>454</v>
      </c>
      <c r="C9" s="2" t="s">
        <v>19</v>
      </c>
      <c r="D9" s="2">
        <v>58</v>
      </c>
      <c r="E9" s="2" t="s">
        <v>192</v>
      </c>
      <c r="F9" s="9" t="str">
        <f t="shared" si="0"/>
        <v>CarolynMorgensternFGREATER DERRY TRACK CLUB</v>
      </c>
      <c r="G9" s="9">
        <v>1.6412037037037037E-2</v>
      </c>
      <c r="H9" s="9">
        <f>IF(C9="F",VLOOKUP(D9,'F Track'!$A$2:$B$97,2,FALSE)*G9,VLOOKUP(D9,'M Track'!$A$2:$B$99,2,FALSE)*G9)</f>
        <v>1.2704557870370371E-2</v>
      </c>
      <c r="I9" s="10">
        <f t="shared" si="1"/>
        <v>8</v>
      </c>
      <c r="J9" s="8">
        <f>VLOOKUP(I9,'Point Table'!$A$2:$B$123,2,FALSE)</f>
        <v>79</v>
      </c>
      <c r="R9" s="9"/>
    </row>
    <row r="10" spans="1:18" ht="15.75" customHeight="1" x14ac:dyDescent="0.2">
      <c r="A10" s="2" t="s">
        <v>221</v>
      </c>
      <c r="B10" s="2" t="s">
        <v>222</v>
      </c>
      <c r="C10" s="2" t="s">
        <v>19</v>
      </c>
      <c r="D10" s="2">
        <v>61</v>
      </c>
      <c r="E10" s="2" t="s">
        <v>191</v>
      </c>
      <c r="F10" s="9" t="str">
        <f t="shared" si="0"/>
        <v>LindaKnippersFGATE CITY STRIDERS</v>
      </c>
      <c r="G10" s="9">
        <v>1.741898148148148E-2</v>
      </c>
      <c r="H10" s="9">
        <f>IF(C10="F",VLOOKUP(D10,'F Track'!$A$2:$B$97,2,FALSE)*G10,VLOOKUP(D10,'M Track'!$A$2:$B$99,2,FALSE)*G10)</f>
        <v>1.2907465277777776E-2</v>
      </c>
      <c r="I10" s="10">
        <f t="shared" si="1"/>
        <v>9</v>
      </c>
      <c r="J10" s="8">
        <f>VLOOKUP(I10,'Point Table'!$A$2:$B$123,2,FALSE)</f>
        <v>76</v>
      </c>
      <c r="R10" s="9"/>
    </row>
    <row r="11" spans="1:18" ht="15.75" customHeight="1" x14ac:dyDescent="0.2">
      <c r="A11" s="2" t="s">
        <v>20</v>
      </c>
      <c r="B11" s="2" t="s">
        <v>21</v>
      </c>
      <c r="C11" s="2" t="s">
        <v>19</v>
      </c>
      <c r="D11" s="2">
        <v>73</v>
      </c>
      <c r="E11" s="2" t="s">
        <v>191</v>
      </c>
      <c r="F11" s="9" t="str">
        <f t="shared" si="0"/>
        <v>AlineKenneyFGATE CITY STRIDERS</v>
      </c>
      <c r="G11" s="9">
        <v>2.1331018518518517E-2</v>
      </c>
      <c r="H11" s="9">
        <f>IF(C11="F",VLOOKUP(D11,'F Track'!$A$2:$B$97,2,FALSE)*G11,VLOOKUP(D11,'M Track'!$A$2:$B$99,2,FALSE)*G11)</f>
        <v>1.2986324074074074E-2</v>
      </c>
      <c r="I11" s="10">
        <f t="shared" si="1"/>
        <v>10</v>
      </c>
      <c r="J11" s="8">
        <f>VLOOKUP(I11,'Point Table'!$A$2:$B$123,2,FALSE)</f>
        <v>73</v>
      </c>
      <c r="R11" s="9"/>
    </row>
    <row r="12" spans="1:18" ht="15.75" customHeight="1" x14ac:dyDescent="0.2">
      <c r="A12" s="2" t="s">
        <v>498</v>
      </c>
      <c r="B12" s="2" t="s">
        <v>499</v>
      </c>
      <c r="C12" s="2" t="s">
        <v>19</v>
      </c>
      <c r="D12" s="2">
        <v>62</v>
      </c>
      <c r="E12" s="2" t="s">
        <v>193</v>
      </c>
      <c r="F12" s="9" t="str">
        <f t="shared" si="0"/>
        <v>CharlaStevensFMILLENNIUM RUNNING</v>
      </c>
      <c r="G12" s="9">
        <v>1.7835648148148149E-2</v>
      </c>
      <c r="H12" s="9">
        <f>IF(C12="F",VLOOKUP(D12,'F Track'!$A$2:$B$97,2,FALSE)*G12,VLOOKUP(D12,'M Track'!$A$2:$B$99,2,FALSE)*G12)</f>
        <v>1.3020023148148149E-2</v>
      </c>
      <c r="I12" s="10">
        <f t="shared" si="1"/>
        <v>11</v>
      </c>
      <c r="J12" s="8">
        <f>VLOOKUP(I12,'Point Table'!$A$2:$B$123,2,FALSE)</f>
        <v>70</v>
      </c>
      <c r="R12" s="9"/>
    </row>
    <row r="13" spans="1:18" ht="15.75" customHeight="1" x14ac:dyDescent="0.2">
      <c r="A13" s="2" t="s">
        <v>318</v>
      </c>
      <c r="B13" s="2" t="s">
        <v>319</v>
      </c>
      <c r="C13" s="2" t="s">
        <v>19</v>
      </c>
      <c r="D13" s="2">
        <v>60</v>
      </c>
      <c r="E13" s="2" t="s">
        <v>196</v>
      </c>
      <c r="F13" s="9" t="str">
        <f t="shared" si="0"/>
        <v>RobynMosherFUPPER VALLEY RUNNING CLUB</v>
      </c>
      <c r="G13" s="9">
        <v>1.7314814814814814E-2</v>
      </c>
      <c r="H13" s="9">
        <f>IF(C13="F",VLOOKUP(D13,'F Track'!$A$2:$B$97,2,FALSE)*G13,VLOOKUP(D13,'M Track'!$A$2:$B$99,2,FALSE)*G13)</f>
        <v>1.3022472222222222E-2</v>
      </c>
      <c r="I13" s="10">
        <f t="shared" si="1"/>
        <v>12</v>
      </c>
      <c r="J13" s="8">
        <f>VLOOKUP(I13,'Point Table'!$A$2:$B$123,2,FALSE)</f>
        <v>68</v>
      </c>
      <c r="R13" s="9"/>
    </row>
    <row r="14" spans="1:18" ht="15.75" customHeight="1" x14ac:dyDescent="0.2">
      <c r="A14" s="2" t="s">
        <v>416</v>
      </c>
      <c r="B14" s="2" t="s">
        <v>417</v>
      </c>
      <c r="C14" s="2" t="s">
        <v>19</v>
      </c>
      <c r="D14" s="2">
        <v>27</v>
      </c>
      <c r="E14" s="2" t="s">
        <v>192</v>
      </c>
      <c r="F14" s="9" t="str">
        <f t="shared" si="0"/>
        <v>JaclynSolimine-FazioliFGREATER DERRY TRACK CLUB</v>
      </c>
      <c r="G14" s="9">
        <v>1.306712962962963E-2</v>
      </c>
      <c r="H14" s="9">
        <f>IF(C14="F",VLOOKUP(D14,'F Track'!$A$2:$B$97,2,FALSE)*G14,VLOOKUP(D14,'M Track'!$A$2:$B$99,2,FALSE)*G14)</f>
        <v>1.306712962962963E-2</v>
      </c>
      <c r="I14" s="10">
        <f t="shared" si="1"/>
        <v>13</v>
      </c>
      <c r="J14" s="8">
        <f>VLOOKUP(I14,'Point Table'!$A$2:$B$123,2,FALSE)</f>
        <v>66</v>
      </c>
      <c r="R14" s="9"/>
    </row>
    <row r="15" spans="1:18" ht="15.75" customHeight="1" x14ac:dyDescent="0.2">
      <c r="A15" s="20" t="s">
        <v>683</v>
      </c>
      <c r="B15" s="20" t="s">
        <v>684</v>
      </c>
      <c r="C15" s="20" t="s">
        <v>19</v>
      </c>
      <c r="D15" s="20">
        <v>58</v>
      </c>
      <c r="E15" s="2" t="s">
        <v>191</v>
      </c>
      <c r="F15" s="9" t="str">
        <f t="shared" si="0"/>
        <v>GinaJoubertFGATE CITY STRIDERS</v>
      </c>
      <c r="G15" s="24">
        <v>1.6898148148148148E-2</v>
      </c>
      <c r="H15" s="9">
        <f>IF(C15="F",VLOOKUP(D15,'F Track'!$A$2:$B$97,2,FALSE)*G15,VLOOKUP(D15,'M Track'!$A$2:$B$99,2,FALSE)*G15)</f>
        <v>1.3080856481481482E-2</v>
      </c>
      <c r="I15" s="10">
        <f t="shared" si="1"/>
        <v>14</v>
      </c>
      <c r="J15" s="8">
        <f>VLOOKUP(I15,'Point Table'!$A$2:$B$123,2,FALSE)</f>
        <v>64</v>
      </c>
      <c r="R15" s="9"/>
    </row>
    <row r="16" spans="1:18" ht="15.75" customHeight="1" x14ac:dyDescent="0.2">
      <c r="A16" s="2" t="s">
        <v>17</v>
      </c>
      <c r="B16" s="2" t="s">
        <v>18</v>
      </c>
      <c r="C16" s="2" t="s">
        <v>19</v>
      </c>
      <c r="D16" s="2">
        <v>57</v>
      </c>
      <c r="E16" s="2" t="s">
        <v>196</v>
      </c>
      <c r="F16" s="9" t="str">
        <f t="shared" si="0"/>
        <v>PamMooreFUPPER VALLEY RUNNING CLUB</v>
      </c>
      <c r="G16" s="9">
        <v>1.6701388888888887E-2</v>
      </c>
      <c r="H16" s="9">
        <f>IF(C16="F",VLOOKUP(D16,'F Track'!$A$2:$B$97,2,FALSE)*G16,VLOOKUP(D16,'M Track'!$A$2:$B$99,2,FALSE)*G16)</f>
        <v>1.3112260416666665E-2</v>
      </c>
      <c r="I16" s="10">
        <f t="shared" si="1"/>
        <v>15</v>
      </c>
      <c r="J16" s="8">
        <f>VLOOKUP(I16,'Point Table'!$A$2:$B$123,2,FALSE)</f>
        <v>62</v>
      </c>
      <c r="R16" s="9"/>
    </row>
    <row r="17" spans="1:18" ht="15.75" customHeight="1" x14ac:dyDescent="0.2">
      <c r="A17" s="2" t="s">
        <v>42</v>
      </c>
      <c r="B17" s="2" t="s">
        <v>43</v>
      </c>
      <c r="C17" s="2" t="s">
        <v>19</v>
      </c>
      <c r="D17" s="2">
        <v>40</v>
      </c>
      <c r="E17" s="2" t="s">
        <v>193</v>
      </c>
      <c r="F17" s="9" t="str">
        <f t="shared" si="0"/>
        <v>JenniferMortimerFMILLENNIUM RUNNING</v>
      </c>
      <c r="G17" s="9">
        <v>1.3657407407407408E-2</v>
      </c>
      <c r="H17" s="9">
        <f>IF(C17="F",VLOOKUP(D17,'F Track'!$A$2:$B$97,2,FALSE)*G17,VLOOKUP(D17,'M Track'!$A$2:$B$99,2,FALSE)*G17)</f>
        <v>1.3122037037037038E-2</v>
      </c>
      <c r="I17" s="10">
        <f t="shared" si="1"/>
        <v>16</v>
      </c>
      <c r="J17" s="8">
        <f>VLOOKUP(I17,'Point Table'!$A$2:$B$123,2,FALSE)</f>
        <v>60</v>
      </c>
      <c r="R17" s="9"/>
    </row>
    <row r="18" spans="1:18" ht="15.75" customHeight="1" x14ac:dyDescent="0.2">
      <c r="A18" s="2" t="s">
        <v>24</v>
      </c>
      <c r="B18" s="2" t="s">
        <v>25</v>
      </c>
      <c r="C18" s="2" t="s">
        <v>19</v>
      </c>
      <c r="D18" s="2">
        <v>34</v>
      </c>
      <c r="E18" s="2" t="s">
        <v>191</v>
      </c>
      <c r="F18" s="9" t="str">
        <f t="shared" si="0"/>
        <v>GabrielaWebberFGATE CITY STRIDERS</v>
      </c>
      <c r="G18" s="9">
        <v>1.3773148148148147E-2</v>
      </c>
      <c r="H18" s="9">
        <f>IF(C18="F",VLOOKUP(D18,'F Track'!$A$2:$B$97,2,FALSE)*G18,VLOOKUP(D18,'M Track'!$A$2:$B$99,2,FALSE)*G18)</f>
        <v>1.3661585648148147E-2</v>
      </c>
      <c r="I18" s="10">
        <f t="shared" si="1"/>
        <v>17</v>
      </c>
      <c r="J18" s="8">
        <f>VLOOKUP(I18,'Point Table'!$A$2:$B$123,2,FALSE)</f>
        <v>58</v>
      </c>
      <c r="R18" s="9"/>
    </row>
    <row r="19" spans="1:18" ht="15.75" customHeight="1" x14ac:dyDescent="0.2">
      <c r="A19" s="2" t="s">
        <v>22</v>
      </c>
      <c r="B19" s="2" t="s">
        <v>23</v>
      </c>
      <c r="C19" s="2" t="s">
        <v>19</v>
      </c>
      <c r="D19" s="2">
        <v>56</v>
      </c>
      <c r="E19" s="2" t="s">
        <v>191</v>
      </c>
      <c r="F19" s="9" t="str">
        <f t="shared" si="0"/>
        <v>MelissaWuFGATE CITY STRIDERS</v>
      </c>
      <c r="G19" s="9">
        <v>1.7175925925925924E-2</v>
      </c>
      <c r="H19" s="9">
        <f>IF(C19="F",VLOOKUP(D19,'F Track'!$A$2:$B$97,2,FALSE)*G19,VLOOKUP(D19,'M Track'!$A$2:$B$99,2,FALSE)*G19)</f>
        <v>1.3673754629629629E-2</v>
      </c>
      <c r="I19" s="10">
        <f t="shared" si="1"/>
        <v>18</v>
      </c>
      <c r="J19" s="8">
        <f>VLOOKUP(I19,'Point Table'!$A$2:$B$123,2,FALSE)</f>
        <v>56</v>
      </c>
      <c r="R19" s="9"/>
    </row>
    <row r="20" spans="1:18" ht="15.75" customHeight="1" x14ac:dyDescent="0.2">
      <c r="A20" s="2" t="s">
        <v>88</v>
      </c>
      <c r="B20" s="2" t="s">
        <v>427</v>
      </c>
      <c r="C20" s="2" t="s">
        <v>19</v>
      </c>
      <c r="D20" s="2">
        <v>26</v>
      </c>
      <c r="E20" s="2" t="s">
        <v>196</v>
      </c>
      <c r="F20" s="9" t="str">
        <f t="shared" si="0"/>
        <v>SaraA VannahFUPPER VALLEY RUNNING CLUB</v>
      </c>
      <c r="G20" s="9">
        <v>1.3773148148148147E-2</v>
      </c>
      <c r="H20" s="9">
        <f>IF(C20="F",VLOOKUP(D20,'F Track'!$A$2:$B$97,2,FALSE)*G20,VLOOKUP(D20,'M Track'!$A$2:$B$99,2,FALSE)*G20)</f>
        <v>1.3773148148148147E-2</v>
      </c>
      <c r="I20" s="10">
        <f t="shared" si="1"/>
        <v>19</v>
      </c>
      <c r="J20" s="8">
        <f>VLOOKUP(I20,'Point Table'!$A$2:$B$123,2,FALSE)</f>
        <v>54</v>
      </c>
      <c r="R20" s="9"/>
    </row>
    <row r="21" spans="1:18" ht="15.75" customHeight="1" x14ac:dyDescent="0.2">
      <c r="A21" s="2" t="s">
        <v>428</v>
      </c>
      <c r="B21" s="2" t="s">
        <v>429</v>
      </c>
      <c r="C21" s="2" t="s">
        <v>19</v>
      </c>
      <c r="D21" s="2">
        <v>29</v>
      </c>
      <c r="E21" s="2" t="s">
        <v>196</v>
      </c>
      <c r="F21" s="9" t="str">
        <f t="shared" si="0"/>
        <v>KrystynaOszkinisFUPPER VALLEY RUNNING CLUB</v>
      </c>
      <c r="G21" s="9">
        <v>1.3796296296296298E-2</v>
      </c>
      <c r="H21" s="9">
        <f>IF(C21="F",VLOOKUP(D21,'F Track'!$A$2:$B$97,2,FALSE)*G21,VLOOKUP(D21,'M Track'!$A$2:$B$99,2,FALSE)*G21)</f>
        <v>1.3796296296296298E-2</v>
      </c>
      <c r="I21" s="10">
        <f t="shared" si="1"/>
        <v>20</v>
      </c>
      <c r="J21" s="8">
        <f>VLOOKUP(I21,'Point Table'!$A$2:$B$123,2,FALSE)</f>
        <v>52</v>
      </c>
      <c r="R21" s="9"/>
    </row>
    <row r="22" spans="1:18" ht="15.75" customHeight="1" x14ac:dyDescent="0.2">
      <c r="A22" s="2" t="s">
        <v>77</v>
      </c>
      <c r="B22" s="2" t="s">
        <v>78</v>
      </c>
      <c r="C22" s="2" t="s">
        <v>19</v>
      </c>
      <c r="D22" s="2">
        <v>23</v>
      </c>
      <c r="E22" s="2" t="s">
        <v>192</v>
      </c>
      <c r="F22" s="9" t="str">
        <f t="shared" si="0"/>
        <v>SadieFarnsworthFGREATER DERRY TRACK CLUB</v>
      </c>
      <c r="G22" s="9">
        <v>1.3854166666666666E-2</v>
      </c>
      <c r="H22" s="9">
        <f>IF(C22="F",VLOOKUP(D22,'F Track'!$A$2:$B$97,2,FALSE)*G22,VLOOKUP(D22,'M Track'!$A$2:$B$99,2,FALSE)*G22)</f>
        <v>1.3854166666666666E-2</v>
      </c>
      <c r="I22" s="10">
        <f t="shared" si="1"/>
        <v>21</v>
      </c>
      <c r="J22" s="8">
        <f>VLOOKUP(I22,'Point Table'!$A$2:$B$123,2,FALSE)</f>
        <v>50</v>
      </c>
      <c r="R22" s="9"/>
    </row>
    <row r="23" spans="1:18" ht="12.75" x14ac:dyDescent="0.2">
      <c r="A23" s="2" t="s">
        <v>90</v>
      </c>
      <c r="B23" s="2" t="s">
        <v>455</v>
      </c>
      <c r="C23" s="2" t="s">
        <v>19</v>
      </c>
      <c r="D23" s="2">
        <v>20</v>
      </c>
      <c r="E23" s="2" t="s">
        <v>196</v>
      </c>
      <c r="F23" s="9" t="str">
        <f t="shared" si="0"/>
        <v>ChristineAmanFUPPER VALLEY RUNNING CLUB</v>
      </c>
      <c r="G23" s="9">
        <v>1.3865740740740739E-2</v>
      </c>
      <c r="H23" s="9">
        <f>IF(C23="F",VLOOKUP(D23,'F Track'!$A$2:$B$97,2,FALSE)*G23,VLOOKUP(D23,'M Track'!$A$2:$B$99,2,FALSE)*G23)</f>
        <v>1.3860194444444444E-2</v>
      </c>
      <c r="I23" s="10">
        <f t="shared" si="1"/>
        <v>22</v>
      </c>
      <c r="J23" s="8">
        <f>VLOOKUP(I23,'Point Table'!$A$2:$B$123,2,FALSE)</f>
        <v>48.5</v>
      </c>
      <c r="R23" s="9"/>
    </row>
    <row r="24" spans="1:18" ht="12.75" x14ac:dyDescent="0.2">
      <c r="A24" s="3" t="s">
        <v>270</v>
      </c>
      <c r="B24" s="3" t="s">
        <v>653</v>
      </c>
      <c r="C24" s="3" t="s">
        <v>19</v>
      </c>
      <c r="D24" s="3">
        <v>30</v>
      </c>
      <c r="E24" s="2" t="s">
        <v>193</v>
      </c>
      <c r="F24" s="9" t="str">
        <f t="shared" si="0"/>
        <v>LizBelangerFMILLENNIUM RUNNING</v>
      </c>
      <c r="G24" s="24">
        <v>1.3993055555555555E-2</v>
      </c>
      <c r="H24" s="9">
        <f>IF(C24="F",VLOOKUP(D24,'F Track'!$A$2:$B$97,2,FALSE)*G24,VLOOKUP(D24,'M Track'!$A$2:$B$99,2,FALSE)*G24)</f>
        <v>1.398885763888889E-2</v>
      </c>
      <c r="I24" s="10">
        <f t="shared" si="1"/>
        <v>23</v>
      </c>
      <c r="J24" s="8">
        <f>VLOOKUP(I24,'Point Table'!$A$2:$B$123,2,FALSE)</f>
        <v>47</v>
      </c>
      <c r="R24" s="9"/>
    </row>
    <row r="25" spans="1:18" ht="12.75" x14ac:dyDescent="0.2">
      <c r="A25" s="2" t="s">
        <v>456</v>
      </c>
      <c r="B25" s="2" t="s">
        <v>457</v>
      </c>
      <c r="C25" s="2" t="s">
        <v>19</v>
      </c>
      <c r="D25" s="2">
        <v>55</v>
      </c>
      <c r="E25" s="2" t="s">
        <v>191</v>
      </c>
      <c r="F25" s="9" t="str">
        <f t="shared" si="0"/>
        <v>AdrianaTyersFGATE CITY STRIDERS</v>
      </c>
      <c r="G25" s="9">
        <v>1.7361111111111112E-2</v>
      </c>
      <c r="H25" s="9">
        <f>IF(C25="F",VLOOKUP(D25,'F Track'!$A$2:$B$97,2,FALSE)*G25,VLOOKUP(D25,'M Track'!$A$2:$B$99,2,FALSE)*G25)</f>
        <v>1.401388888888889E-2</v>
      </c>
      <c r="I25" s="10">
        <f t="shared" si="1"/>
        <v>24</v>
      </c>
      <c r="J25" s="8">
        <f>VLOOKUP(I25,'Point Table'!$A$2:$B$123,2,FALSE)</f>
        <v>45.5</v>
      </c>
      <c r="R25" s="9"/>
    </row>
    <row r="26" spans="1:18" ht="12.75" x14ac:dyDescent="0.2">
      <c r="A26" s="2" t="s">
        <v>51</v>
      </c>
      <c r="B26" s="2" t="s">
        <v>52</v>
      </c>
      <c r="C26" s="2" t="s">
        <v>19</v>
      </c>
      <c r="D26" s="2">
        <v>61</v>
      </c>
      <c r="E26" s="2" t="s">
        <v>192</v>
      </c>
      <c r="F26" s="9" t="str">
        <f t="shared" si="0"/>
        <v>MarggieQuinnFGREATER DERRY TRACK CLUB</v>
      </c>
      <c r="G26" s="9">
        <v>1.894675925925926E-2</v>
      </c>
      <c r="H26" s="9">
        <f>IF(C26="F",VLOOKUP(D26,'F Track'!$A$2:$B$97,2,FALSE)*G26,VLOOKUP(D26,'M Track'!$A$2:$B$99,2,FALSE)*G26)</f>
        <v>1.4039548611111112E-2</v>
      </c>
      <c r="I26" s="10">
        <f t="shared" si="1"/>
        <v>25</v>
      </c>
      <c r="J26" s="8">
        <f>VLOOKUP(I26,'Point Table'!$A$2:$B$123,2,FALSE)</f>
        <v>44</v>
      </c>
      <c r="R26" s="9"/>
    </row>
    <row r="27" spans="1:18" ht="12.75" x14ac:dyDescent="0.2">
      <c r="A27" s="2" t="s">
        <v>64</v>
      </c>
      <c r="B27" s="2" t="s">
        <v>65</v>
      </c>
      <c r="C27" s="2" t="s">
        <v>19</v>
      </c>
      <c r="D27" s="2">
        <v>54</v>
      </c>
      <c r="E27" s="2" t="s">
        <v>191</v>
      </c>
      <c r="F27" s="9" t="str">
        <f t="shared" si="0"/>
        <v>TammyGaffeyFGATE CITY STRIDERS</v>
      </c>
      <c r="G27" s="9">
        <v>1.7326388888888888E-2</v>
      </c>
      <c r="H27" s="9">
        <f>IF(C27="F",VLOOKUP(D27,'F Track'!$A$2:$B$97,2,FALSE)*G27,VLOOKUP(D27,'M Track'!$A$2:$B$99,2,FALSE)*G27)</f>
        <v>1.4176451388888888E-2</v>
      </c>
      <c r="I27" s="10">
        <f t="shared" si="1"/>
        <v>26</v>
      </c>
      <c r="J27" s="8">
        <f>VLOOKUP(I27,'Point Table'!$A$2:$B$123,2,FALSE)</f>
        <v>42.5</v>
      </c>
      <c r="R27" s="9"/>
    </row>
    <row r="28" spans="1:18" ht="12.75" x14ac:dyDescent="0.2">
      <c r="A28" s="2" t="s">
        <v>458</v>
      </c>
      <c r="B28" s="2" t="s">
        <v>501</v>
      </c>
      <c r="C28" s="2" t="s">
        <v>19</v>
      </c>
      <c r="D28" s="2">
        <v>65</v>
      </c>
      <c r="E28" s="2" t="s">
        <v>193</v>
      </c>
      <c r="F28" s="9" t="str">
        <f t="shared" si="0"/>
        <v>BarbaraObecnyFMILLENNIUM RUNNING</v>
      </c>
      <c r="G28" s="9">
        <v>2.0393518518518519E-2</v>
      </c>
      <c r="H28" s="9">
        <f>IF(C28="F",VLOOKUP(D28,'F Track'!$A$2:$B$97,2,FALSE)*G28,VLOOKUP(D28,'M Track'!$A$2:$B$99,2,FALSE)*G28)</f>
        <v>1.4214282407407406E-2</v>
      </c>
      <c r="I28" s="10">
        <f t="shared" si="1"/>
        <v>27</v>
      </c>
      <c r="J28" s="8">
        <f>VLOOKUP(I28,'Point Table'!$A$2:$B$123,2,FALSE)</f>
        <v>41</v>
      </c>
      <c r="R28" s="9"/>
    </row>
    <row r="29" spans="1:18" ht="12.75" x14ac:dyDescent="0.2">
      <c r="A29" s="2" t="s">
        <v>71</v>
      </c>
      <c r="B29" s="2" t="s">
        <v>72</v>
      </c>
      <c r="C29" s="2" t="s">
        <v>19</v>
      </c>
      <c r="D29" s="2">
        <v>50</v>
      </c>
      <c r="E29" s="2" t="s">
        <v>196</v>
      </c>
      <c r="F29" s="9" t="str">
        <f t="shared" si="0"/>
        <v>NancyDunbarFUPPER VALLEY RUNNING CLUB</v>
      </c>
      <c r="G29" s="9">
        <v>1.6585648148148148E-2</v>
      </c>
      <c r="H29" s="9">
        <f>IF(C29="F",VLOOKUP(D29,'F Track'!$A$2:$B$97,2,FALSE)*G29,VLOOKUP(D29,'M Track'!$A$2:$B$99,2,FALSE)*G29)</f>
        <v>1.4301804398148148E-2</v>
      </c>
      <c r="I29" s="10">
        <f t="shared" si="1"/>
        <v>28</v>
      </c>
      <c r="J29" s="8">
        <f>VLOOKUP(I29,'Point Table'!$A$2:$B$123,2,FALSE)</f>
        <v>39.5</v>
      </c>
      <c r="R29" s="9"/>
    </row>
    <row r="30" spans="1:18" ht="12.75" x14ac:dyDescent="0.2">
      <c r="A30" s="2" t="s">
        <v>49</v>
      </c>
      <c r="B30" s="2" t="s">
        <v>50</v>
      </c>
      <c r="C30" s="2" t="s">
        <v>19</v>
      </c>
      <c r="D30" s="2">
        <v>63</v>
      </c>
      <c r="E30" s="2" t="s">
        <v>192</v>
      </c>
      <c r="F30" s="9" t="str">
        <f t="shared" si="0"/>
        <v>ConnieNolanFGREATER DERRY TRACK CLUB</v>
      </c>
      <c r="G30" s="9">
        <v>1.996527777777778E-2</v>
      </c>
      <c r="H30" s="9">
        <f>IF(C30="F",VLOOKUP(D30,'F Track'!$A$2:$B$97,2,FALSE)*G30,VLOOKUP(D30,'M Track'!$A$2:$B$99,2,FALSE)*G30)</f>
        <v>1.4355034722222224E-2</v>
      </c>
      <c r="I30" s="10">
        <f t="shared" si="1"/>
        <v>29</v>
      </c>
      <c r="J30" s="8">
        <f>VLOOKUP(I30,'Point Table'!$A$2:$B$123,2,FALSE)</f>
        <v>38</v>
      </c>
      <c r="R30" s="9"/>
    </row>
    <row r="31" spans="1:18" ht="12.75" x14ac:dyDescent="0.2">
      <c r="A31" s="2" t="s">
        <v>48</v>
      </c>
      <c r="B31" s="2" t="s">
        <v>322</v>
      </c>
      <c r="C31" s="2" t="s">
        <v>19</v>
      </c>
      <c r="D31" s="2">
        <v>59</v>
      </c>
      <c r="E31" s="2" t="s">
        <v>192</v>
      </c>
      <c r="F31" s="9" t="str">
        <f t="shared" si="0"/>
        <v>DeniseSarnieFGREATER DERRY TRACK CLUB</v>
      </c>
      <c r="G31" s="9">
        <v>1.8958333333333334E-2</v>
      </c>
      <c r="H31" s="9">
        <f>IF(C31="F",VLOOKUP(D31,'F Track'!$A$2:$B$97,2,FALSE)*G31,VLOOKUP(D31,'M Track'!$A$2:$B$99,2,FALSE)*G31)</f>
        <v>1.4467104166666666E-2</v>
      </c>
      <c r="I31" s="10">
        <f t="shared" si="1"/>
        <v>30</v>
      </c>
      <c r="J31" s="8">
        <f>VLOOKUP(I31,'Point Table'!$A$2:$B$123,2,FALSE)</f>
        <v>36.5</v>
      </c>
      <c r="R31" s="9"/>
    </row>
    <row r="32" spans="1:18" ht="12.75" x14ac:dyDescent="0.2">
      <c r="A32" s="2" t="s">
        <v>200</v>
      </c>
      <c r="B32" s="2" t="s">
        <v>201</v>
      </c>
      <c r="C32" s="2" t="s">
        <v>19</v>
      </c>
      <c r="D32" s="2">
        <v>34</v>
      </c>
      <c r="E32" s="2" t="s">
        <v>192</v>
      </c>
      <c r="F32" s="9" t="str">
        <f t="shared" si="0"/>
        <v>TivanCasavantFGREATER DERRY TRACK CLUB</v>
      </c>
      <c r="G32" s="9">
        <v>1.462962962962963E-2</v>
      </c>
      <c r="H32" s="9">
        <f>IF(C32="F",VLOOKUP(D32,'F Track'!$A$2:$B$97,2,FALSE)*G32,VLOOKUP(D32,'M Track'!$A$2:$B$99,2,FALSE)*G32)</f>
        <v>1.4511129629629629E-2</v>
      </c>
      <c r="I32" s="10">
        <f t="shared" si="1"/>
        <v>31</v>
      </c>
      <c r="J32" s="8">
        <f>VLOOKUP(I32,'Point Table'!$A$2:$B$123,2,FALSE)</f>
        <v>35</v>
      </c>
      <c r="R32" s="9"/>
    </row>
    <row r="33" spans="1:18" ht="12.75" x14ac:dyDescent="0.2">
      <c r="A33" s="2" t="s">
        <v>56</v>
      </c>
      <c r="B33" s="2" t="s">
        <v>57</v>
      </c>
      <c r="C33" s="2" t="s">
        <v>19</v>
      </c>
      <c r="D33" s="2">
        <v>43</v>
      </c>
      <c r="E33" s="2" t="s">
        <v>192</v>
      </c>
      <c r="F33" s="9" t="str">
        <f t="shared" si="0"/>
        <v>KirstenKortzFGREATER DERRY TRACK CLUB</v>
      </c>
      <c r="G33" s="9">
        <v>1.5532407407407406E-2</v>
      </c>
      <c r="H33" s="9">
        <f>IF(C33="F",VLOOKUP(D33,'F Track'!$A$2:$B$97,2,FALSE)*G33,VLOOKUP(D33,'M Track'!$A$2:$B$99,2,FALSE)*G33)</f>
        <v>1.4546099537037036E-2</v>
      </c>
      <c r="I33" s="10">
        <f t="shared" si="1"/>
        <v>32</v>
      </c>
      <c r="J33" s="8">
        <f>VLOOKUP(I33,'Point Table'!$A$2:$B$123,2,FALSE)</f>
        <v>34</v>
      </c>
      <c r="R33" s="9"/>
    </row>
    <row r="34" spans="1:18" ht="12.75" x14ac:dyDescent="0.2">
      <c r="A34" s="2" t="s">
        <v>75</v>
      </c>
      <c r="B34" s="2" t="s">
        <v>76</v>
      </c>
      <c r="C34" s="2" t="s">
        <v>19</v>
      </c>
      <c r="D34" s="2">
        <v>55</v>
      </c>
      <c r="E34" s="2" t="s">
        <v>191</v>
      </c>
      <c r="F34" s="9" t="str">
        <f t="shared" ref="F34:F65" si="2">A34&amp;B34&amp;C34&amp;E34</f>
        <v>BethWhippleFGATE CITY STRIDERS</v>
      </c>
      <c r="G34" s="9">
        <v>1.8263888888888889E-2</v>
      </c>
      <c r="H34" s="9">
        <f>IF(C34="F",VLOOKUP(D34,'F Track'!$A$2:$B$97,2,FALSE)*G34,VLOOKUP(D34,'M Track'!$A$2:$B$99,2,FALSE)*G34)</f>
        <v>1.4742611111111111E-2</v>
      </c>
      <c r="I34" s="10">
        <f t="shared" ref="I34:I65" si="3">COUNTIFS($C$2:$C$198,C34,$H$2:$H$198,"&lt;"&amp;H34)+1</f>
        <v>33</v>
      </c>
      <c r="J34" s="8">
        <f>VLOOKUP(I34,'Point Table'!$A$2:$B$123,2,FALSE)</f>
        <v>33</v>
      </c>
      <c r="R34" s="9"/>
    </row>
    <row r="35" spans="1:18" ht="12.75" x14ac:dyDescent="0.2">
      <c r="A35" s="2" t="s">
        <v>60</v>
      </c>
      <c r="B35" s="2" t="s">
        <v>61</v>
      </c>
      <c r="C35" s="2" t="s">
        <v>19</v>
      </c>
      <c r="D35" s="2">
        <v>52</v>
      </c>
      <c r="E35" s="2" t="s">
        <v>192</v>
      </c>
      <c r="F35" s="9" t="str">
        <f t="shared" si="2"/>
        <v>CariHoglundFGREATER DERRY TRACK CLUB</v>
      </c>
      <c r="G35" s="9">
        <v>1.7673611111111109E-2</v>
      </c>
      <c r="H35" s="9">
        <f>IF(C35="F",VLOOKUP(D35,'F Track'!$A$2:$B$97,2,FALSE)*G35,VLOOKUP(D35,'M Track'!$A$2:$B$99,2,FALSE)*G35)</f>
        <v>1.4849368055555553E-2</v>
      </c>
      <c r="I35" s="10">
        <f t="shared" si="3"/>
        <v>34</v>
      </c>
      <c r="J35" s="8">
        <f>VLOOKUP(I35,'Point Table'!$A$2:$B$123,2,FALSE)</f>
        <v>32</v>
      </c>
      <c r="R35" s="9"/>
    </row>
    <row r="36" spans="1:18" ht="12.75" x14ac:dyDescent="0.2">
      <c r="A36" s="2" t="s">
        <v>211</v>
      </c>
      <c r="B36" s="2" t="s">
        <v>138</v>
      </c>
      <c r="C36" s="2" t="s">
        <v>19</v>
      </c>
      <c r="D36" s="2">
        <v>37</v>
      </c>
      <c r="E36" s="2" t="s">
        <v>193</v>
      </c>
      <c r="F36" s="9" t="str">
        <f t="shared" si="2"/>
        <v>ChelseaCookFMILLENNIUM RUNNING</v>
      </c>
      <c r="G36" s="9">
        <v>1.5208333333333332E-2</v>
      </c>
      <c r="H36" s="9">
        <f>IF(C36="F",VLOOKUP(D36,'F Track'!$A$2:$B$97,2,FALSE)*G36,VLOOKUP(D36,'M Track'!$A$2:$B$99,2,FALSE)*G36)</f>
        <v>1.4893520833333332E-2</v>
      </c>
      <c r="I36" s="10">
        <f t="shared" si="3"/>
        <v>35</v>
      </c>
      <c r="J36" s="8">
        <f>VLOOKUP(I36,'Point Table'!$A$2:$B$123,2,FALSE)</f>
        <v>31</v>
      </c>
      <c r="R36" s="9"/>
    </row>
    <row r="37" spans="1:18" ht="12.75" x14ac:dyDescent="0.2">
      <c r="A37" s="2" t="s">
        <v>458</v>
      </c>
      <c r="B37" s="2" t="s">
        <v>459</v>
      </c>
      <c r="C37" s="2" t="s">
        <v>19</v>
      </c>
      <c r="D37" s="2">
        <v>51</v>
      </c>
      <c r="E37" s="2" t="s">
        <v>191</v>
      </c>
      <c r="F37" s="9" t="str">
        <f t="shared" si="2"/>
        <v>BarbaraWalshFGATE CITY STRIDERS</v>
      </c>
      <c r="G37" s="9">
        <v>1.7499999999999998E-2</v>
      </c>
      <c r="H37" s="9">
        <f>IF(C37="F",VLOOKUP(D37,'F Track'!$A$2:$B$97,2,FALSE)*G37,VLOOKUP(D37,'M Track'!$A$2:$B$99,2,FALSE)*G37)</f>
        <v>1.4895999999999998E-2</v>
      </c>
      <c r="I37" s="10">
        <f t="shared" si="3"/>
        <v>36</v>
      </c>
      <c r="J37" s="8">
        <f>VLOOKUP(I37,'Point Table'!$A$2:$B$123,2,FALSE)</f>
        <v>30</v>
      </c>
      <c r="R37" s="9"/>
    </row>
    <row r="38" spans="1:18" ht="12.75" x14ac:dyDescent="0.2">
      <c r="A38" s="2" t="s">
        <v>463</v>
      </c>
      <c r="B38" s="2" t="s">
        <v>464</v>
      </c>
      <c r="C38" s="2" t="s">
        <v>19</v>
      </c>
      <c r="D38" s="2">
        <v>53</v>
      </c>
      <c r="E38" s="2" t="s">
        <v>191</v>
      </c>
      <c r="F38" s="9" t="str">
        <f t="shared" si="2"/>
        <v>DianeDrudingFGATE CITY STRIDERS</v>
      </c>
      <c r="G38" s="9">
        <v>1.8240740740740741E-2</v>
      </c>
      <c r="H38" s="9">
        <f>IF(C38="F",VLOOKUP(D38,'F Track'!$A$2:$B$97,2,FALSE)*G38,VLOOKUP(D38,'M Track'!$A$2:$B$99,2,FALSE)*G38)</f>
        <v>1.5125222222222224E-2</v>
      </c>
      <c r="I38" s="10">
        <f t="shared" si="3"/>
        <v>37</v>
      </c>
      <c r="J38" s="8">
        <f>VLOOKUP(I38,'Point Table'!$A$2:$B$123,2,FALSE)</f>
        <v>29</v>
      </c>
      <c r="R38" s="9"/>
    </row>
    <row r="39" spans="1:18" ht="12.75" x14ac:dyDescent="0.2">
      <c r="A39" s="2" t="s">
        <v>443</v>
      </c>
      <c r="B39" s="2" t="s">
        <v>444</v>
      </c>
      <c r="C39" s="2" t="s">
        <v>19</v>
      </c>
      <c r="D39" s="2">
        <v>26</v>
      </c>
      <c r="E39" s="2" t="s">
        <v>196</v>
      </c>
      <c r="F39" s="9" t="str">
        <f t="shared" si="2"/>
        <v>KaliSmolenFUPPER VALLEY RUNNING CLUB</v>
      </c>
      <c r="G39" s="9">
        <v>1.5428240740740741E-2</v>
      </c>
      <c r="H39" s="9">
        <f>IF(C39="F",VLOOKUP(D39,'F Track'!$A$2:$B$97,2,FALSE)*G39,VLOOKUP(D39,'M Track'!$A$2:$B$99,2,FALSE)*G39)</f>
        <v>1.5428240740740741E-2</v>
      </c>
      <c r="I39" s="10">
        <f t="shared" si="3"/>
        <v>38</v>
      </c>
      <c r="J39" s="8">
        <f>VLOOKUP(I39,'Point Table'!$A$2:$B$123,2,FALSE)</f>
        <v>28</v>
      </c>
      <c r="R39" s="9"/>
    </row>
    <row r="40" spans="1:18" ht="12.75" x14ac:dyDescent="0.2">
      <c r="A40" s="2" t="s">
        <v>69</v>
      </c>
      <c r="B40" s="2" t="s">
        <v>117</v>
      </c>
      <c r="C40" s="2" t="s">
        <v>19</v>
      </c>
      <c r="D40" s="2">
        <v>54</v>
      </c>
      <c r="E40" s="2" t="s">
        <v>193</v>
      </c>
      <c r="F40" s="9" t="str">
        <f t="shared" si="2"/>
        <v>AngelaBoyleFMILLENNIUM RUNNING</v>
      </c>
      <c r="G40" s="9">
        <v>1.8900462962962963E-2</v>
      </c>
      <c r="H40" s="9">
        <f>IF(C40="F",VLOOKUP(D40,'F Track'!$A$2:$B$97,2,FALSE)*G40,VLOOKUP(D40,'M Track'!$A$2:$B$99,2,FALSE)*G40)</f>
        <v>1.5464358796296297E-2</v>
      </c>
      <c r="I40" s="10">
        <f t="shared" si="3"/>
        <v>39</v>
      </c>
      <c r="J40" s="8">
        <f>VLOOKUP(I40,'Point Table'!$A$2:$B$123,2,FALSE)</f>
        <v>27</v>
      </c>
      <c r="R40" s="9"/>
    </row>
    <row r="41" spans="1:18" ht="12.75" x14ac:dyDescent="0.2">
      <c r="A41" s="2" t="s">
        <v>510</v>
      </c>
      <c r="B41" s="2" t="s">
        <v>511</v>
      </c>
      <c r="C41" s="2" t="s">
        <v>19</v>
      </c>
      <c r="D41" s="2">
        <v>50</v>
      </c>
      <c r="E41" s="2" t="s">
        <v>193</v>
      </c>
      <c r="F41" s="9" t="str">
        <f t="shared" si="2"/>
        <v>NaomiGirouardFMILLENNIUM RUNNING</v>
      </c>
      <c r="G41" s="9">
        <v>1.7939814814814815E-2</v>
      </c>
      <c r="H41" s="9">
        <f>IF(C41="F",VLOOKUP(D41,'F Track'!$A$2:$B$97,2,FALSE)*G41,VLOOKUP(D41,'M Track'!$A$2:$B$99,2,FALSE)*G41)</f>
        <v>1.5469502314814814E-2</v>
      </c>
      <c r="I41" s="10">
        <f t="shared" si="3"/>
        <v>40</v>
      </c>
      <c r="J41" s="8">
        <f>VLOOKUP(I41,'Point Table'!$A$2:$B$123,2,FALSE)</f>
        <v>26</v>
      </c>
      <c r="R41" s="9"/>
    </row>
    <row r="42" spans="1:18" ht="12.75" x14ac:dyDescent="0.2">
      <c r="A42" s="3" t="s">
        <v>81</v>
      </c>
      <c r="B42" s="3" t="s">
        <v>82</v>
      </c>
      <c r="C42" s="3" t="s">
        <v>19</v>
      </c>
      <c r="D42" s="3">
        <v>47</v>
      </c>
      <c r="E42" s="2" t="s">
        <v>191</v>
      </c>
      <c r="F42" s="9" t="str">
        <f t="shared" si="2"/>
        <v>KellyAschbrennerFGATE CITY STRIDERS</v>
      </c>
      <c r="G42" s="24">
        <v>1.7407407407407406E-2</v>
      </c>
      <c r="H42" s="9">
        <f>IF(C42="F",VLOOKUP(D42,'F Track'!$A$2:$B$97,2,FALSE)*G42,VLOOKUP(D42,'M Track'!$A$2:$B$99,2,FALSE)*G42)</f>
        <v>1.558485185185185E-2</v>
      </c>
      <c r="I42" s="10">
        <f t="shared" si="3"/>
        <v>41</v>
      </c>
      <c r="J42" s="8">
        <f>VLOOKUP(I42,'Point Table'!$A$2:$B$123,2,FALSE)</f>
        <v>25</v>
      </c>
      <c r="R42" s="9"/>
    </row>
    <row r="43" spans="1:18" ht="12.75" x14ac:dyDescent="0.2">
      <c r="A43" s="2" t="s">
        <v>102</v>
      </c>
      <c r="B43" s="2" t="s">
        <v>103</v>
      </c>
      <c r="C43" s="2" t="s">
        <v>19</v>
      </c>
      <c r="D43" s="2">
        <v>55</v>
      </c>
      <c r="E43" s="2" t="s">
        <v>191</v>
      </c>
      <c r="F43" s="9" t="str">
        <f t="shared" si="2"/>
        <v>SusanneYeeFGATE CITY STRIDERS</v>
      </c>
      <c r="G43" s="9">
        <v>1.9594907407407405E-2</v>
      </c>
      <c r="H43" s="9">
        <f>IF(C43="F",VLOOKUP(D43,'F Track'!$A$2:$B$97,2,FALSE)*G43,VLOOKUP(D43,'M Track'!$A$2:$B$99,2,FALSE)*G43)</f>
        <v>1.5817009259259256E-2</v>
      </c>
      <c r="I43" s="10">
        <f t="shared" si="3"/>
        <v>42</v>
      </c>
      <c r="J43" s="8">
        <f>VLOOKUP(I43,'Point Table'!$A$2:$B$123,2,FALSE)</f>
        <v>24.25</v>
      </c>
      <c r="R43" s="9"/>
    </row>
    <row r="44" spans="1:18" ht="12.75" x14ac:dyDescent="0.2">
      <c r="A44" s="2" t="s">
        <v>667</v>
      </c>
      <c r="B44" s="2" t="s">
        <v>407</v>
      </c>
      <c r="C44" s="2" t="s">
        <v>19</v>
      </c>
      <c r="D44" s="2">
        <v>51</v>
      </c>
      <c r="E44" s="2" t="s">
        <v>196</v>
      </c>
      <c r="F44" s="9" t="str">
        <f t="shared" si="2"/>
        <v>Lori BlissHillFUPPER VALLEY RUNNING CLUB</v>
      </c>
      <c r="G44" s="9">
        <v>1.8634259259259257E-2</v>
      </c>
      <c r="H44" s="9">
        <f>IF(C44="F",VLOOKUP(D44,'F Track'!$A$2:$B$97,2,FALSE)*G44,VLOOKUP(D44,'M Track'!$A$2:$B$99,2,FALSE)*G44)</f>
        <v>1.586148148148148E-2</v>
      </c>
      <c r="I44" s="10">
        <f t="shared" si="3"/>
        <v>43</v>
      </c>
      <c r="J44" s="8">
        <f>VLOOKUP(I44,'Point Table'!$A$2:$B$123,2,FALSE)</f>
        <v>23.5</v>
      </c>
      <c r="R44" s="9"/>
    </row>
    <row r="45" spans="1:18" ht="12.75" x14ac:dyDescent="0.2">
      <c r="A45" s="2" t="s">
        <v>669</v>
      </c>
      <c r="B45" s="2" t="s">
        <v>668</v>
      </c>
      <c r="C45" s="2" t="s">
        <v>19</v>
      </c>
      <c r="D45" s="2">
        <v>51</v>
      </c>
      <c r="E45" s="2" t="s">
        <v>191</v>
      </c>
      <c r="F45" s="9" t="str">
        <f t="shared" si="2"/>
        <v>AshlynLembreeFGATE CITY STRIDERS</v>
      </c>
      <c r="G45" s="9">
        <v>1.8645833333333334E-2</v>
      </c>
      <c r="H45" s="9">
        <f>IF(C45="F",VLOOKUP(D45,'F Track'!$A$2:$B$97,2,FALSE)*G45,VLOOKUP(D45,'M Track'!$A$2:$B$99,2,FALSE)*G45)</f>
        <v>1.5871333333333335E-2</v>
      </c>
      <c r="I45" s="10">
        <f t="shared" si="3"/>
        <v>44</v>
      </c>
      <c r="J45" s="8">
        <f>VLOOKUP(I45,'Point Table'!$A$2:$B$123,2,FALSE)</f>
        <v>22.75</v>
      </c>
      <c r="R45" s="9"/>
    </row>
    <row r="46" spans="1:18" ht="12.75" x14ac:dyDescent="0.2">
      <c r="A46" s="2" t="s">
        <v>212</v>
      </c>
      <c r="B46" s="2" t="s">
        <v>213</v>
      </c>
      <c r="C46" s="2" t="s">
        <v>19</v>
      </c>
      <c r="D46" s="2">
        <v>25</v>
      </c>
      <c r="E46" s="2" t="s">
        <v>191</v>
      </c>
      <c r="F46" s="9" t="str">
        <f t="shared" si="2"/>
        <v>TerrylFritzFGATE CITY STRIDERS</v>
      </c>
      <c r="G46" s="9">
        <v>1.6145833333333335E-2</v>
      </c>
      <c r="H46" s="9">
        <f>IF(C46="F",VLOOKUP(D46,'F Track'!$A$2:$B$97,2,FALSE)*G46,VLOOKUP(D46,'M Track'!$A$2:$B$99,2,FALSE)*G46)</f>
        <v>1.6145833333333335E-2</v>
      </c>
      <c r="I46" s="10">
        <f t="shared" si="3"/>
        <v>45</v>
      </c>
      <c r="J46" s="8">
        <f>VLOOKUP(I46,'Point Table'!$A$2:$B$123,2,FALSE)</f>
        <v>22</v>
      </c>
      <c r="R46" s="9"/>
    </row>
    <row r="47" spans="1:18" ht="12.75" x14ac:dyDescent="0.2">
      <c r="A47" s="2" t="s">
        <v>110</v>
      </c>
      <c r="B47" s="2" t="s">
        <v>78</v>
      </c>
      <c r="C47" s="2" t="s">
        <v>19</v>
      </c>
      <c r="D47" s="2">
        <v>63</v>
      </c>
      <c r="E47" s="2" t="s">
        <v>192</v>
      </c>
      <c r="F47" s="9" t="str">
        <f t="shared" si="2"/>
        <v>AudreyFarnsworthFGREATER DERRY TRACK CLUB</v>
      </c>
      <c r="G47" s="9">
        <v>2.2511574074074073E-2</v>
      </c>
      <c r="H47" s="9">
        <f>IF(C47="F",VLOOKUP(D47,'F Track'!$A$2:$B$97,2,FALSE)*G47,VLOOKUP(D47,'M Track'!$A$2:$B$99,2,FALSE)*G47)</f>
        <v>1.6185821759259259E-2</v>
      </c>
      <c r="I47" s="10">
        <f t="shared" si="3"/>
        <v>46</v>
      </c>
      <c r="J47" s="8">
        <f>VLOOKUP(I47,'Point Table'!$A$2:$B$123,2,FALSE)</f>
        <v>21.25</v>
      </c>
      <c r="R47" s="9"/>
    </row>
    <row r="48" spans="1:18" ht="12.75" x14ac:dyDescent="0.2">
      <c r="A48" s="2" t="s">
        <v>251</v>
      </c>
      <c r="B48" s="2" t="s">
        <v>453</v>
      </c>
      <c r="C48" s="2" t="s">
        <v>19</v>
      </c>
      <c r="D48" s="2">
        <v>28</v>
      </c>
      <c r="E48" s="2" t="s">
        <v>196</v>
      </c>
      <c r="F48" s="9" t="str">
        <f t="shared" si="2"/>
        <v>ElenaKarisFUPPER VALLEY RUNNING CLUB</v>
      </c>
      <c r="G48" s="9">
        <v>1.6284722222222221E-2</v>
      </c>
      <c r="H48" s="9">
        <f>IF(C48="F",VLOOKUP(D48,'F Track'!$A$2:$B$97,2,FALSE)*G48,VLOOKUP(D48,'M Track'!$A$2:$B$99,2,FALSE)*G48)</f>
        <v>1.6284722222222221E-2</v>
      </c>
      <c r="I48" s="10">
        <f t="shared" si="3"/>
        <v>47</v>
      </c>
      <c r="J48" s="8">
        <f>VLOOKUP(I48,'Point Table'!$A$2:$B$123,2,FALSE)</f>
        <v>20.5</v>
      </c>
      <c r="R48" s="9"/>
    </row>
    <row r="49" spans="1:18" ht="12.75" x14ac:dyDescent="0.2">
      <c r="A49" s="2" t="s">
        <v>323</v>
      </c>
      <c r="B49" s="2" t="s">
        <v>324</v>
      </c>
      <c r="C49" s="2" t="s">
        <v>19</v>
      </c>
      <c r="D49" s="2">
        <v>32</v>
      </c>
      <c r="E49" s="2" t="s">
        <v>196</v>
      </c>
      <c r="F49" s="9" t="str">
        <f t="shared" si="2"/>
        <v>KeriNilesFUPPER VALLEY RUNNING CLUB</v>
      </c>
      <c r="G49" s="9">
        <v>1.6493055555555556E-2</v>
      </c>
      <c r="H49" s="9">
        <f>IF(C49="F",VLOOKUP(D49,'F Track'!$A$2:$B$97,2,FALSE)*G49,VLOOKUP(D49,'M Track'!$A$2:$B$99,2,FALSE)*G49)</f>
        <v>1.6445225694444444E-2</v>
      </c>
      <c r="I49" s="10">
        <f t="shared" si="3"/>
        <v>48</v>
      </c>
      <c r="J49" s="8">
        <f>VLOOKUP(I49,'Point Table'!$A$2:$B$123,2,FALSE)</f>
        <v>19.75</v>
      </c>
      <c r="R49" s="9"/>
    </row>
    <row r="50" spans="1:18" ht="12.75" x14ac:dyDescent="0.2">
      <c r="A50" s="2" t="s">
        <v>96</v>
      </c>
      <c r="B50" s="2" t="s">
        <v>425</v>
      </c>
      <c r="C50" s="2" t="s">
        <v>19</v>
      </c>
      <c r="D50" s="2">
        <v>51</v>
      </c>
      <c r="E50" s="2" t="s">
        <v>192</v>
      </c>
      <c r="F50" s="9" t="str">
        <f t="shared" si="2"/>
        <v>JoanneToscanoFGREATER DERRY TRACK CLUB</v>
      </c>
      <c r="G50" s="9">
        <v>1.9328703703703702E-2</v>
      </c>
      <c r="H50" s="9">
        <f>IF(C50="F",VLOOKUP(D50,'F Track'!$A$2:$B$97,2,FALSE)*G50,VLOOKUP(D50,'M Track'!$A$2:$B$99,2,FALSE)*G50)</f>
        <v>1.6452592592592592E-2</v>
      </c>
      <c r="I50" s="10">
        <f t="shared" si="3"/>
        <v>49</v>
      </c>
      <c r="J50" s="8">
        <f>VLOOKUP(I50,'Point Table'!$A$2:$B$123,2,FALSE)</f>
        <v>19</v>
      </c>
      <c r="R50" s="9"/>
    </row>
    <row r="51" spans="1:18" ht="12.75" x14ac:dyDescent="0.2">
      <c r="A51" s="2" t="s">
        <v>239</v>
      </c>
      <c r="B51" s="2" t="s">
        <v>240</v>
      </c>
      <c r="C51" s="2" t="s">
        <v>19</v>
      </c>
      <c r="D51" s="2">
        <v>47</v>
      </c>
      <c r="E51" s="2" t="s">
        <v>196</v>
      </c>
      <c r="F51" s="9" t="str">
        <f t="shared" si="2"/>
        <v>HeleneSistiFUPPER VALLEY RUNNING CLUB</v>
      </c>
      <c r="G51" s="9">
        <v>1.8541666666666668E-2</v>
      </c>
      <c r="H51" s="9">
        <f>IF(C51="F",VLOOKUP(D51,'F Track'!$A$2:$B$97,2,FALSE)*G51,VLOOKUP(D51,'M Track'!$A$2:$B$99,2,FALSE)*G51)</f>
        <v>1.6600354166666668E-2</v>
      </c>
      <c r="I51" s="10">
        <f t="shared" si="3"/>
        <v>50</v>
      </c>
      <c r="J51" s="8">
        <f>VLOOKUP(I51,'Point Table'!$A$2:$B$123,2,FALSE)</f>
        <v>18.25</v>
      </c>
      <c r="R51" s="9"/>
    </row>
    <row r="52" spans="1:18" ht="12.75" x14ac:dyDescent="0.2">
      <c r="A52" s="2" t="s">
        <v>44</v>
      </c>
      <c r="B52" s="2" t="s">
        <v>402</v>
      </c>
      <c r="C52" s="2" t="s">
        <v>19</v>
      </c>
      <c r="D52" s="2">
        <v>44</v>
      </c>
      <c r="E52" s="2" t="s">
        <v>192</v>
      </c>
      <c r="F52" s="9" t="str">
        <f t="shared" si="2"/>
        <v>ElizabethBusteedFGREATER DERRY TRACK CLUB</v>
      </c>
      <c r="G52" s="9">
        <v>1.7928240740740741E-2</v>
      </c>
      <c r="H52" s="9">
        <f>IF(C52="F",VLOOKUP(D52,'F Track'!$A$2:$B$97,2,FALSE)*G52,VLOOKUP(D52,'M Track'!$A$2:$B$99,2,FALSE)*G52)</f>
        <v>1.6621271990740743E-2</v>
      </c>
      <c r="I52" s="10">
        <f t="shared" si="3"/>
        <v>51</v>
      </c>
      <c r="J52" s="8">
        <f>VLOOKUP(I52,'Point Table'!$A$2:$B$123,2,FALSE)</f>
        <v>17.5</v>
      </c>
      <c r="R52" s="9"/>
    </row>
    <row r="53" spans="1:18" ht="12.75" x14ac:dyDescent="0.2">
      <c r="A53" s="2" t="s">
        <v>53</v>
      </c>
      <c r="B53" s="2" t="s">
        <v>274</v>
      </c>
      <c r="C53" s="2" t="s">
        <v>19</v>
      </c>
      <c r="D53" s="2">
        <v>71</v>
      </c>
      <c r="E53" s="2" t="s">
        <v>192</v>
      </c>
      <c r="F53" s="9" t="str">
        <f t="shared" si="2"/>
        <v>JulieWeaverFGREATER DERRY TRACK CLUB</v>
      </c>
      <c r="G53" s="9">
        <v>2.6678240740740738E-2</v>
      </c>
      <c r="H53" s="9">
        <f>IF(C53="F",VLOOKUP(D53,'F Track'!$A$2:$B$97,2,FALSE)*G53,VLOOKUP(D53,'M Track'!$A$2:$B$99,2,FALSE)*G53)</f>
        <v>1.6828634259259258E-2</v>
      </c>
      <c r="I53" s="10">
        <f t="shared" si="3"/>
        <v>52</v>
      </c>
      <c r="J53" s="8">
        <f>VLOOKUP(I53,'Point Table'!$A$2:$B$123,2,FALSE)</f>
        <v>17</v>
      </c>
      <c r="R53" s="9"/>
    </row>
    <row r="54" spans="1:18" ht="12.75" x14ac:dyDescent="0.2">
      <c r="A54" s="2" t="s">
        <v>26</v>
      </c>
      <c r="B54" s="2" t="s">
        <v>468</v>
      </c>
      <c r="C54" s="2" t="s">
        <v>19</v>
      </c>
      <c r="D54" s="2">
        <v>58</v>
      </c>
      <c r="E54" s="2" t="s">
        <v>191</v>
      </c>
      <c r="F54" s="9" t="str">
        <f t="shared" si="2"/>
        <v>KristenMacWilliamsFGATE CITY STRIDERS</v>
      </c>
      <c r="G54" s="9">
        <v>2.2037037037037036E-2</v>
      </c>
      <c r="H54" s="9">
        <f>IF(C54="F",VLOOKUP(D54,'F Track'!$A$2:$B$97,2,FALSE)*G54,VLOOKUP(D54,'M Track'!$A$2:$B$99,2,FALSE)*G54)</f>
        <v>1.705887037037037E-2</v>
      </c>
      <c r="I54" s="10">
        <f t="shared" si="3"/>
        <v>53</v>
      </c>
      <c r="J54" s="8">
        <f>VLOOKUP(I54,'Point Table'!$A$2:$B$123,2,FALSE)</f>
        <v>16.5</v>
      </c>
      <c r="R54" s="9"/>
    </row>
    <row r="55" spans="1:18" ht="12.75" x14ac:dyDescent="0.2">
      <c r="A55" s="2" t="s">
        <v>79</v>
      </c>
      <c r="B55" s="2" t="s">
        <v>80</v>
      </c>
      <c r="C55" s="2" t="s">
        <v>19</v>
      </c>
      <c r="D55" s="2">
        <v>58</v>
      </c>
      <c r="E55" s="2" t="s">
        <v>192</v>
      </c>
      <c r="F55" s="9" t="str">
        <f t="shared" si="2"/>
        <v>JeanManningFGREATER DERRY TRACK CLUB</v>
      </c>
      <c r="G55" s="9">
        <v>2.2152777777777775E-2</v>
      </c>
      <c r="H55" s="9">
        <f>IF(C55="F",VLOOKUP(D55,'F Track'!$A$2:$B$97,2,FALSE)*G55,VLOOKUP(D55,'M Track'!$A$2:$B$99,2,FALSE)*G55)</f>
        <v>1.7148465277777775E-2</v>
      </c>
      <c r="I55" s="10">
        <f t="shared" si="3"/>
        <v>54</v>
      </c>
      <c r="J55" s="8">
        <f>VLOOKUP(I55,'Point Table'!$A$2:$B$123,2,FALSE)</f>
        <v>16</v>
      </c>
      <c r="R55" s="9"/>
    </row>
    <row r="56" spans="1:18" ht="12.75" x14ac:dyDescent="0.2">
      <c r="A56" s="2" t="s">
        <v>657</v>
      </c>
      <c r="B56" s="2" t="s">
        <v>656</v>
      </c>
      <c r="C56" s="2" t="s">
        <v>19</v>
      </c>
      <c r="D56" s="2">
        <v>29</v>
      </c>
      <c r="E56" s="2" t="s">
        <v>191</v>
      </c>
      <c r="F56" s="9" t="str">
        <f t="shared" si="2"/>
        <v>JoyceLiangFGATE CITY STRIDERS</v>
      </c>
      <c r="G56" s="9">
        <v>1.7152777777777777E-2</v>
      </c>
      <c r="H56" s="9">
        <f>IF(C56="F",VLOOKUP(D56,'F Track'!$A$2:$B$97,2,FALSE)*G56,VLOOKUP(D56,'M Track'!$A$2:$B$99,2,FALSE)*G56)</f>
        <v>1.7152777777777777E-2</v>
      </c>
      <c r="I56" s="10">
        <f t="shared" si="3"/>
        <v>55</v>
      </c>
      <c r="J56" s="8">
        <f>VLOOKUP(I56,'Point Table'!$A$2:$B$123,2,FALSE)</f>
        <v>15.5</v>
      </c>
      <c r="R56" s="9"/>
    </row>
    <row r="57" spans="1:18" ht="12.75" x14ac:dyDescent="0.2">
      <c r="A57" s="2" t="s">
        <v>224</v>
      </c>
      <c r="B57" s="2" t="s">
        <v>225</v>
      </c>
      <c r="C57" s="2" t="s">
        <v>19</v>
      </c>
      <c r="D57" s="2">
        <v>30</v>
      </c>
      <c r="E57" s="2" t="s">
        <v>196</v>
      </c>
      <c r="F57" s="9" t="str">
        <f t="shared" si="2"/>
        <v>NadiaLafreniereFUPPER VALLEY RUNNING CLUB</v>
      </c>
      <c r="G57" s="9">
        <v>1.7187499999999998E-2</v>
      </c>
      <c r="H57" s="9">
        <f>IF(C57="F",VLOOKUP(D57,'F Track'!$A$2:$B$97,2,FALSE)*G57,VLOOKUP(D57,'M Track'!$A$2:$B$99,2,FALSE)*G57)</f>
        <v>1.7182343749999999E-2</v>
      </c>
      <c r="I57" s="10">
        <f t="shared" si="3"/>
        <v>56</v>
      </c>
      <c r="J57" s="8">
        <f>VLOOKUP(I57,'Point Table'!$A$2:$B$123,2,FALSE)</f>
        <v>15</v>
      </c>
      <c r="R57" s="9"/>
    </row>
    <row r="58" spans="1:18" ht="12.75" x14ac:dyDescent="0.2">
      <c r="A58" s="2" t="s">
        <v>677</v>
      </c>
      <c r="B58" s="2" t="s">
        <v>78</v>
      </c>
      <c r="C58" s="2" t="s">
        <v>19</v>
      </c>
      <c r="D58" s="2">
        <v>25</v>
      </c>
      <c r="E58" s="2" t="s">
        <v>192</v>
      </c>
      <c r="F58" s="9" t="str">
        <f t="shared" si="2"/>
        <v>HannahFarnsworthFGREATER DERRY TRACK CLUB</v>
      </c>
      <c r="G58" s="9">
        <v>1.7256944444444446E-2</v>
      </c>
      <c r="H58" s="9">
        <f>IF(C58="F",VLOOKUP(D58,'F Track'!$A$2:$B$97,2,FALSE)*G58,VLOOKUP(D58,'M Track'!$A$2:$B$99,2,FALSE)*G58)</f>
        <v>1.7256944444444446E-2</v>
      </c>
      <c r="I58" s="10">
        <f t="shared" si="3"/>
        <v>57</v>
      </c>
      <c r="J58" s="8">
        <f>VLOOKUP(I58,'Point Table'!$A$2:$B$123,2,FALSE)</f>
        <v>14.5</v>
      </c>
      <c r="R58" s="9"/>
    </row>
    <row r="59" spans="1:18" ht="12.75" x14ac:dyDescent="0.2">
      <c r="A59" s="2" t="s">
        <v>22</v>
      </c>
      <c r="B59" s="2" t="s">
        <v>369</v>
      </c>
      <c r="C59" s="2" t="s">
        <v>19</v>
      </c>
      <c r="D59" s="2">
        <v>50</v>
      </c>
      <c r="E59" s="2" t="s">
        <v>191</v>
      </c>
      <c r="F59" s="9" t="str">
        <f t="shared" si="2"/>
        <v>MelissaHoltFGATE CITY STRIDERS</v>
      </c>
      <c r="G59" s="9">
        <v>2.013888888888889E-2</v>
      </c>
      <c r="H59" s="9">
        <f>IF(C59="F",VLOOKUP(D59,'F Track'!$A$2:$B$97,2,FALSE)*G59,VLOOKUP(D59,'M Track'!$A$2:$B$99,2,FALSE)*G59)</f>
        <v>1.7365763888888889E-2</v>
      </c>
      <c r="I59" s="10">
        <f t="shared" si="3"/>
        <v>58</v>
      </c>
      <c r="J59" s="8">
        <f>VLOOKUP(I59,'Point Table'!$A$2:$B$123,2,FALSE)</f>
        <v>14</v>
      </c>
      <c r="R59" s="9"/>
    </row>
    <row r="60" spans="1:18" ht="12.75" x14ac:dyDescent="0.2">
      <c r="A60" s="2" t="s">
        <v>48</v>
      </c>
      <c r="B60" s="2" t="s">
        <v>271</v>
      </c>
      <c r="C60" s="2" t="s">
        <v>19</v>
      </c>
      <c r="D60" s="2">
        <v>65</v>
      </c>
      <c r="E60" s="2" t="s">
        <v>193</v>
      </c>
      <c r="F60" s="9" t="str">
        <f t="shared" si="2"/>
        <v>DeniseLyddyFMILLENNIUM RUNNING</v>
      </c>
      <c r="G60" s="9">
        <v>2.4999999999999998E-2</v>
      </c>
      <c r="H60" s="9">
        <f>IF(C60="F",VLOOKUP(D60,'F Track'!$A$2:$B$97,2,FALSE)*G60,VLOOKUP(D60,'M Track'!$A$2:$B$99,2,FALSE)*G60)</f>
        <v>1.7424999999999996E-2</v>
      </c>
      <c r="I60" s="10">
        <f t="shared" si="3"/>
        <v>59</v>
      </c>
      <c r="J60" s="8">
        <f>VLOOKUP(I60,'Point Table'!$A$2:$B$123,2,FALSE)</f>
        <v>13.5</v>
      </c>
      <c r="R60" s="9"/>
    </row>
    <row r="61" spans="1:18" ht="12.75" x14ac:dyDescent="0.2">
      <c r="A61" s="2" t="s">
        <v>513</v>
      </c>
      <c r="B61" s="2" t="s">
        <v>514</v>
      </c>
      <c r="C61" s="2" t="s">
        <v>19</v>
      </c>
      <c r="D61" s="2">
        <v>34</v>
      </c>
      <c r="E61" s="2" t="s">
        <v>192</v>
      </c>
      <c r="F61" s="9" t="str">
        <f t="shared" si="2"/>
        <v>JannaHrubyFGREATER DERRY TRACK CLUB</v>
      </c>
      <c r="G61" s="9">
        <v>1.7696759259259259E-2</v>
      </c>
      <c r="H61" s="9">
        <f>IF(C61="F",VLOOKUP(D61,'F Track'!$A$2:$B$97,2,FALSE)*G61,VLOOKUP(D61,'M Track'!$A$2:$B$99,2,FALSE)*G61)</f>
        <v>1.7553415509259259E-2</v>
      </c>
      <c r="I61" s="10">
        <f t="shared" si="3"/>
        <v>60</v>
      </c>
      <c r="J61" s="8">
        <f>VLOOKUP(I61,'Point Table'!$A$2:$B$123,2,FALSE)</f>
        <v>13</v>
      </c>
      <c r="R61" s="9"/>
    </row>
    <row r="62" spans="1:18" ht="12.75" x14ac:dyDescent="0.2">
      <c r="A62" s="2" t="s">
        <v>536</v>
      </c>
      <c r="B62" s="2" t="s">
        <v>537</v>
      </c>
      <c r="C62" s="2" t="s">
        <v>19</v>
      </c>
      <c r="D62" s="2">
        <v>55</v>
      </c>
      <c r="E62" s="2" t="s">
        <v>191</v>
      </c>
      <c r="F62" s="9" t="str">
        <f t="shared" si="2"/>
        <v>PamelaBernierFGATE CITY STRIDERS</v>
      </c>
      <c r="G62" s="9">
        <v>2.1898148148148149E-2</v>
      </c>
      <c r="H62" s="9">
        <f>IF(C62="F",VLOOKUP(D62,'F Track'!$A$2:$B$97,2,FALSE)*G62,VLOOKUP(D62,'M Track'!$A$2:$B$99,2,FALSE)*G62)</f>
        <v>1.7676185185185187E-2</v>
      </c>
      <c r="I62" s="10">
        <f t="shared" si="3"/>
        <v>61</v>
      </c>
      <c r="J62" s="8">
        <f>VLOOKUP(I62,'Point Table'!$A$2:$B$123,2,FALSE)</f>
        <v>12.5</v>
      </c>
      <c r="R62" s="9"/>
    </row>
    <row r="63" spans="1:18" ht="12.75" x14ac:dyDescent="0.2">
      <c r="A63" s="2" t="s">
        <v>530</v>
      </c>
      <c r="B63" s="2" t="s">
        <v>531</v>
      </c>
      <c r="C63" s="2" t="s">
        <v>19</v>
      </c>
      <c r="D63" s="2">
        <v>42</v>
      </c>
      <c r="E63" s="2" t="s">
        <v>193</v>
      </c>
      <c r="F63" s="9" t="str">
        <f t="shared" si="2"/>
        <v>JunChenFMILLENNIUM RUNNING</v>
      </c>
      <c r="G63" s="9">
        <v>1.8831018518518518E-2</v>
      </c>
      <c r="H63" s="9">
        <f>IF(C63="F",VLOOKUP(D63,'F Track'!$A$2:$B$97,2,FALSE)*G63,VLOOKUP(D63,'M Track'!$A$2:$B$99,2,FALSE)*G63)</f>
        <v>1.7799078703703702E-2</v>
      </c>
      <c r="I63" s="10">
        <f t="shared" si="3"/>
        <v>62</v>
      </c>
      <c r="J63" s="8">
        <f>VLOOKUP(I63,'Point Table'!$A$2:$B$123,2,FALSE)</f>
        <v>12.125</v>
      </c>
      <c r="R63" s="9"/>
    </row>
    <row r="64" spans="1:18" ht="12.75" x14ac:dyDescent="0.2">
      <c r="A64" s="2" t="s">
        <v>482</v>
      </c>
      <c r="B64" s="2" t="s">
        <v>483</v>
      </c>
      <c r="C64" s="2" t="s">
        <v>19</v>
      </c>
      <c r="D64" s="2">
        <v>52</v>
      </c>
      <c r="E64" s="2" t="s">
        <v>193</v>
      </c>
      <c r="F64" s="9" t="str">
        <f t="shared" si="2"/>
        <v>KimberlyBonenfantFMILLENNIUM RUNNING</v>
      </c>
      <c r="G64" s="9">
        <v>2.1273148148148149E-2</v>
      </c>
      <c r="H64" s="9">
        <f>IF(C64="F",VLOOKUP(D64,'F Track'!$A$2:$B$97,2,FALSE)*G64,VLOOKUP(D64,'M Track'!$A$2:$B$99,2,FALSE)*G64)</f>
        <v>1.7873699074074073E-2</v>
      </c>
      <c r="I64" s="10">
        <f t="shared" si="3"/>
        <v>63</v>
      </c>
      <c r="J64" s="8">
        <f>VLOOKUP(I64,'Point Table'!$A$2:$B$123,2,FALSE)</f>
        <v>11.75</v>
      </c>
      <c r="R64" s="9"/>
    </row>
    <row r="65" spans="1:18" ht="12.75" x14ac:dyDescent="0.2">
      <c r="A65" s="2" t="s">
        <v>357</v>
      </c>
      <c r="B65" s="2" t="s">
        <v>358</v>
      </c>
      <c r="C65" s="2" t="s">
        <v>19</v>
      </c>
      <c r="D65" s="2">
        <v>61</v>
      </c>
      <c r="E65" s="2" t="s">
        <v>192</v>
      </c>
      <c r="F65" s="9" t="str">
        <f t="shared" si="2"/>
        <v>CarolynSnyderFGREATER DERRY TRACK CLUB</v>
      </c>
      <c r="G65" s="9">
        <v>2.4293981481481482E-2</v>
      </c>
      <c r="H65" s="9">
        <f>IF(C65="F",VLOOKUP(D65,'F Track'!$A$2:$B$97,2,FALSE)*G65,VLOOKUP(D65,'M Track'!$A$2:$B$99,2,FALSE)*G65)</f>
        <v>1.8001840277777778E-2</v>
      </c>
      <c r="I65" s="10">
        <f t="shared" si="3"/>
        <v>64</v>
      </c>
      <c r="J65" s="8">
        <f>VLOOKUP(I65,'Point Table'!$A$2:$B$123,2,FALSE)</f>
        <v>11.375</v>
      </c>
      <c r="R65" s="9"/>
    </row>
    <row r="66" spans="1:18" ht="12.75" x14ac:dyDescent="0.2">
      <c r="A66" s="2" t="s">
        <v>44</v>
      </c>
      <c r="B66" s="2" t="s">
        <v>330</v>
      </c>
      <c r="C66" s="2" t="s">
        <v>19</v>
      </c>
      <c r="D66" s="2">
        <v>46</v>
      </c>
      <c r="E66" s="2" t="s">
        <v>196</v>
      </c>
      <c r="F66" s="9" t="str">
        <f t="shared" ref="F66:F97" si="4">A66&amp;B66&amp;C66&amp;E66</f>
        <v>ElizabethKelseyFUPPER VALLEY RUNNING CLUB</v>
      </c>
      <c r="G66" s="9">
        <v>1.9872685185185184E-2</v>
      </c>
      <c r="H66" s="9">
        <f>IF(C66="F",VLOOKUP(D66,'F Track'!$A$2:$B$97,2,FALSE)*G66,VLOOKUP(D66,'M Track'!$A$2:$B$99,2,FALSE)*G66)</f>
        <v>1.8010614583333331E-2</v>
      </c>
      <c r="I66" s="10">
        <f t="shared" ref="I66:I97" si="5">COUNTIFS($C$2:$C$198,C66,$H$2:$H$198,"&lt;"&amp;H66)+1</f>
        <v>65</v>
      </c>
      <c r="J66" s="8">
        <f>VLOOKUP(I66,'Point Table'!$A$2:$B$123,2,FALSE)</f>
        <v>11</v>
      </c>
      <c r="R66" s="9"/>
    </row>
    <row r="67" spans="1:18" ht="12.75" x14ac:dyDescent="0.2">
      <c r="A67" s="2" t="s">
        <v>663</v>
      </c>
      <c r="B67" s="2" t="s">
        <v>662</v>
      </c>
      <c r="C67" s="2" t="s">
        <v>19</v>
      </c>
      <c r="D67" s="2">
        <v>27</v>
      </c>
      <c r="E67" s="2" t="s">
        <v>191</v>
      </c>
      <c r="F67" s="9" t="str">
        <f t="shared" si="4"/>
        <v>FaithEhertsFGATE CITY STRIDERS</v>
      </c>
      <c r="G67" s="9">
        <v>1.8136574074074072E-2</v>
      </c>
      <c r="H67" s="9">
        <f>IF(C67="F",VLOOKUP(D67,'F Track'!$A$2:$B$97,2,FALSE)*G67,VLOOKUP(D67,'M Track'!$A$2:$B$99,2,FALSE)*G67)</f>
        <v>1.8136574074074072E-2</v>
      </c>
      <c r="I67" s="10">
        <f t="shared" si="5"/>
        <v>66</v>
      </c>
      <c r="J67" s="8">
        <f>VLOOKUP(I67,'Point Table'!$A$2:$B$123,2,FALSE)</f>
        <v>10.625</v>
      </c>
      <c r="R67" s="9"/>
    </row>
    <row r="68" spans="1:18" ht="12.75" x14ac:dyDescent="0.2">
      <c r="A68" s="2" t="s">
        <v>670</v>
      </c>
      <c r="B68" s="2" t="s">
        <v>465</v>
      </c>
      <c r="C68" s="2" t="s">
        <v>19</v>
      </c>
      <c r="D68" s="2">
        <v>41</v>
      </c>
      <c r="E68" s="2" t="s">
        <v>196</v>
      </c>
      <c r="F68" s="9" t="str">
        <f t="shared" si="4"/>
        <v>hillaryWheelerFUPPER VALLEY RUNNING CLUB</v>
      </c>
      <c r="G68" s="9">
        <v>1.9305555555555555E-2</v>
      </c>
      <c r="H68" s="9">
        <f>IF(C68="F",VLOOKUP(D68,'F Track'!$A$2:$B$97,2,FALSE)*G68,VLOOKUP(D68,'M Track'!$A$2:$B$99,2,FALSE)*G68)</f>
        <v>1.8403986111111111E-2</v>
      </c>
      <c r="I68" s="10">
        <f t="shared" si="5"/>
        <v>67</v>
      </c>
      <c r="J68" s="8">
        <f>VLOOKUP(I68,'Point Table'!$A$2:$B$123,2,FALSE)</f>
        <v>10.25</v>
      </c>
      <c r="R68" s="9"/>
    </row>
    <row r="69" spans="1:18" ht="12.75" x14ac:dyDescent="0.2">
      <c r="A69" s="2" t="s">
        <v>673</v>
      </c>
      <c r="B69" s="2" t="s">
        <v>672</v>
      </c>
      <c r="C69" s="2" t="s">
        <v>19</v>
      </c>
      <c r="D69" s="2">
        <v>59</v>
      </c>
      <c r="E69" s="2" t="s">
        <v>191</v>
      </c>
      <c r="F69" s="9" t="str">
        <f t="shared" si="4"/>
        <v>DebbieRiouxFGATE CITY STRIDERS</v>
      </c>
      <c r="G69" s="9">
        <v>2.4189814814814817E-2</v>
      </c>
      <c r="H69" s="9">
        <f>IF(C69="F",VLOOKUP(D69,'F Track'!$A$2:$B$97,2,FALSE)*G69,VLOOKUP(D69,'M Track'!$A$2:$B$99,2,FALSE)*G69)</f>
        <v>1.8459247685185188E-2</v>
      </c>
      <c r="I69" s="10">
        <f t="shared" si="5"/>
        <v>68</v>
      </c>
      <c r="J69" s="8">
        <f>VLOOKUP(I69,'Point Table'!$A$2:$B$123,2,FALSE)</f>
        <v>9.875</v>
      </c>
      <c r="R69" s="9"/>
    </row>
    <row r="70" spans="1:18" ht="12.75" x14ac:dyDescent="0.2">
      <c r="A70" s="2" t="s">
        <v>484</v>
      </c>
      <c r="B70" s="2" t="s">
        <v>485</v>
      </c>
      <c r="C70" s="2" t="s">
        <v>19</v>
      </c>
      <c r="D70" s="2">
        <v>63</v>
      </c>
      <c r="E70" s="2" t="s">
        <v>192</v>
      </c>
      <c r="F70" s="9" t="str">
        <f t="shared" si="4"/>
        <v>JennaGrimaldiFGREATER DERRY TRACK CLUB</v>
      </c>
      <c r="G70" s="9">
        <v>2.6180555555555558E-2</v>
      </c>
      <c r="H70" s="9">
        <f>IF(C70="F",VLOOKUP(D70,'F Track'!$A$2:$B$97,2,FALSE)*G70,VLOOKUP(D70,'M Track'!$A$2:$B$99,2,FALSE)*G70)</f>
        <v>1.8823819444444445E-2</v>
      </c>
      <c r="I70" s="10">
        <f t="shared" si="5"/>
        <v>69</v>
      </c>
      <c r="J70" s="8">
        <f>VLOOKUP(I70,'Point Table'!$A$2:$B$123,2,FALSE)</f>
        <v>9.5</v>
      </c>
      <c r="R70" s="9"/>
    </row>
    <row r="71" spans="1:18" ht="12.75" x14ac:dyDescent="0.2">
      <c r="A71" s="2" t="s">
        <v>46</v>
      </c>
      <c r="B71" s="2" t="s">
        <v>475</v>
      </c>
      <c r="C71" s="2" t="s">
        <v>19</v>
      </c>
      <c r="D71" s="2">
        <v>62</v>
      </c>
      <c r="E71" s="2" t="s">
        <v>192</v>
      </c>
      <c r="F71" s="9" t="str">
        <f t="shared" si="4"/>
        <v>PegLandryFGREATER DERRY TRACK CLUB</v>
      </c>
      <c r="G71" s="9">
        <v>2.6087962962962966E-2</v>
      </c>
      <c r="H71" s="9">
        <f>IF(C71="F",VLOOKUP(D71,'F Track'!$A$2:$B$97,2,FALSE)*G71,VLOOKUP(D71,'M Track'!$A$2:$B$99,2,FALSE)*G71)</f>
        <v>1.9044212962962964E-2</v>
      </c>
      <c r="I71" s="10">
        <f t="shared" si="5"/>
        <v>70</v>
      </c>
      <c r="J71" s="8">
        <f>VLOOKUP(I71,'Point Table'!$A$2:$B$123,2,FALSE)</f>
        <v>9.125</v>
      </c>
      <c r="R71" s="9"/>
    </row>
    <row r="72" spans="1:18" ht="12.75" x14ac:dyDescent="0.2">
      <c r="A72" s="2" t="s">
        <v>97</v>
      </c>
      <c r="B72" s="2" t="s">
        <v>359</v>
      </c>
      <c r="C72" s="2" t="s">
        <v>19</v>
      </c>
      <c r="D72" s="2">
        <v>51</v>
      </c>
      <c r="E72" s="2" t="s">
        <v>192</v>
      </c>
      <c r="F72" s="9" t="str">
        <f t="shared" si="4"/>
        <v>KerriHaskinsFGREATER DERRY TRACK CLUB</v>
      </c>
      <c r="G72" s="9">
        <v>2.2789351851851852E-2</v>
      </c>
      <c r="H72" s="9">
        <f>IF(C72="F",VLOOKUP(D72,'F Track'!$A$2:$B$97,2,FALSE)*G72,VLOOKUP(D72,'M Track'!$A$2:$B$99,2,FALSE)*G72)</f>
        <v>1.9398296296296295E-2</v>
      </c>
      <c r="I72" s="10">
        <f t="shared" si="5"/>
        <v>71</v>
      </c>
      <c r="J72" s="8">
        <f>VLOOKUP(I72,'Point Table'!$A$2:$B$123,2,FALSE)</f>
        <v>8.75</v>
      </c>
      <c r="R72" s="9"/>
    </row>
    <row r="73" spans="1:18" ht="12.75" x14ac:dyDescent="0.2">
      <c r="A73" s="2" t="s">
        <v>86</v>
      </c>
      <c r="B73" s="2" t="s">
        <v>81</v>
      </c>
      <c r="C73" s="2" t="s">
        <v>19</v>
      </c>
      <c r="D73" s="2">
        <v>49</v>
      </c>
      <c r="E73" s="2" t="s">
        <v>193</v>
      </c>
      <c r="F73" s="9" t="str">
        <f t="shared" si="4"/>
        <v>MicheleKellyFMILLENNIUM RUNNING</v>
      </c>
      <c r="G73" s="9">
        <v>2.2430555555555554E-2</v>
      </c>
      <c r="H73" s="9">
        <f>IF(C73="F",VLOOKUP(D73,'F Track'!$A$2:$B$97,2,FALSE)*G73,VLOOKUP(D73,'M Track'!$A$2:$B$99,2,FALSE)*G73)</f>
        <v>1.9588604166666666E-2</v>
      </c>
      <c r="I73" s="10">
        <f t="shared" si="5"/>
        <v>72</v>
      </c>
      <c r="J73" s="8">
        <f>VLOOKUP(I73,'Point Table'!$A$2:$B$123,2,FALSE)</f>
        <v>8.5</v>
      </c>
      <c r="R73" s="9"/>
    </row>
    <row r="74" spans="1:18" ht="12.75" x14ac:dyDescent="0.2">
      <c r="A74" s="2" t="s">
        <v>272</v>
      </c>
      <c r="B74" s="2" t="s">
        <v>273</v>
      </c>
      <c r="C74" s="2" t="s">
        <v>19</v>
      </c>
      <c r="D74" s="2">
        <v>57</v>
      </c>
      <c r="E74" s="2" t="s">
        <v>193</v>
      </c>
      <c r="F74" s="9" t="str">
        <f t="shared" si="4"/>
        <v>KimCushionFMILLENNIUM RUNNING</v>
      </c>
      <c r="G74" s="9">
        <v>2.4999999999999998E-2</v>
      </c>
      <c r="H74" s="9">
        <f>IF(C74="F",VLOOKUP(D74,'F Track'!$A$2:$B$97,2,FALSE)*G74,VLOOKUP(D74,'M Track'!$A$2:$B$99,2,FALSE)*G74)</f>
        <v>1.9627499999999999E-2</v>
      </c>
      <c r="I74" s="10">
        <f t="shared" si="5"/>
        <v>73</v>
      </c>
      <c r="J74" s="8">
        <f>VLOOKUP(I74,'Point Table'!$A$2:$B$123,2,FALSE)</f>
        <v>8.25</v>
      </c>
      <c r="R74" s="9"/>
    </row>
    <row r="75" spans="1:18" ht="12.75" x14ac:dyDescent="0.2">
      <c r="A75" s="2" t="s">
        <v>231</v>
      </c>
      <c r="B75" s="2" t="s">
        <v>232</v>
      </c>
      <c r="C75" s="2" t="s">
        <v>19</v>
      </c>
      <c r="D75" s="2">
        <v>33</v>
      </c>
      <c r="E75" s="2" t="s">
        <v>191</v>
      </c>
      <c r="F75" s="9" t="str">
        <f t="shared" si="4"/>
        <v>CarlyMatthewsFGATE CITY STRIDERS</v>
      </c>
      <c r="G75" s="9">
        <v>1.9803240740740739E-2</v>
      </c>
      <c r="H75" s="9">
        <f>IF(C75="F",VLOOKUP(D75,'F Track'!$A$2:$B$97,2,FALSE)*G75,VLOOKUP(D75,'M Track'!$A$2:$B$99,2,FALSE)*G75)</f>
        <v>1.9700263888888889E-2</v>
      </c>
      <c r="I75" s="10">
        <f t="shared" si="5"/>
        <v>74</v>
      </c>
      <c r="J75" s="8">
        <f>VLOOKUP(I75,'Point Table'!$A$2:$B$123,2,FALSE)</f>
        <v>8</v>
      </c>
      <c r="R75" s="9"/>
    </row>
    <row r="76" spans="1:18" ht="12.75" x14ac:dyDescent="0.2">
      <c r="A76" s="2" t="s">
        <v>119</v>
      </c>
      <c r="B76" s="2" t="s">
        <v>116</v>
      </c>
      <c r="C76" s="2" t="s">
        <v>19</v>
      </c>
      <c r="D76" s="2">
        <v>55</v>
      </c>
      <c r="E76" s="2" t="s">
        <v>192</v>
      </c>
      <c r="F76" s="9" t="str">
        <f t="shared" si="4"/>
        <v>JennJensenFGREATER DERRY TRACK CLUB</v>
      </c>
      <c r="G76" s="9">
        <v>2.4826388888888887E-2</v>
      </c>
      <c r="H76" s="9">
        <f>IF(C76="F",VLOOKUP(D76,'F Track'!$A$2:$B$97,2,FALSE)*G76,VLOOKUP(D76,'M Track'!$A$2:$B$99,2,FALSE)*G76)</f>
        <v>2.0039861111111109E-2</v>
      </c>
      <c r="I76" s="10">
        <f t="shared" si="5"/>
        <v>75</v>
      </c>
      <c r="J76" s="8">
        <f>VLOOKUP(I76,'Point Table'!$A$2:$B$123,2,FALSE)</f>
        <v>7.75</v>
      </c>
      <c r="R76" s="9"/>
    </row>
    <row r="77" spans="1:18" ht="12.75" x14ac:dyDescent="0.2">
      <c r="A77" s="2" t="s">
        <v>90</v>
      </c>
      <c r="B77" s="2" t="s">
        <v>91</v>
      </c>
      <c r="C77" s="2" t="s">
        <v>19</v>
      </c>
      <c r="D77" s="2">
        <v>53</v>
      </c>
      <c r="E77" s="2" t="s">
        <v>192</v>
      </c>
      <c r="F77" s="9" t="str">
        <f t="shared" si="4"/>
        <v>ChristineRosenwasserFGREATER DERRY TRACK CLUB</v>
      </c>
      <c r="G77" s="9">
        <v>2.4293981481481482E-2</v>
      </c>
      <c r="H77" s="9">
        <f>IF(C77="F",VLOOKUP(D77,'F Track'!$A$2:$B$97,2,FALSE)*G77,VLOOKUP(D77,'M Track'!$A$2:$B$99,2,FALSE)*G77)</f>
        <v>2.0144569444444448E-2</v>
      </c>
      <c r="I77" s="10">
        <f t="shared" si="5"/>
        <v>76</v>
      </c>
      <c r="J77" s="8">
        <f>VLOOKUP(I77,'Point Table'!$A$2:$B$123,2,FALSE)</f>
        <v>7.5</v>
      </c>
      <c r="R77" s="9"/>
    </row>
    <row r="78" spans="1:18" ht="12.75" x14ac:dyDescent="0.2">
      <c r="A78" s="2" t="s">
        <v>560</v>
      </c>
      <c r="B78" s="2" t="s">
        <v>561</v>
      </c>
      <c r="C78" s="2" t="s">
        <v>19</v>
      </c>
      <c r="D78" s="2">
        <v>30</v>
      </c>
      <c r="E78" s="2" t="s">
        <v>193</v>
      </c>
      <c r="F78" s="9" t="str">
        <f t="shared" si="4"/>
        <v>CadyHickmanFMILLENNIUM RUNNING</v>
      </c>
      <c r="G78" s="9">
        <v>2.028935185185185E-2</v>
      </c>
      <c r="H78" s="9">
        <f>IF(C78="F",VLOOKUP(D78,'F Track'!$A$2:$B$97,2,FALSE)*G78,VLOOKUP(D78,'M Track'!$A$2:$B$99,2,FALSE)*G78)</f>
        <v>2.0283265046296295E-2</v>
      </c>
      <c r="I78" s="10">
        <f t="shared" si="5"/>
        <v>77</v>
      </c>
      <c r="J78" s="8">
        <f>VLOOKUP(I78,'Point Table'!$A$2:$B$123,2,FALSE)</f>
        <v>7.25</v>
      </c>
      <c r="R78" s="9"/>
    </row>
    <row r="79" spans="1:18" ht="12.75" x14ac:dyDescent="0.2">
      <c r="A79" s="2" t="s">
        <v>86</v>
      </c>
      <c r="B79" s="2" t="s">
        <v>652</v>
      </c>
      <c r="C79" s="2" t="s">
        <v>19</v>
      </c>
      <c r="D79" s="2">
        <v>51</v>
      </c>
      <c r="E79" s="2" t="s">
        <v>193</v>
      </c>
      <c r="F79" s="9" t="str">
        <f t="shared" si="4"/>
        <v>MicheleLaPradeFMILLENNIUM RUNNING</v>
      </c>
      <c r="G79" s="9">
        <v>2.4016203703703706E-2</v>
      </c>
      <c r="H79" s="9">
        <f>IF(C79="F",VLOOKUP(D79,'F Track'!$A$2:$B$97,2,FALSE)*G79,VLOOKUP(D79,'M Track'!$A$2:$B$99,2,FALSE)*G79)</f>
        <v>2.0442592592592592E-2</v>
      </c>
      <c r="I79" s="10">
        <f t="shared" si="5"/>
        <v>78</v>
      </c>
      <c r="J79" s="8">
        <f>VLOOKUP(I79,'Point Table'!$A$2:$B$123,2,FALSE)</f>
        <v>7</v>
      </c>
      <c r="R79" s="9"/>
    </row>
    <row r="80" spans="1:18" ht="12.75" x14ac:dyDescent="0.2">
      <c r="A80" s="2" t="s">
        <v>48</v>
      </c>
      <c r="B80" s="2" t="s">
        <v>115</v>
      </c>
      <c r="C80" s="2" t="s">
        <v>19</v>
      </c>
      <c r="D80" s="2">
        <v>55</v>
      </c>
      <c r="E80" s="2" t="s">
        <v>192</v>
      </c>
      <c r="F80" s="9" t="str">
        <f t="shared" si="4"/>
        <v>DeniseKeyesFGREATER DERRY TRACK CLUB</v>
      </c>
      <c r="G80" s="9">
        <v>2.5416666666666667E-2</v>
      </c>
      <c r="H80" s="9">
        <f>IF(C80="F",VLOOKUP(D80,'F Track'!$A$2:$B$97,2,FALSE)*G80,VLOOKUP(D80,'M Track'!$A$2:$B$99,2,FALSE)*G80)</f>
        <v>2.0516333333333334E-2</v>
      </c>
      <c r="I80" s="10">
        <f t="shared" si="5"/>
        <v>79</v>
      </c>
      <c r="J80" s="8">
        <f>VLOOKUP(I80,'Point Table'!$A$2:$B$123,2,FALSE)</f>
        <v>6.75</v>
      </c>
      <c r="R80" s="9"/>
    </row>
    <row r="81" spans="1:18" ht="12.75" x14ac:dyDescent="0.2">
      <c r="A81" s="2" t="s">
        <v>328</v>
      </c>
      <c r="B81" s="2" t="s">
        <v>563</v>
      </c>
      <c r="C81" s="2" t="s">
        <v>19</v>
      </c>
      <c r="D81" s="2">
        <v>34</v>
      </c>
      <c r="E81" s="2" t="s">
        <v>193</v>
      </c>
      <c r="F81" s="9" t="str">
        <f t="shared" si="4"/>
        <v>MeganMcDermottFMILLENNIUM RUNNING</v>
      </c>
      <c r="G81" s="9">
        <v>2.0891203703703703E-2</v>
      </c>
      <c r="H81" s="9">
        <f>IF(C81="F",VLOOKUP(D81,'F Track'!$A$2:$B$97,2,FALSE)*G81,VLOOKUP(D81,'M Track'!$A$2:$B$99,2,FALSE)*G81)</f>
        <v>2.0721984953703705E-2</v>
      </c>
      <c r="I81" s="10">
        <f t="shared" si="5"/>
        <v>80</v>
      </c>
      <c r="J81" s="8">
        <f>VLOOKUP(I81,'Point Table'!$A$2:$B$123,2,FALSE)</f>
        <v>6.5</v>
      </c>
      <c r="R81" s="9"/>
    </row>
    <row r="82" spans="1:18" ht="12.75" x14ac:dyDescent="0.2">
      <c r="A82" s="2" t="s">
        <v>100</v>
      </c>
      <c r="B82" s="2" t="s">
        <v>101</v>
      </c>
      <c r="C82" s="2" t="s">
        <v>19</v>
      </c>
      <c r="D82" s="2">
        <v>39</v>
      </c>
      <c r="E82" s="2" t="s">
        <v>192</v>
      </c>
      <c r="F82" s="9" t="str">
        <f t="shared" si="4"/>
        <v>SharonPetersonFGREATER DERRY TRACK CLUB</v>
      </c>
      <c r="G82" s="9">
        <v>2.165509259259259E-2</v>
      </c>
      <c r="H82" s="9">
        <f>IF(C82="F",VLOOKUP(D82,'F Track'!$A$2:$B$97,2,FALSE)*G82,VLOOKUP(D82,'M Track'!$A$2:$B$99,2,FALSE)*G82)</f>
        <v>2.095346759259259E-2</v>
      </c>
      <c r="I82" s="10">
        <f t="shared" si="5"/>
        <v>81</v>
      </c>
      <c r="J82" s="8">
        <f>VLOOKUP(I82,'Point Table'!$A$2:$B$123,2,FALSE)</f>
        <v>6.25</v>
      </c>
      <c r="R82" s="9"/>
    </row>
    <row r="83" spans="1:18" ht="12.75" x14ac:dyDescent="0.2">
      <c r="A83" s="2" t="s">
        <v>98</v>
      </c>
      <c r="B83" s="2" t="s">
        <v>99</v>
      </c>
      <c r="C83" s="2" t="s">
        <v>19</v>
      </c>
      <c r="D83" s="2">
        <v>56</v>
      </c>
      <c r="E83" s="2" t="s">
        <v>191</v>
      </c>
      <c r="F83" s="9" t="str">
        <f t="shared" si="4"/>
        <v>TaraTowleFGATE CITY STRIDERS</v>
      </c>
      <c r="G83" s="9">
        <v>2.6562499999999999E-2</v>
      </c>
      <c r="H83" s="9">
        <f>IF(C83="F",VLOOKUP(D83,'F Track'!$A$2:$B$97,2,FALSE)*G83,VLOOKUP(D83,'M Track'!$A$2:$B$99,2,FALSE)*G83)</f>
        <v>2.1146406249999999E-2</v>
      </c>
      <c r="I83" s="10">
        <f t="shared" si="5"/>
        <v>82</v>
      </c>
      <c r="J83" s="8">
        <f>VLOOKUP(I83,'Point Table'!$A$2:$B$123,2,FALSE)</f>
        <v>6.0625</v>
      </c>
      <c r="R83" s="9"/>
    </row>
    <row r="84" spans="1:18" ht="12.75" x14ac:dyDescent="0.2">
      <c r="A84" s="2" t="s">
        <v>249</v>
      </c>
      <c r="B84" s="2" t="s">
        <v>167</v>
      </c>
      <c r="C84" s="2" t="s">
        <v>19</v>
      </c>
      <c r="D84" s="2">
        <v>38</v>
      </c>
      <c r="E84" s="2" t="s">
        <v>191</v>
      </c>
      <c r="F84" s="9" t="str">
        <f t="shared" si="4"/>
        <v>SilvanaMorganFGATE CITY STRIDERS</v>
      </c>
      <c r="G84" s="9">
        <v>2.1782407407407407E-2</v>
      </c>
      <c r="H84" s="9">
        <f>IF(C84="F",VLOOKUP(D84,'F Track'!$A$2:$B$97,2,FALSE)*G84,VLOOKUP(D84,'M Track'!$A$2:$B$99,2,FALSE)*G84)</f>
        <v>2.1209530092592591E-2</v>
      </c>
      <c r="I84" s="10">
        <f t="shared" si="5"/>
        <v>83</v>
      </c>
      <c r="J84" s="8">
        <f>VLOOKUP(I84,'Point Table'!$A$2:$B$123,2,FALSE)</f>
        <v>5.875</v>
      </c>
      <c r="R84" s="9"/>
    </row>
    <row r="85" spans="1:18" ht="12.75" x14ac:dyDescent="0.2">
      <c r="A85" s="2" t="s">
        <v>35</v>
      </c>
      <c r="B85" s="2" t="s">
        <v>36</v>
      </c>
      <c r="C85" s="2" t="s">
        <v>19</v>
      </c>
      <c r="D85" s="2">
        <v>43</v>
      </c>
      <c r="E85" s="2" t="s">
        <v>191</v>
      </c>
      <c r="F85" s="9" t="str">
        <f t="shared" si="4"/>
        <v>EmilyCunhaFGATE CITY STRIDERS</v>
      </c>
      <c r="G85" s="9">
        <v>2.3206018518518515E-2</v>
      </c>
      <c r="H85" s="9">
        <f>IF(C85="F",VLOOKUP(D85,'F Track'!$A$2:$B$97,2,FALSE)*G85,VLOOKUP(D85,'M Track'!$A$2:$B$99,2,FALSE)*G85)</f>
        <v>2.1732436342592591E-2</v>
      </c>
      <c r="I85" s="10">
        <f t="shared" si="5"/>
        <v>84</v>
      </c>
      <c r="J85" s="8">
        <f>VLOOKUP(I85,'Point Table'!$A$2:$B$123,2,FALSE)</f>
        <v>5.6875</v>
      </c>
      <c r="R85" s="9"/>
    </row>
    <row r="86" spans="1:18" ht="12.75" x14ac:dyDescent="0.2">
      <c r="A86" s="2" t="s">
        <v>256</v>
      </c>
      <c r="B86" s="2" t="s">
        <v>257</v>
      </c>
      <c r="C86" s="2" t="s">
        <v>19</v>
      </c>
      <c r="D86" s="2">
        <v>26</v>
      </c>
      <c r="E86" s="2" t="s">
        <v>191</v>
      </c>
      <c r="F86" s="9" t="str">
        <f t="shared" si="4"/>
        <v>AlisonLilienfeldFGATE CITY STRIDERS</v>
      </c>
      <c r="G86" s="9">
        <v>2.238425925925926E-2</v>
      </c>
      <c r="H86" s="9">
        <f>IF(C86="F",VLOOKUP(D86,'F Track'!$A$2:$B$97,2,FALSE)*G86,VLOOKUP(D86,'M Track'!$A$2:$B$99,2,FALSE)*G86)</f>
        <v>2.238425925925926E-2</v>
      </c>
      <c r="I86" s="10">
        <f t="shared" si="5"/>
        <v>85</v>
      </c>
      <c r="J86" s="8">
        <f>VLOOKUP(I86,'Point Table'!$A$2:$B$123,2,FALSE)</f>
        <v>5.5</v>
      </c>
      <c r="R86" s="9"/>
    </row>
    <row r="87" spans="1:18" ht="12.75" x14ac:dyDescent="0.2">
      <c r="A87" s="2" t="s">
        <v>268</v>
      </c>
      <c r="B87" s="2" t="s">
        <v>269</v>
      </c>
      <c r="C87" s="2" t="s">
        <v>19</v>
      </c>
      <c r="D87" s="2">
        <v>38</v>
      </c>
      <c r="E87" s="2" t="s">
        <v>192</v>
      </c>
      <c r="F87" s="9" t="str">
        <f t="shared" si="4"/>
        <v>YolandaBeckerFGREATER DERRY TRACK CLUB</v>
      </c>
      <c r="G87" s="9">
        <v>2.3182870370370371E-2</v>
      </c>
      <c r="H87" s="9">
        <f>IF(C87="F",VLOOKUP(D87,'F Track'!$A$2:$B$97,2,FALSE)*G87,VLOOKUP(D87,'M Track'!$A$2:$B$99,2,FALSE)*G87)</f>
        <v>2.2573160879629631E-2</v>
      </c>
      <c r="I87" s="10">
        <f t="shared" si="5"/>
        <v>86</v>
      </c>
      <c r="J87" s="8">
        <f>VLOOKUP(I87,'Point Table'!$A$2:$B$123,2,FALSE)</f>
        <v>5.3125</v>
      </c>
      <c r="R87" s="9"/>
    </row>
    <row r="88" spans="1:18" ht="12.75" x14ac:dyDescent="0.2">
      <c r="A88" s="2" t="s">
        <v>674</v>
      </c>
      <c r="B88" s="2" t="s">
        <v>459</v>
      </c>
      <c r="C88" s="2" t="s">
        <v>19</v>
      </c>
      <c r="D88" s="2">
        <v>46</v>
      </c>
      <c r="E88" s="2" t="s">
        <v>193</v>
      </c>
      <c r="F88" s="9" t="str">
        <f t="shared" si="4"/>
        <v>KendraWalshFMILLENNIUM RUNNING</v>
      </c>
      <c r="G88" s="9">
        <v>2.5057870370370373E-2</v>
      </c>
      <c r="H88" s="9">
        <f>IF(C88="F",VLOOKUP(D88,'F Track'!$A$2:$B$97,2,FALSE)*G88,VLOOKUP(D88,'M Track'!$A$2:$B$99,2,FALSE)*G88)</f>
        <v>2.2709947916666667E-2</v>
      </c>
      <c r="I88" s="10">
        <f t="shared" si="5"/>
        <v>87</v>
      </c>
      <c r="J88" s="8">
        <f>VLOOKUP(I88,'Point Table'!$A$2:$B$123,2,FALSE)</f>
        <v>5.125</v>
      </c>
      <c r="R88" s="9"/>
    </row>
    <row r="89" spans="1:18" ht="12.75" x14ac:dyDescent="0.2">
      <c r="A89" s="2" t="s">
        <v>92</v>
      </c>
      <c r="B89" s="2" t="s">
        <v>675</v>
      </c>
      <c r="C89" s="2" t="s">
        <v>19</v>
      </c>
      <c r="D89" s="2">
        <v>53</v>
      </c>
      <c r="E89" s="2" t="s">
        <v>193</v>
      </c>
      <c r="F89" s="9" t="str">
        <f t="shared" si="4"/>
        <v>JaneCottrellFMILLENNIUM RUNNING</v>
      </c>
      <c r="G89" s="9">
        <v>2.7777777777777776E-2</v>
      </c>
      <c r="H89" s="9">
        <f>IF(C89="F",VLOOKUP(D89,'F Track'!$A$2:$B$97,2,FALSE)*G89,VLOOKUP(D89,'M Track'!$A$2:$B$99,2,FALSE)*G89)</f>
        <v>2.3033333333333333E-2</v>
      </c>
      <c r="I89" s="10">
        <f t="shared" si="5"/>
        <v>88</v>
      </c>
      <c r="J89" s="8">
        <f>VLOOKUP(I89,'Point Table'!$A$2:$B$123,2,FALSE)</f>
        <v>4.9375</v>
      </c>
      <c r="R89" s="9"/>
    </row>
    <row r="90" spans="1:18" ht="12.75" x14ac:dyDescent="0.2">
      <c r="A90" s="2" t="s">
        <v>469</v>
      </c>
      <c r="B90" s="2" t="s">
        <v>47</v>
      </c>
      <c r="C90" s="2" t="s">
        <v>19</v>
      </c>
      <c r="D90" s="2">
        <v>33</v>
      </c>
      <c r="E90" s="2" t="s">
        <v>191</v>
      </c>
      <c r="F90" s="9" t="str">
        <f t="shared" si="4"/>
        <v>CarolanneDonovanFGATE CITY STRIDERS</v>
      </c>
      <c r="G90" s="9">
        <v>2.3217592592592592E-2</v>
      </c>
      <c r="H90" s="9">
        <f>IF(C90="F",VLOOKUP(D90,'F Track'!$A$2:$B$97,2,FALSE)*G90,VLOOKUP(D90,'M Track'!$A$2:$B$99,2,FALSE)*G90)</f>
        <v>2.309686111111111E-2</v>
      </c>
      <c r="I90" s="10">
        <f t="shared" si="5"/>
        <v>89</v>
      </c>
      <c r="J90" s="8">
        <f>VLOOKUP(I90,'Point Table'!$A$2:$B$123,2,FALSE)</f>
        <v>4.75</v>
      </c>
      <c r="R90" s="9"/>
    </row>
    <row r="91" spans="1:18" ht="12.75" x14ac:dyDescent="0.2">
      <c r="A91" s="2" t="s">
        <v>26</v>
      </c>
      <c r="B91" s="2" t="s">
        <v>263</v>
      </c>
      <c r="C91" s="2" t="s">
        <v>19</v>
      </c>
      <c r="D91" s="2">
        <v>41</v>
      </c>
      <c r="E91" s="2" t="s">
        <v>191</v>
      </c>
      <c r="F91" s="9" t="str">
        <f t="shared" si="4"/>
        <v>KristenBryantFGATE CITY STRIDERS</v>
      </c>
      <c r="G91" s="9">
        <v>2.4247685185185181E-2</v>
      </c>
      <c r="H91" s="9">
        <f>IF(C91="F",VLOOKUP(D91,'F Track'!$A$2:$B$97,2,FALSE)*G91,VLOOKUP(D91,'M Track'!$A$2:$B$99,2,FALSE)*G91)</f>
        <v>2.3115318287037036E-2</v>
      </c>
      <c r="I91" s="10">
        <f t="shared" si="5"/>
        <v>90</v>
      </c>
      <c r="J91" s="8">
        <f>VLOOKUP(I91,'Point Table'!$A$2:$B$123,2,FALSE)</f>
        <v>4.5625</v>
      </c>
      <c r="R91" s="9"/>
    </row>
    <row r="92" spans="1:18" ht="12.75" x14ac:dyDescent="0.2">
      <c r="A92" s="2" t="s">
        <v>113</v>
      </c>
      <c r="B92" s="2" t="s">
        <v>470</v>
      </c>
      <c r="C92" s="2" t="s">
        <v>19</v>
      </c>
      <c r="D92" s="2">
        <v>27</v>
      </c>
      <c r="E92" s="2" t="s">
        <v>192</v>
      </c>
      <c r="F92" s="9" t="str">
        <f t="shared" si="4"/>
        <v>ChristinaDiSalvoFGREATER DERRY TRACK CLUB</v>
      </c>
      <c r="G92" s="9">
        <v>2.372685185185185E-2</v>
      </c>
      <c r="H92" s="9">
        <f>IF(C92="F",VLOOKUP(D92,'F Track'!$A$2:$B$97,2,FALSE)*G92,VLOOKUP(D92,'M Track'!$A$2:$B$99,2,FALSE)*G92)</f>
        <v>2.372685185185185E-2</v>
      </c>
      <c r="I92" s="10">
        <f t="shared" si="5"/>
        <v>91</v>
      </c>
      <c r="J92" s="8">
        <f>VLOOKUP(I92,'Point Table'!$A$2:$B$123,2,FALSE)</f>
        <v>4.375</v>
      </c>
      <c r="R92" s="9"/>
    </row>
    <row r="93" spans="1:18" ht="12.75" x14ac:dyDescent="0.2">
      <c r="A93" s="2" t="s">
        <v>87</v>
      </c>
      <c r="B93" s="2" t="s">
        <v>588</v>
      </c>
      <c r="C93" s="2" t="s">
        <v>19</v>
      </c>
      <c r="D93" s="2">
        <v>57</v>
      </c>
      <c r="E93" s="2" t="s">
        <v>193</v>
      </c>
      <c r="F93" s="9" t="str">
        <f t="shared" si="4"/>
        <v>MichelleShea La SalaFMILLENNIUM RUNNING</v>
      </c>
      <c r="G93" s="9">
        <v>3.0289351851851855E-2</v>
      </c>
      <c r="H93" s="9">
        <f>IF(C93="F",VLOOKUP(D93,'F Track'!$A$2:$B$97,2,FALSE)*G93,VLOOKUP(D93,'M Track'!$A$2:$B$99,2,FALSE)*G93)</f>
        <v>2.3780170138888893E-2</v>
      </c>
      <c r="I93" s="10">
        <f t="shared" si="5"/>
        <v>92</v>
      </c>
      <c r="J93" s="8">
        <f>VLOOKUP(I93,'Point Table'!$A$2:$B$123,2,FALSE)</f>
        <v>4.25</v>
      </c>
      <c r="R93" s="9"/>
    </row>
    <row r="94" spans="1:18" ht="12.75" x14ac:dyDescent="0.2">
      <c r="A94" s="2" t="s">
        <v>473</v>
      </c>
      <c r="B94" s="2" t="s">
        <v>474</v>
      </c>
      <c r="C94" s="2" t="s">
        <v>19</v>
      </c>
      <c r="D94" s="2">
        <v>44</v>
      </c>
      <c r="E94" s="2" t="s">
        <v>191</v>
      </c>
      <c r="F94" s="9" t="str">
        <f t="shared" si="4"/>
        <v>JohannaLisle NewboldFGATE CITY STRIDERS</v>
      </c>
      <c r="G94" s="9">
        <v>2.6018518518518521E-2</v>
      </c>
      <c r="H94" s="9">
        <f>IF(C94="F",VLOOKUP(D94,'F Track'!$A$2:$B$97,2,FALSE)*G94,VLOOKUP(D94,'M Track'!$A$2:$B$99,2,FALSE)*G94)</f>
        <v>2.4121768518518522E-2</v>
      </c>
      <c r="I94" s="10">
        <f t="shared" si="5"/>
        <v>93</v>
      </c>
      <c r="J94" s="8">
        <f>VLOOKUP(I94,'Point Table'!$A$2:$B$123,2,FALSE)</f>
        <v>4.125</v>
      </c>
      <c r="R94" s="9"/>
    </row>
    <row r="95" spans="1:18" ht="12.75" x14ac:dyDescent="0.2">
      <c r="A95" s="2" t="s">
        <v>574</v>
      </c>
      <c r="B95" s="2" t="s">
        <v>575</v>
      </c>
      <c r="C95" s="2" t="s">
        <v>19</v>
      </c>
      <c r="D95" s="2">
        <v>28</v>
      </c>
      <c r="E95" s="2" t="s">
        <v>191</v>
      </c>
      <c r="F95" s="9" t="str">
        <f t="shared" si="4"/>
        <v>AllisonBelliveauFGATE CITY STRIDERS</v>
      </c>
      <c r="G95" s="9">
        <v>2.4583333333333332E-2</v>
      </c>
      <c r="H95" s="9">
        <f>IF(C95="F",VLOOKUP(D95,'F Track'!$A$2:$B$97,2,FALSE)*G95,VLOOKUP(D95,'M Track'!$A$2:$B$99,2,FALSE)*G95)</f>
        <v>2.4583333333333332E-2</v>
      </c>
      <c r="I95" s="10">
        <f t="shared" si="5"/>
        <v>94</v>
      </c>
      <c r="J95" s="8">
        <f>VLOOKUP(I95,'Point Table'!$A$2:$B$123,2,FALSE)</f>
        <v>4</v>
      </c>
      <c r="R95" s="9"/>
    </row>
    <row r="96" spans="1:18" ht="12.75" x14ac:dyDescent="0.2">
      <c r="A96" s="2" t="s">
        <v>277</v>
      </c>
      <c r="B96" s="2" t="s">
        <v>278</v>
      </c>
      <c r="C96" s="2" t="s">
        <v>19</v>
      </c>
      <c r="D96" s="2">
        <v>51</v>
      </c>
      <c r="E96" s="2" t="s">
        <v>191</v>
      </c>
      <c r="F96" s="9" t="str">
        <f t="shared" si="4"/>
        <v>Cheryl AnnMahaffeyFGATE CITY STRIDERS</v>
      </c>
      <c r="G96" s="9">
        <v>2.9594907407407407E-2</v>
      </c>
      <c r="H96" s="9">
        <f>IF(C96="F",VLOOKUP(D96,'F Track'!$A$2:$B$97,2,FALSE)*G96,VLOOKUP(D96,'M Track'!$A$2:$B$99,2,FALSE)*G96)</f>
        <v>2.5191185185185185E-2</v>
      </c>
      <c r="I96" s="10">
        <f t="shared" si="5"/>
        <v>95</v>
      </c>
      <c r="J96" s="8">
        <f>VLOOKUP(I96,'Point Table'!$A$2:$B$123,2,FALSE)</f>
        <v>3.875</v>
      </c>
      <c r="R96" s="9"/>
    </row>
    <row r="97" spans="1:18" ht="12.75" x14ac:dyDescent="0.2">
      <c r="A97" s="2" t="s">
        <v>86</v>
      </c>
      <c r="B97" s="2" t="s">
        <v>478</v>
      </c>
      <c r="C97" s="2" t="s">
        <v>19</v>
      </c>
      <c r="D97" s="2">
        <v>53</v>
      </c>
      <c r="E97" s="2" t="s">
        <v>191</v>
      </c>
      <c r="F97" s="9" t="str">
        <f t="shared" si="4"/>
        <v>MicheleRobinsonFGATE CITY STRIDERS</v>
      </c>
      <c r="G97" s="9">
        <v>3.0763888888888886E-2</v>
      </c>
      <c r="H97" s="9">
        <f>IF(C97="F",VLOOKUP(D97,'F Track'!$A$2:$B$97,2,FALSE)*G97,VLOOKUP(D97,'M Track'!$A$2:$B$99,2,FALSE)*G97)</f>
        <v>2.5509416666666666E-2</v>
      </c>
      <c r="I97" s="10">
        <f t="shared" si="5"/>
        <v>96</v>
      </c>
      <c r="J97" s="8">
        <f>VLOOKUP(I97,'Point Table'!$A$2:$B$123,2,FALSE)</f>
        <v>3.75</v>
      </c>
      <c r="R97" s="9"/>
    </row>
    <row r="98" spans="1:18" ht="12.75" x14ac:dyDescent="0.2">
      <c r="A98" s="2" t="s">
        <v>334</v>
      </c>
      <c r="B98" s="2" t="s">
        <v>335</v>
      </c>
      <c r="C98" s="2" t="s">
        <v>19</v>
      </c>
      <c r="D98" s="2">
        <v>59</v>
      </c>
      <c r="E98" s="2" t="s">
        <v>196</v>
      </c>
      <c r="F98" s="9" t="str">
        <f t="shared" ref="F98:F129" si="6">A98&amp;B98&amp;C98&amp;E98</f>
        <v>JuliaNeilyFUPPER VALLEY RUNNING CLUB</v>
      </c>
      <c r="G98" s="9">
        <v>3.380787037037037E-2</v>
      </c>
      <c r="H98" s="9">
        <f>IF(C98="F",VLOOKUP(D98,'F Track'!$A$2:$B$97,2,FALSE)*G98,VLOOKUP(D98,'M Track'!$A$2:$B$99,2,FALSE)*G98)</f>
        <v>2.5798785879629631E-2</v>
      </c>
      <c r="I98" s="10">
        <f t="shared" ref="I98:I129" si="7">COUNTIFS($C$2:$C$198,C98,$H$2:$H$198,"&lt;"&amp;H98)+1</f>
        <v>97</v>
      </c>
      <c r="J98" s="8">
        <f>VLOOKUP(I98,'Point Table'!$A$2:$B$123,2,FALSE)</f>
        <v>3.625</v>
      </c>
      <c r="R98" s="9"/>
    </row>
    <row r="99" spans="1:18" ht="12.75" x14ac:dyDescent="0.2">
      <c r="A99" s="2" t="s">
        <v>275</v>
      </c>
      <c r="B99" s="2" t="s">
        <v>276</v>
      </c>
      <c r="C99" s="2" t="s">
        <v>19</v>
      </c>
      <c r="D99" s="2">
        <v>37</v>
      </c>
      <c r="E99" s="2" t="s">
        <v>193</v>
      </c>
      <c r="F99" s="9" t="str">
        <f t="shared" si="6"/>
        <v>Megan EliseWestbrookFMILLENNIUM RUNNING</v>
      </c>
      <c r="G99" s="9">
        <v>2.6782407407407408E-2</v>
      </c>
      <c r="H99" s="9">
        <f>IF(C99="F",VLOOKUP(D99,'F Track'!$A$2:$B$97,2,FALSE)*G99,VLOOKUP(D99,'M Track'!$A$2:$B$99,2,FALSE)*G99)</f>
        <v>2.6228011574074072E-2</v>
      </c>
      <c r="I99" s="10">
        <f t="shared" si="7"/>
        <v>98</v>
      </c>
      <c r="J99" s="8">
        <f>VLOOKUP(I99,'Point Table'!$A$2:$B$123,2,FALSE)</f>
        <v>3.5</v>
      </c>
      <c r="R99" s="9"/>
    </row>
    <row r="100" spans="1:18" ht="12.75" x14ac:dyDescent="0.2">
      <c r="A100" s="2" t="s">
        <v>354</v>
      </c>
      <c r="B100" s="2" t="s">
        <v>355</v>
      </c>
      <c r="C100" s="2" t="s">
        <v>19</v>
      </c>
      <c r="D100" s="2">
        <v>33</v>
      </c>
      <c r="E100" s="2" t="s">
        <v>196</v>
      </c>
      <c r="F100" s="9" t="str">
        <f t="shared" si="6"/>
        <v>ShelbyWoodFUPPER VALLEY RUNNING CLUB</v>
      </c>
      <c r="G100" s="9">
        <v>2.9050925925925928E-2</v>
      </c>
      <c r="H100" s="9">
        <f>IF(C100="F",VLOOKUP(D100,'F Track'!$A$2:$B$97,2,FALSE)*G100,VLOOKUP(D100,'M Track'!$A$2:$B$99,2,FALSE)*G100)</f>
        <v>2.8899861111111112E-2</v>
      </c>
      <c r="I100" s="10">
        <f t="shared" si="7"/>
        <v>99</v>
      </c>
      <c r="J100" s="8">
        <f>VLOOKUP(I100,'Point Table'!$A$2:$B$123,2,FALSE)</f>
        <v>3.375</v>
      </c>
      <c r="R100" s="9"/>
    </row>
    <row r="101" spans="1:18" ht="12.75" x14ac:dyDescent="0.2">
      <c r="A101" s="2" t="s">
        <v>89</v>
      </c>
      <c r="B101" s="2" t="s">
        <v>109</v>
      </c>
      <c r="C101" s="2" t="s">
        <v>19</v>
      </c>
      <c r="D101" s="2">
        <v>46</v>
      </c>
      <c r="E101" s="2" t="s">
        <v>193</v>
      </c>
      <c r="F101" s="9" t="str">
        <f t="shared" si="6"/>
        <v>KatieMillsFMILLENNIUM RUNNING</v>
      </c>
      <c r="G101" s="9">
        <v>3.1944444444444449E-2</v>
      </c>
      <c r="H101" s="9">
        <f>IF(C101="F",VLOOKUP(D101,'F Track'!$A$2:$B$97,2,FALSE)*G101,VLOOKUP(D101,'M Track'!$A$2:$B$99,2,FALSE)*G101)</f>
        <v>2.8951250000000005E-2</v>
      </c>
      <c r="I101" s="10">
        <f t="shared" si="7"/>
        <v>100</v>
      </c>
      <c r="J101" s="8">
        <f>VLOOKUP(I101,'Point Table'!$A$2:$B$123,2,FALSE)</f>
        <v>3.25</v>
      </c>
      <c r="R101" s="9"/>
    </row>
    <row r="102" spans="1:18" ht="12.75" x14ac:dyDescent="0.2">
      <c r="A102" s="2" t="s">
        <v>676</v>
      </c>
      <c r="B102" s="2" t="s">
        <v>459</v>
      </c>
      <c r="C102" s="2" t="s">
        <v>19</v>
      </c>
      <c r="D102" s="2">
        <v>12</v>
      </c>
      <c r="E102" s="2" t="s">
        <v>193</v>
      </c>
      <c r="F102" s="9" t="str">
        <f t="shared" si="6"/>
        <v>AbigailWalshFMILLENNIUM RUNNING</v>
      </c>
      <c r="G102" s="9">
        <v>3.1944444444444449E-2</v>
      </c>
      <c r="H102" s="9">
        <f>IF(C102="F",VLOOKUP(D102,'F Track'!$A$2:$B$97,2,FALSE)*G102,VLOOKUP(D102,'M Track'!$A$2:$B$99,2,FALSE)*G102)</f>
        <v>3.1931666666666671E-2</v>
      </c>
      <c r="I102" s="10">
        <f t="shared" si="7"/>
        <v>101</v>
      </c>
      <c r="J102" s="8">
        <f>VLOOKUP(I102,'Point Table'!$A$2:$B$123,2,FALSE)</f>
        <v>3.125</v>
      </c>
      <c r="R102" s="9"/>
    </row>
    <row r="103" spans="1:18" ht="12.75" x14ac:dyDescent="0.2">
      <c r="A103" s="2" t="s">
        <v>370</v>
      </c>
      <c r="B103" s="2" t="s">
        <v>371</v>
      </c>
      <c r="C103" s="2" t="s">
        <v>13</v>
      </c>
      <c r="D103" s="2">
        <v>30</v>
      </c>
      <c r="E103" s="2" t="s">
        <v>192</v>
      </c>
      <c r="F103" s="9" t="str">
        <f t="shared" si="6"/>
        <v>SamuelFazioliMGREATER DERRY TRACK CLUB</v>
      </c>
      <c r="G103" s="9">
        <v>1.0671296296296297E-2</v>
      </c>
      <c r="H103" s="9">
        <f>IF(C103="F",VLOOKUP(D103,'F Track'!$A$2:$B$97,2,FALSE)*G103,VLOOKUP(D103,'M Track'!$A$2:$B$99,2,FALSE)*G103)</f>
        <v>1.0644618055555556E-2</v>
      </c>
      <c r="I103" s="10">
        <f t="shared" si="7"/>
        <v>1</v>
      </c>
      <c r="J103" s="8">
        <f>VLOOKUP(I103,'Point Table'!$A$2:$B$123,2,FALSE)</f>
        <v>100</v>
      </c>
      <c r="R103" s="9"/>
    </row>
    <row r="104" spans="1:18" ht="12.75" x14ac:dyDescent="0.2">
      <c r="A104" s="2" t="s">
        <v>281</v>
      </c>
      <c r="B104" s="2" t="s">
        <v>589</v>
      </c>
      <c r="C104" s="2" t="s">
        <v>13</v>
      </c>
      <c r="D104" s="2">
        <v>59</v>
      </c>
      <c r="E104" s="2" t="s">
        <v>192</v>
      </c>
      <c r="F104" s="9" t="str">
        <f t="shared" si="6"/>
        <v>CharlieBemisMGREATER DERRY TRACK CLUB</v>
      </c>
      <c r="G104" s="9">
        <v>1.315972222222222E-2</v>
      </c>
      <c r="H104" s="9">
        <f>IF(C104="F",VLOOKUP(D104,'F Track'!$A$2:$B$97,2,FALSE)*G104,VLOOKUP(D104,'M Track'!$A$2:$B$99,2,FALSE)*G104)</f>
        <v>1.0676482638888887E-2</v>
      </c>
      <c r="I104" s="10">
        <f t="shared" si="7"/>
        <v>2</v>
      </c>
      <c r="J104" s="8">
        <f>VLOOKUP(I104,'Point Table'!$A$2:$B$123,2,FALSE)</f>
        <v>97</v>
      </c>
      <c r="R104" s="9"/>
    </row>
    <row r="105" spans="1:18" ht="12.75" x14ac:dyDescent="0.2">
      <c r="A105" s="2" t="s">
        <v>157</v>
      </c>
      <c r="B105" s="2" t="s">
        <v>593</v>
      </c>
      <c r="C105" s="2" t="s">
        <v>13</v>
      </c>
      <c r="D105" s="2">
        <v>51</v>
      </c>
      <c r="E105" s="2" t="s">
        <v>193</v>
      </c>
      <c r="F105" s="9" t="str">
        <f t="shared" si="6"/>
        <v>DavidSaarinenMMILLENNIUM RUNNING</v>
      </c>
      <c r="G105" s="9">
        <v>1.2881944444444446E-2</v>
      </c>
      <c r="H105" s="9">
        <f>IF(C105="F",VLOOKUP(D105,'F Track'!$A$2:$B$97,2,FALSE)*G105,VLOOKUP(D105,'M Track'!$A$2:$B$99,2,FALSE)*G105)</f>
        <v>1.1176375000000002E-2</v>
      </c>
      <c r="I105" s="10">
        <f t="shared" si="7"/>
        <v>3</v>
      </c>
      <c r="J105" s="8">
        <f>VLOOKUP(I105,'Point Table'!$A$2:$B$123,2,FALSE)</f>
        <v>94</v>
      </c>
      <c r="R105" s="9"/>
    </row>
    <row r="106" spans="1:18" ht="12.75" x14ac:dyDescent="0.2">
      <c r="A106" s="2" t="s">
        <v>132</v>
      </c>
      <c r="B106" s="2" t="s">
        <v>434</v>
      </c>
      <c r="C106" s="2" t="s">
        <v>13</v>
      </c>
      <c r="D106" s="2">
        <v>63</v>
      </c>
      <c r="E106" s="2" t="s">
        <v>191</v>
      </c>
      <c r="F106" s="9" t="str">
        <f t="shared" si="6"/>
        <v>JimHansenMGATE CITY STRIDERS</v>
      </c>
      <c r="G106" s="9">
        <v>1.4305555555555557E-2</v>
      </c>
      <c r="H106" s="9">
        <f>IF(C106="F",VLOOKUP(D106,'F Track'!$A$2:$B$97,2,FALSE)*G106,VLOOKUP(D106,'M Track'!$A$2:$B$99,2,FALSE)*G106)</f>
        <v>1.1204111111111113E-2</v>
      </c>
      <c r="I106" s="10">
        <f t="shared" si="7"/>
        <v>4</v>
      </c>
      <c r="J106" s="8">
        <f>VLOOKUP(I106,'Point Table'!$A$2:$B$123,2,FALSE)</f>
        <v>91</v>
      </c>
      <c r="R106" s="9"/>
    </row>
    <row r="107" spans="1:18" ht="12.75" x14ac:dyDescent="0.2">
      <c r="A107" s="2" t="s">
        <v>37</v>
      </c>
      <c r="B107" s="2" t="s">
        <v>378</v>
      </c>
      <c r="C107" s="2" t="s">
        <v>13</v>
      </c>
      <c r="D107" s="2">
        <v>57</v>
      </c>
      <c r="E107" s="2" t="s">
        <v>192</v>
      </c>
      <c r="F107" s="9" t="str">
        <f t="shared" si="6"/>
        <v>MichaelDufourMGREATER DERRY TRACK CLUB</v>
      </c>
      <c r="G107" s="9">
        <v>1.3645833333333331E-2</v>
      </c>
      <c r="H107" s="9">
        <f>IF(C107="F",VLOOKUP(D107,'F Track'!$A$2:$B$97,2,FALSE)*G107,VLOOKUP(D107,'M Track'!$A$2:$B$99,2,FALSE)*G107)</f>
        <v>1.1263270833333332E-2</v>
      </c>
      <c r="I107" s="10">
        <f t="shared" si="7"/>
        <v>5</v>
      </c>
      <c r="J107" s="8">
        <f>VLOOKUP(I107,'Point Table'!$A$2:$B$123,2,FALSE)</f>
        <v>88</v>
      </c>
      <c r="R107" s="9"/>
    </row>
    <row r="108" spans="1:18" ht="12.75" x14ac:dyDescent="0.2">
      <c r="A108" s="3" t="s">
        <v>125</v>
      </c>
      <c r="B108" s="3" t="s">
        <v>47</v>
      </c>
      <c r="C108" s="3" t="s">
        <v>13</v>
      </c>
      <c r="D108" s="3">
        <v>56</v>
      </c>
      <c r="E108" s="2" t="s">
        <v>191</v>
      </c>
      <c r="F108" s="9" t="str">
        <f t="shared" si="6"/>
        <v>PaulDonovanMGATE CITY STRIDERS</v>
      </c>
      <c r="G108" s="24">
        <v>1.3668981481481482E-2</v>
      </c>
      <c r="H108" s="9">
        <f>IF(C108="F",VLOOKUP(D108,'F Track'!$A$2:$B$97,2,FALSE)*G108,VLOOKUP(D108,'M Track'!$A$2:$B$99,2,FALSE)*G108)</f>
        <v>1.1378060185185185E-2</v>
      </c>
      <c r="I108" s="10">
        <f t="shared" si="7"/>
        <v>6</v>
      </c>
      <c r="J108" s="8">
        <f>VLOOKUP(I108,'Point Table'!$A$2:$B$123,2,FALSE)</f>
        <v>85</v>
      </c>
      <c r="R108" s="9"/>
    </row>
    <row r="109" spans="1:18" ht="12.75" x14ac:dyDescent="0.2">
      <c r="A109" s="2" t="s">
        <v>132</v>
      </c>
      <c r="B109" s="2" t="s">
        <v>133</v>
      </c>
      <c r="C109" s="2" t="s">
        <v>13</v>
      </c>
      <c r="D109" s="2">
        <v>58</v>
      </c>
      <c r="E109" s="2" t="s">
        <v>196</v>
      </c>
      <c r="F109" s="9" t="str">
        <f t="shared" si="6"/>
        <v>JimWestrichMUPPER VALLEY RUNNING CLUB</v>
      </c>
      <c r="G109" s="9">
        <v>1.4039351851851851E-2</v>
      </c>
      <c r="H109" s="9">
        <f>IF(C109="F",VLOOKUP(D109,'F Track'!$A$2:$B$97,2,FALSE)*G109,VLOOKUP(D109,'M Track'!$A$2:$B$99,2,FALSE)*G109)</f>
        <v>1.1489805555555555E-2</v>
      </c>
      <c r="I109" s="10">
        <f t="shared" si="7"/>
        <v>7</v>
      </c>
      <c r="J109" s="8">
        <f>VLOOKUP(I109,'Point Table'!$A$2:$B$123,2,FALSE)</f>
        <v>82</v>
      </c>
      <c r="R109" s="9"/>
    </row>
    <row r="110" spans="1:18" ht="12.75" x14ac:dyDescent="0.2">
      <c r="A110" s="2" t="s">
        <v>424</v>
      </c>
      <c r="B110" s="2" t="s">
        <v>425</v>
      </c>
      <c r="C110" s="2" t="s">
        <v>13</v>
      </c>
      <c r="D110" s="2">
        <v>53</v>
      </c>
      <c r="E110" s="2" t="s">
        <v>192</v>
      </c>
      <c r="F110" s="9" t="str">
        <f t="shared" si="6"/>
        <v>John DavidToscanoMGREATER DERRY TRACK CLUB</v>
      </c>
      <c r="G110" s="9">
        <v>1.3472222222222221E-2</v>
      </c>
      <c r="H110" s="9">
        <f>IF(C110="F",VLOOKUP(D110,'F Track'!$A$2:$B$97,2,FALSE)*G110,VLOOKUP(D110,'M Track'!$A$2:$B$99,2,FALSE)*G110)</f>
        <v>1.1499888888888888E-2</v>
      </c>
      <c r="I110" s="10">
        <f t="shared" si="7"/>
        <v>8</v>
      </c>
      <c r="J110" s="8">
        <f>VLOOKUP(I110,'Point Table'!$A$2:$B$123,2,FALSE)</f>
        <v>79</v>
      </c>
      <c r="R110" s="9"/>
    </row>
    <row r="111" spans="1:18" ht="12.75" x14ac:dyDescent="0.2">
      <c r="A111" s="2" t="s">
        <v>29</v>
      </c>
      <c r="B111" s="2" t="s">
        <v>128</v>
      </c>
      <c r="C111" s="2" t="s">
        <v>13</v>
      </c>
      <c r="D111" s="32">
        <v>71</v>
      </c>
      <c r="E111" s="2" t="s">
        <v>192</v>
      </c>
      <c r="F111" s="9" t="str">
        <f t="shared" si="6"/>
        <v>ScottAbercrombieMGREATER DERRY TRACK CLUB</v>
      </c>
      <c r="G111" s="9">
        <v>1.6041666666666666E-2</v>
      </c>
      <c r="H111" s="9">
        <f>IF(C111="F",VLOOKUP(D111,'F Track'!$A$2:$B$97,2,FALSE)*G111,VLOOKUP(D111,'M Track'!$A$2:$B$99,2,FALSE)*G111)</f>
        <v>1.1598124999999999E-2</v>
      </c>
      <c r="I111" s="10">
        <f t="shared" si="7"/>
        <v>9</v>
      </c>
      <c r="J111" s="8">
        <f>VLOOKUP(I111,'Point Table'!$A$2:$B$123,2,FALSE)</f>
        <v>76</v>
      </c>
      <c r="R111" s="9"/>
    </row>
    <row r="112" spans="1:18" ht="12.75" x14ac:dyDescent="0.2">
      <c r="A112" s="2" t="s">
        <v>161</v>
      </c>
      <c r="B112" s="2" t="s">
        <v>82</v>
      </c>
      <c r="C112" s="2" t="s">
        <v>13</v>
      </c>
      <c r="D112" s="2">
        <v>44</v>
      </c>
      <c r="E112" s="2" t="s">
        <v>191</v>
      </c>
      <c r="F112" s="9" t="str">
        <f t="shared" si="6"/>
        <v>RyanAschbrennerMGATE CITY STRIDERS</v>
      </c>
      <c r="G112" s="9">
        <v>1.2731481481481481E-2</v>
      </c>
      <c r="H112" s="9">
        <f>IF(C112="F",VLOOKUP(D112,'F Track'!$A$2:$B$97,2,FALSE)*G112,VLOOKUP(D112,'M Track'!$A$2:$B$99,2,FALSE)*G112)</f>
        <v>1.1673495370370371E-2</v>
      </c>
      <c r="I112" s="10">
        <f t="shared" si="7"/>
        <v>10</v>
      </c>
      <c r="J112" s="8">
        <f>VLOOKUP(I112,'Point Table'!$A$2:$B$123,2,FALSE)</f>
        <v>73</v>
      </c>
      <c r="R112" s="9"/>
    </row>
    <row r="113" spans="1:18" ht="12.75" x14ac:dyDescent="0.2">
      <c r="A113" s="2" t="s">
        <v>390</v>
      </c>
      <c r="B113" s="2" t="s">
        <v>391</v>
      </c>
      <c r="C113" s="2" t="s">
        <v>13</v>
      </c>
      <c r="D113" s="2">
        <v>64</v>
      </c>
      <c r="E113" s="2" t="s">
        <v>192</v>
      </c>
      <c r="F113" s="9" t="str">
        <f t="shared" si="6"/>
        <v>LenEarnshawMGREATER DERRY TRACK CLUB</v>
      </c>
      <c r="G113" s="9">
        <v>1.5162037037037036E-2</v>
      </c>
      <c r="H113" s="9">
        <f>IF(C113="F",VLOOKUP(D113,'F Track'!$A$2:$B$97,2,FALSE)*G113,VLOOKUP(D113,'M Track'!$A$2:$B$99,2,FALSE)*G113)</f>
        <v>1.1767256944444445E-2</v>
      </c>
      <c r="I113" s="10">
        <f t="shared" si="7"/>
        <v>11</v>
      </c>
      <c r="J113" s="8">
        <f>VLOOKUP(I113,'Point Table'!$A$2:$B$123,2,FALSE)</f>
        <v>70</v>
      </c>
      <c r="R113" s="9"/>
    </row>
    <row r="114" spans="1:18" ht="12.75" x14ac:dyDescent="0.2">
      <c r="A114" s="2" t="s">
        <v>37</v>
      </c>
      <c r="B114" s="2" t="s">
        <v>433</v>
      </c>
      <c r="C114" s="2" t="s">
        <v>13</v>
      </c>
      <c r="D114" s="2">
        <v>53</v>
      </c>
      <c r="E114" s="2" t="s">
        <v>191</v>
      </c>
      <c r="F114" s="9" t="str">
        <f t="shared" si="6"/>
        <v>MichaelO'neillMGATE CITY STRIDERS</v>
      </c>
      <c r="G114" s="9">
        <v>1.3958333333333335E-2</v>
      </c>
      <c r="H114" s="9">
        <f>IF(C114="F",VLOOKUP(D114,'F Track'!$A$2:$B$97,2,FALSE)*G114,VLOOKUP(D114,'M Track'!$A$2:$B$99,2,FALSE)*G114)</f>
        <v>1.1914833333333335E-2</v>
      </c>
      <c r="I114" s="10">
        <f t="shared" si="7"/>
        <v>12</v>
      </c>
      <c r="J114" s="8">
        <f>VLOOKUP(I114,'Point Table'!$A$2:$B$123,2,FALSE)</f>
        <v>68</v>
      </c>
      <c r="R114" s="9"/>
    </row>
    <row r="115" spans="1:18" ht="12.75" x14ac:dyDescent="0.2">
      <c r="A115" s="2" t="s">
        <v>289</v>
      </c>
      <c r="B115" s="2" t="s">
        <v>290</v>
      </c>
      <c r="C115" s="2" t="s">
        <v>13</v>
      </c>
      <c r="D115" s="2">
        <v>37</v>
      </c>
      <c r="E115" s="2" t="s">
        <v>196</v>
      </c>
      <c r="F115" s="9" t="str">
        <f t="shared" si="6"/>
        <v>PatrickLuckowMUPPER VALLEY RUNNING CLUB</v>
      </c>
      <c r="G115" s="9">
        <v>1.238425925925926E-2</v>
      </c>
      <c r="H115" s="9">
        <f>IF(C115="F",VLOOKUP(D115,'F Track'!$A$2:$B$97,2,FALSE)*G115,VLOOKUP(D115,'M Track'!$A$2:$B$99,2,FALSE)*G115)</f>
        <v>1.1965671296296295E-2</v>
      </c>
      <c r="I115" s="10">
        <f t="shared" si="7"/>
        <v>13</v>
      </c>
      <c r="J115" s="8">
        <f>VLOOKUP(I115,'Point Table'!$A$2:$B$123,2,FALSE)</f>
        <v>66</v>
      </c>
      <c r="R115" s="9"/>
    </row>
    <row r="116" spans="1:18" ht="12.75" x14ac:dyDescent="0.2">
      <c r="A116" s="2" t="s">
        <v>134</v>
      </c>
      <c r="B116" s="2" t="s">
        <v>384</v>
      </c>
      <c r="C116" s="2" t="s">
        <v>13</v>
      </c>
      <c r="D116" s="2">
        <v>55</v>
      </c>
      <c r="E116" s="2" t="s">
        <v>192</v>
      </c>
      <c r="F116" s="9" t="str">
        <f t="shared" si="6"/>
        <v>JohnMcgarryMGREATER DERRY TRACK CLUB</v>
      </c>
      <c r="G116" s="9">
        <v>1.4317129629629631E-2</v>
      </c>
      <c r="H116" s="9">
        <f>IF(C116="F",VLOOKUP(D116,'F Track'!$A$2:$B$97,2,FALSE)*G116,VLOOKUP(D116,'M Track'!$A$2:$B$99,2,FALSE)*G116)</f>
        <v>1.2019230324074075E-2</v>
      </c>
      <c r="I116" s="10">
        <f t="shared" si="7"/>
        <v>14</v>
      </c>
      <c r="J116" s="8">
        <f>VLOOKUP(I116,'Point Table'!$A$2:$B$123,2,FALSE)</f>
        <v>64</v>
      </c>
      <c r="R116" s="9"/>
    </row>
    <row r="117" spans="1:18" ht="12.75" x14ac:dyDescent="0.2">
      <c r="A117" s="2" t="s">
        <v>596</v>
      </c>
      <c r="B117" s="2" t="s">
        <v>597</v>
      </c>
      <c r="C117" s="2" t="s">
        <v>13</v>
      </c>
      <c r="D117" s="2">
        <v>33</v>
      </c>
      <c r="E117" s="2" t="s">
        <v>196</v>
      </c>
      <c r="F117" s="9" t="str">
        <f t="shared" si="6"/>
        <v>KevinHartsteinMUPPER VALLEY RUNNING CLUB</v>
      </c>
      <c r="G117" s="9">
        <v>1.2199074074074072E-2</v>
      </c>
      <c r="H117" s="9">
        <f>IF(C117="F",VLOOKUP(D117,'F Track'!$A$2:$B$97,2,FALSE)*G117,VLOOKUP(D117,'M Track'!$A$2:$B$99,2,FALSE)*G117)</f>
        <v>1.2058784722222221E-2</v>
      </c>
      <c r="I117" s="10">
        <f t="shared" si="7"/>
        <v>15</v>
      </c>
      <c r="J117" s="8">
        <f>VLOOKUP(I117,'Point Table'!$A$2:$B$123,2,FALSE)</f>
        <v>62</v>
      </c>
      <c r="R117" s="9"/>
    </row>
    <row r="118" spans="1:18" ht="12.75" x14ac:dyDescent="0.2">
      <c r="A118" s="20" t="s">
        <v>37</v>
      </c>
      <c r="B118" s="20" t="s">
        <v>149</v>
      </c>
      <c r="C118" s="20" t="s">
        <v>13</v>
      </c>
      <c r="D118" s="20">
        <v>42</v>
      </c>
      <c r="E118" s="2" t="s">
        <v>193</v>
      </c>
      <c r="F118" s="9" t="str">
        <f t="shared" si="6"/>
        <v>MichaelMartinezMMILLENNIUM RUNNING</v>
      </c>
      <c r="G118" s="9">
        <v>1.3043981481481483E-2</v>
      </c>
      <c r="H118" s="9">
        <f>IF(C118="F",VLOOKUP(D118,'F Track'!$A$2:$B$97,2,FALSE)*G118,VLOOKUP(D118,'M Track'!$A$2:$B$99,2,FALSE)*G118)</f>
        <v>1.2143946759259261E-2</v>
      </c>
      <c r="I118" s="10">
        <f t="shared" si="7"/>
        <v>16</v>
      </c>
      <c r="J118" s="8">
        <f>VLOOKUP(I118,'Point Table'!$A$2:$B$123,2,FALSE)</f>
        <v>60</v>
      </c>
      <c r="R118" s="9"/>
    </row>
    <row r="119" spans="1:18" ht="12.75" x14ac:dyDescent="0.2">
      <c r="A119" s="20" t="s">
        <v>145</v>
      </c>
      <c r="B119" s="20" t="s">
        <v>146</v>
      </c>
      <c r="C119" s="20" t="s">
        <v>13</v>
      </c>
      <c r="D119" s="20">
        <v>35</v>
      </c>
      <c r="E119" s="2" t="s">
        <v>191</v>
      </c>
      <c r="F119" s="9" t="str">
        <f t="shared" si="6"/>
        <v>BrandynNaroMGATE CITY STRIDERS</v>
      </c>
      <c r="G119" s="9">
        <v>1.2407407407407409E-2</v>
      </c>
      <c r="H119" s="9">
        <f>IF(C119="F",VLOOKUP(D119,'F Track'!$A$2:$B$97,2,FALSE)*G119,VLOOKUP(D119,'M Track'!$A$2:$B$99,2,FALSE)*G119)</f>
        <v>1.2144370370370371E-2</v>
      </c>
      <c r="I119" s="10">
        <f t="shared" si="7"/>
        <v>17</v>
      </c>
      <c r="J119" s="8">
        <f>VLOOKUP(I119,'Point Table'!$A$2:$B$123,2,FALSE)</f>
        <v>58</v>
      </c>
      <c r="R119" s="9"/>
    </row>
    <row r="120" spans="1:18" ht="12.75" x14ac:dyDescent="0.2">
      <c r="A120" s="20" t="s">
        <v>14</v>
      </c>
      <c r="B120" s="20" t="s">
        <v>15</v>
      </c>
      <c r="C120" s="20" t="s">
        <v>13</v>
      </c>
      <c r="D120" s="20">
        <v>26</v>
      </c>
      <c r="E120" s="2" t="s">
        <v>191</v>
      </c>
      <c r="F120" s="9" t="str">
        <f t="shared" si="6"/>
        <v>JacobWormaldMGATE CITY STRIDERS</v>
      </c>
      <c r="G120" s="9">
        <v>1.2164351851851852E-2</v>
      </c>
      <c r="H120" s="9">
        <f>IF(C120="F",VLOOKUP(D120,'F Track'!$A$2:$B$97,2,FALSE)*G120,VLOOKUP(D120,'M Track'!$A$2:$B$99,2,FALSE)*G120)</f>
        <v>1.2164351851851852E-2</v>
      </c>
      <c r="I120" s="10">
        <f t="shared" si="7"/>
        <v>18</v>
      </c>
      <c r="J120" s="8">
        <f>VLOOKUP(I120,'Point Table'!$A$2:$B$123,2,FALSE)</f>
        <v>56</v>
      </c>
      <c r="R120" s="9"/>
    </row>
    <row r="121" spans="1:18" ht="12.75" x14ac:dyDescent="0.2">
      <c r="A121" s="20" t="s">
        <v>418</v>
      </c>
      <c r="B121" s="20" t="s">
        <v>419</v>
      </c>
      <c r="C121" s="20" t="s">
        <v>13</v>
      </c>
      <c r="D121" s="20">
        <v>42</v>
      </c>
      <c r="E121" s="2" t="s">
        <v>192</v>
      </c>
      <c r="F121" s="9" t="str">
        <f t="shared" si="6"/>
        <v>EddieClementsMGREATER DERRY TRACK CLUB</v>
      </c>
      <c r="G121" s="9">
        <v>1.306712962962963E-2</v>
      </c>
      <c r="H121" s="9">
        <f>IF(C121="F",VLOOKUP(D121,'F Track'!$A$2:$B$97,2,FALSE)*G121,VLOOKUP(D121,'M Track'!$A$2:$B$99,2,FALSE)*G121)</f>
        <v>1.2165497685185185E-2</v>
      </c>
      <c r="I121" s="10">
        <f t="shared" si="7"/>
        <v>19</v>
      </c>
      <c r="J121" s="8">
        <f>VLOOKUP(I121,'Point Table'!$A$2:$B$123,2,FALSE)</f>
        <v>54</v>
      </c>
      <c r="R121" s="9"/>
    </row>
    <row r="122" spans="1:18" ht="12.75" x14ac:dyDescent="0.2">
      <c r="A122" s="20" t="s">
        <v>131</v>
      </c>
      <c r="B122" s="20" t="s">
        <v>430</v>
      </c>
      <c r="C122" s="20" t="s">
        <v>13</v>
      </c>
      <c r="D122" s="20">
        <v>49</v>
      </c>
      <c r="E122" s="2" t="s">
        <v>196</v>
      </c>
      <c r="F122" s="9" t="str">
        <f t="shared" si="6"/>
        <v>SeanMeissnerMUPPER VALLEY RUNNING CLUB</v>
      </c>
      <c r="G122" s="9">
        <v>1.3842592592592594E-2</v>
      </c>
      <c r="H122" s="9">
        <f>IF(C122="F",VLOOKUP(D122,'F Track'!$A$2:$B$97,2,FALSE)*G122,VLOOKUP(D122,'M Track'!$A$2:$B$99,2,FALSE)*G122)</f>
        <v>1.220501388888889E-2</v>
      </c>
      <c r="I122" s="10">
        <f t="shared" si="7"/>
        <v>20</v>
      </c>
      <c r="J122" s="8">
        <f>VLOOKUP(I122,'Point Table'!$A$2:$B$123,2,FALSE)</f>
        <v>52</v>
      </c>
      <c r="R122" s="9"/>
    </row>
    <row r="123" spans="1:18" ht="12.75" x14ac:dyDescent="0.2">
      <c r="A123" s="20" t="s">
        <v>150</v>
      </c>
      <c r="B123" s="20" t="s">
        <v>151</v>
      </c>
      <c r="C123" s="20" t="s">
        <v>13</v>
      </c>
      <c r="D123" s="20">
        <v>25</v>
      </c>
      <c r="E123" s="2" t="s">
        <v>192</v>
      </c>
      <c r="F123" s="9" t="str">
        <f t="shared" si="6"/>
        <v>LoganFosterMGREATER DERRY TRACK CLUB</v>
      </c>
      <c r="G123" s="9">
        <v>1.2210648148148146E-2</v>
      </c>
      <c r="H123" s="9">
        <f>IF(C123="F",VLOOKUP(D123,'F Track'!$A$2:$B$97,2,FALSE)*G123,VLOOKUP(D123,'M Track'!$A$2:$B$99,2,FALSE)*G123)</f>
        <v>1.2210648148148146E-2</v>
      </c>
      <c r="I123" s="10">
        <f t="shared" si="7"/>
        <v>21</v>
      </c>
      <c r="J123" s="8">
        <f>VLOOKUP(I123,'Point Table'!$A$2:$B$123,2,FALSE)</f>
        <v>50</v>
      </c>
      <c r="R123" s="9"/>
    </row>
    <row r="124" spans="1:18" ht="12.75" x14ac:dyDescent="0.2">
      <c r="A124" s="20" t="s">
        <v>16</v>
      </c>
      <c r="B124" s="20" t="s">
        <v>652</v>
      </c>
      <c r="C124" s="20" t="s">
        <v>13</v>
      </c>
      <c r="D124" s="20">
        <v>49</v>
      </c>
      <c r="E124" s="2" t="s">
        <v>193</v>
      </c>
      <c r="F124" s="9" t="str">
        <f t="shared" si="6"/>
        <v>MarkLaPradeMMILLENNIUM RUNNING</v>
      </c>
      <c r="G124" s="9">
        <v>1.3946759259259258E-2</v>
      </c>
      <c r="H124" s="9">
        <f>IF(C124="F",VLOOKUP(D124,'F Track'!$A$2:$B$97,2,FALSE)*G124,VLOOKUP(D124,'M Track'!$A$2:$B$99,2,FALSE)*G124)</f>
        <v>1.2296857638888888E-2</v>
      </c>
      <c r="I124" s="10">
        <f t="shared" si="7"/>
        <v>22</v>
      </c>
      <c r="J124" s="8">
        <f>VLOOKUP(I124,'Point Table'!$A$2:$B$123,2,FALSE)</f>
        <v>48.5</v>
      </c>
      <c r="R124" s="9"/>
    </row>
    <row r="125" spans="1:18" ht="12.75" x14ac:dyDescent="0.2">
      <c r="A125" s="20" t="s">
        <v>37</v>
      </c>
      <c r="B125" s="20" t="s">
        <v>426</v>
      </c>
      <c r="C125" s="20" t="s">
        <v>13</v>
      </c>
      <c r="D125" s="20">
        <v>45</v>
      </c>
      <c r="E125" s="2" t="s">
        <v>191</v>
      </c>
      <c r="F125" s="9" t="str">
        <f t="shared" si="6"/>
        <v>MichaelEricsonMGATE CITY STRIDERS</v>
      </c>
      <c r="G125" s="9">
        <v>1.3587962962962963E-2</v>
      </c>
      <c r="H125" s="9">
        <f>IF(C125="F",VLOOKUP(D125,'F Track'!$A$2:$B$97,2,FALSE)*G125,VLOOKUP(D125,'M Track'!$A$2:$B$99,2,FALSE)*G125)</f>
        <v>1.2363687500000001E-2</v>
      </c>
      <c r="I125" s="10">
        <f t="shared" si="7"/>
        <v>23</v>
      </c>
      <c r="J125" s="8">
        <f>VLOOKUP(I125,'Point Table'!$A$2:$B$123,2,FALSE)</f>
        <v>47</v>
      </c>
      <c r="R125" s="9"/>
    </row>
    <row r="126" spans="1:18" ht="12.75" x14ac:dyDescent="0.2">
      <c r="A126" s="20" t="s">
        <v>293</v>
      </c>
      <c r="B126" s="20" t="s">
        <v>294</v>
      </c>
      <c r="C126" s="20" t="s">
        <v>13</v>
      </c>
      <c r="D126" s="20">
        <v>47</v>
      </c>
      <c r="E126" s="2" t="s">
        <v>193</v>
      </c>
      <c r="F126" s="9" t="str">
        <f t="shared" si="6"/>
        <v>BrettRickenbachMMILLENNIUM RUNNING</v>
      </c>
      <c r="G126" s="9">
        <v>1.3854166666666666E-2</v>
      </c>
      <c r="H126" s="9">
        <f>IF(C126="F",VLOOKUP(D126,'F Track'!$A$2:$B$97,2,FALSE)*G126,VLOOKUP(D126,'M Track'!$A$2:$B$99,2,FALSE)*G126)</f>
        <v>1.24105625E-2</v>
      </c>
      <c r="I126" s="10">
        <f t="shared" si="7"/>
        <v>24</v>
      </c>
      <c r="J126" s="8">
        <f>VLOOKUP(I126,'Point Table'!$A$2:$B$123,2,FALSE)</f>
        <v>45.5</v>
      </c>
      <c r="R126" s="9"/>
    </row>
    <row r="127" spans="1:18" ht="12.75" x14ac:dyDescent="0.2">
      <c r="A127" s="20" t="s">
        <v>129</v>
      </c>
      <c r="B127" s="20" t="s">
        <v>130</v>
      </c>
      <c r="C127" s="20" t="s">
        <v>13</v>
      </c>
      <c r="D127" s="20">
        <v>35</v>
      </c>
      <c r="E127" s="2" t="s">
        <v>192</v>
      </c>
      <c r="F127" s="9" t="str">
        <f t="shared" si="6"/>
        <v>NicholasGregoryMGREATER DERRY TRACK CLUB</v>
      </c>
      <c r="G127" s="9">
        <v>1.2777777777777777E-2</v>
      </c>
      <c r="H127" s="9">
        <f>IF(C127="F",VLOOKUP(D127,'F Track'!$A$2:$B$97,2,FALSE)*G127,VLOOKUP(D127,'M Track'!$A$2:$B$99,2,FALSE)*G127)</f>
        <v>1.2506888888888889E-2</v>
      </c>
      <c r="I127" s="10">
        <f t="shared" si="7"/>
        <v>25</v>
      </c>
      <c r="J127" s="8">
        <f>VLOOKUP(I127,'Point Table'!$A$2:$B$123,2,FALSE)</f>
        <v>44</v>
      </c>
      <c r="R127" s="9"/>
    </row>
    <row r="128" spans="1:18" ht="12.75" x14ac:dyDescent="0.2">
      <c r="A128" s="20" t="s">
        <v>480</v>
      </c>
      <c r="B128" s="20" t="s">
        <v>481</v>
      </c>
      <c r="C128" s="20" t="s">
        <v>13</v>
      </c>
      <c r="D128" s="20">
        <v>44</v>
      </c>
      <c r="E128" s="2" t="s">
        <v>193</v>
      </c>
      <c r="F128" s="9" t="str">
        <f t="shared" si="6"/>
        <v>EdwardFerris, IIIMMILLENNIUM RUNNING</v>
      </c>
      <c r="G128" s="9">
        <v>1.3680555555555555E-2</v>
      </c>
      <c r="H128" s="9">
        <f>IF(C128="F",VLOOKUP(D128,'F Track'!$A$2:$B$97,2,FALSE)*G128,VLOOKUP(D128,'M Track'!$A$2:$B$99,2,FALSE)*G128)</f>
        <v>1.2543701388888889E-2</v>
      </c>
      <c r="I128" s="10">
        <f t="shared" si="7"/>
        <v>26</v>
      </c>
      <c r="J128" s="8">
        <f>VLOOKUP(I128,'Point Table'!$A$2:$B$123,2,FALSE)</f>
        <v>42.5</v>
      </c>
      <c r="R128" s="9"/>
    </row>
    <row r="129" spans="1:18" ht="12.75" x14ac:dyDescent="0.2">
      <c r="A129" s="20" t="s">
        <v>287</v>
      </c>
      <c r="B129" s="20" t="s">
        <v>288</v>
      </c>
      <c r="C129" s="20" t="s">
        <v>13</v>
      </c>
      <c r="D129" s="20">
        <v>34</v>
      </c>
      <c r="E129" s="2" t="s">
        <v>196</v>
      </c>
      <c r="F129" s="9" t="str">
        <f t="shared" si="6"/>
        <v>AlexHallMUPPER VALLEY RUNNING CLUB</v>
      </c>
      <c r="G129" s="9">
        <v>1.283564814814815E-2</v>
      </c>
      <c r="H129" s="9">
        <f>IF(C129="F",VLOOKUP(D129,'F Track'!$A$2:$B$97,2,FALSE)*G129,VLOOKUP(D129,'M Track'!$A$2:$B$99,2,FALSE)*G129)</f>
        <v>1.2630277777777778E-2</v>
      </c>
      <c r="I129" s="10">
        <f t="shared" si="7"/>
        <v>27</v>
      </c>
      <c r="J129" s="8">
        <f>VLOOKUP(I129,'Point Table'!$A$2:$B$123,2,FALSE)</f>
        <v>41</v>
      </c>
      <c r="R129" s="9"/>
    </row>
    <row r="130" spans="1:18" ht="12.75" x14ac:dyDescent="0.2">
      <c r="A130" s="20" t="s">
        <v>370</v>
      </c>
      <c r="B130" s="20" t="s">
        <v>415</v>
      </c>
      <c r="C130" s="20" t="s">
        <v>13</v>
      </c>
      <c r="D130" s="20">
        <v>31</v>
      </c>
      <c r="E130" s="2" t="s">
        <v>196</v>
      </c>
      <c r="F130" s="9" t="str">
        <f t="shared" ref="F130:F161" si="8">A130&amp;B130&amp;C130&amp;E130</f>
        <v>SamuelStreeterMUPPER VALLEY RUNNING CLUB</v>
      </c>
      <c r="G130" s="9">
        <v>1.2881944444444446E-2</v>
      </c>
      <c r="H130" s="9">
        <f>IF(C130="F",VLOOKUP(D130,'F Track'!$A$2:$B$97,2,FALSE)*G130,VLOOKUP(D130,'M Track'!$A$2:$B$99,2,FALSE)*G130)</f>
        <v>1.2820111111111112E-2</v>
      </c>
      <c r="I130" s="10">
        <f t="shared" ref="I130:I161" si="9">COUNTIFS($C$2:$C$198,C130,$H$2:$H$198,"&lt;"&amp;H130)+1</f>
        <v>28</v>
      </c>
      <c r="J130" s="8">
        <f>VLOOKUP(I130,'Point Table'!$A$2:$B$123,2,FALSE)</f>
        <v>39.5</v>
      </c>
      <c r="R130" s="9"/>
    </row>
    <row r="131" spans="1:18" ht="12.75" x14ac:dyDescent="0.2">
      <c r="A131" s="20" t="s">
        <v>397</v>
      </c>
      <c r="B131" s="20" t="s">
        <v>421</v>
      </c>
      <c r="C131" s="20" t="s">
        <v>13</v>
      </c>
      <c r="D131" s="20">
        <v>43</v>
      </c>
      <c r="E131" s="2" t="s">
        <v>192</v>
      </c>
      <c r="F131" s="9" t="str">
        <f t="shared" si="8"/>
        <v>RickBernardMGREATER DERRY TRACK CLUB</v>
      </c>
      <c r="G131" s="9">
        <v>1.3888888888888888E-2</v>
      </c>
      <c r="H131" s="9">
        <f>IF(C131="F",VLOOKUP(D131,'F Track'!$A$2:$B$97,2,FALSE)*G131,VLOOKUP(D131,'M Track'!$A$2:$B$99,2,FALSE)*G131)</f>
        <v>1.2833333333333334E-2</v>
      </c>
      <c r="I131" s="10">
        <f t="shared" si="9"/>
        <v>29</v>
      </c>
      <c r="J131" s="8">
        <f>VLOOKUP(I131,'Point Table'!$A$2:$B$123,2,FALSE)</f>
        <v>38</v>
      </c>
      <c r="R131" s="9"/>
    </row>
    <row r="132" spans="1:18" ht="12.75" x14ac:dyDescent="0.2">
      <c r="A132" s="20" t="s">
        <v>27</v>
      </c>
      <c r="B132" s="20" t="s">
        <v>28</v>
      </c>
      <c r="C132" s="20" t="s">
        <v>13</v>
      </c>
      <c r="D132" s="20">
        <v>52</v>
      </c>
      <c r="E132" s="2" t="s">
        <v>191</v>
      </c>
      <c r="F132" s="9" t="str">
        <f t="shared" si="8"/>
        <v>EmmetCliffordMGATE CITY STRIDERS</v>
      </c>
      <c r="G132" s="9">
        <v>1.4930555555555556E-2</v>
      </c>
      <c r="H132" s="9">
        <f>IF(C132="F",VLOOKUP(D132,'F Track'!$A$2:$B$97,2,FALSE)*G132,VLOOKUP(D132,'M Track'!$A$2:$B$99,2,FALSE)*G132)</f>
        <v>1.2849236111111112E-2</v>
      </c>
      <c r="I132" s="10">
        <f t="shared" si="9"/>
        <v>30</v>
      </c>
      <c r="J132" s="8">
        <f>VLOOKUP(I132,'Point Table'!$A$2:$B$123,2,FALSE)</f>
        <v>36.5</v>
      </c>
      <c r="R132" s="9"/>
    </row>
    <row r="133" spans="1:18" ht="12.75" x14ac:dyDescent="0.2">
      <c r="A133" s="20" t="s">
        <v>143</v>
      </c>
      <c r="B133" s="20" t="s">
        <v>144</v>
      </c>
      <c r="C133" s="20" t="s">
        <v>13</v>
      </c>
      <c r="D133" s="20">
        <v>24</v>
      </c>
      <c r="E133" s="2" t="s">
        <v>193</v>
      </c>
      <c r="F133" s="9" t="str">
        <f t="shared" si="8"/>
        <v>GavinThomasMMILLENNIUM RUNNING</v>
      </c>
      <c r="G133" s="9">
        <v>1.300925925925926E-2</v>
      </c>
      <c r="H133" s="9">
        <f>IF(C133="F",VLOOKUP(D133,'F Track'!$A$2:$B$97,2,FALSE)*G133,VLOOKUP(D133,'M Track'!$A$2:$B$99,2,FALSE)*G133)</f>
        <v>1.300925925925926E-2</v>
      </c>
      <c r="I133" s="10">
        <f t="shared" si="9"/>
        <v>31</v>
      </c>
      <c r="J133" s="8">
        <f>VLOOKUP(I133,'Point Table'!$A$2:$B$123,2,FALSE)</f>
        <v>35</v>
      </c>
      <c r="R133" s="9"/>
    </row>
    <row r="134" spans="1:18" ht="12.75" x14ac:dyDescent="0.2">
      <c r="A134" s="20" t="s">
        <v>157</v>
      </c>
      <c r="B134" s="20" t="s">
        <v>438</v>
      </c>
      <c r="C134" s="20" t="s">
        <v>13</v>
      </c>
      <c r="D134" s="20">
        <v>51</v>
      </c>
      <c r="E134" s="2" t="s">
        <v>193</v>
      </c>
      <c r="F134" s="9" t="str">
        <f t="shared" si="8"/>
        <v>DavidRoseMMILLENNIUM RUNNING</v>
      </c>
      <c r="G134" s="9">
        <v>1.5023148148148148E-2</v>
      </c>
      <c r="H134" s="9">
        <f>IF(C134="F",VLOOKUP(D134,'F Track'!$A$2:$B$97,2,FALSE)*G134,VLOOKUP(D134,'M Track'!$A$2:$B$99,2,FALSE)*G134)</f>
        <v>1.3034083333333333E-2</v>
      </c>
      <c r="I134" s="10">
        <f t="shared" si="9"/>
        <v>32</v>
      </c>
      <c r="J134" s="8">
        <f>VLOOKUP(I134,'Point Table'!$A$2:$B$123,2,FALSE)</f>
        <v>34</v>
      </c>
      <c r="R134" s="9"/>
    </row>
    <row r="135" spans="1:18" ht="12.75" x14ac:dyDescent="0.2">
      <c r="A135" s="20" t="s">
        <v>435</v>
      </c>
      <c r="B135" s="20" t="s">
        <v>436</v>
      </c>
      <c r="C135" s="20" t="s">
        <v>13</v>
      </c>
      <c r="D135" s="20">
        <v>47</v>
      </c>
      <c r="E135" s="2" t="s">
        <v>192</v>
      </c>
      <c r="F135" s="9" t="str">
        <f t="shared" si="8"/>
        <v>FredCarterMGREATER DERRY TRACK CLUB</v>
      </c>
      <c r="G135" s="24">
        <v>1.4560185185185183E-2</v>
      </c>
      <c r="H135" s="9">
        <f>IF(C135="F",VLOOKUP(D135,'F Track'!$A$2:$B$97,2,FALSE)*G135,VLOOKUP(D135,'M Track'!$A$2:$B$99,2,FALSE)*G135)</f>
        <v>1.3043013888888887E-2</v>
      </c>
      <c r="I135" s="10">
        <f t="shared" si="9"/>
        <v>33</v>
      </c>
      <c r="J135" s="8">
        <f>VLOOKUP(I135,'Point Table'!$A$2:$B$123,2,FALSE)</f>
        <v>33</v>
      </c>
      <c r="R135" s="9"/>
    </row>
    <row r="136" spans="1:18" ht="12.75" x14ac:dyDescent="0.2">
      <c r="A136" s="3" t="s">
        <v>439</v>
      </c>
      <c r="B136" s="3" t="s">
        <v>440</v>
      </c>
      <c r="C136" s="3" t="s">
        <v>13</v>
      </c>
      <c r="D136" s="3">
        <v>52</v>
      </c>
      <c r="E136" s="2" t="s">
        <v>191</v>
      </c>
      <c r="F136" s="9" t="str">
        <f t="shared" si="8"/>
        <v>ShawnBertrandMGATE CITY STRIDERS</v>
      </c>
      <c r="G136" s="24">
        <v>1.5277777777777777E-2</v>
      </c>
      <c r="H136" s="9">
        <f>IF(C136="F",VLOOKUP(D136,'F Track'!$A$2:$B$97,2,FALSE)*G136,VLOOKUP(D136,'M Track'!$A$2:$B$99,2,FALSE)*G136)</f>
        <v>1.3148055555555555E-2</v>
      </c>
      <c r="I136" s="10">
        <f t="shared" si="9"/>
        <v>34</v>
      </c>
      <c r="J136" s="8">
        <f>VLOOKUP(I136,'Point Table'!$A$2:$B$123,2,FALSE)</f>
        <v>32</v>
      </c>
      <c r="R136" s="9"/>
    </row>
    <row r="137" spans="1:18" ht="12.75" x14ac:dyDescent="0.2">
      <c r="A137" s="20" t="s">
        <v>422</v>
      </c>
      <c r="B137" s="20" t="s">
        <v>423</v>
      </c>
      <c r="C137" s="20" t="s">
        <v>13</v>
      </c>
      <c r="D137" s="20">
        <v>29</v>
      </c>
      <c r="E137" s="2" t="s">
        <v>196</v>
      </c>
      <c r="F137" s="9" t="str">
        <f t="shared" si="8"/>
        <v>RandallReynoldsMUPPER VALLEY RUNNING CLUB</v>
      </c>
      <c r="G137" s="24">
        <v>1.3194444444444444E-2</v>
      </c>
      <c r="H137" s="9">
        <f>IF(C137="F",VLOOKUP(D137,'F Track'!$A$2:$B$97,2,FALSE)*G137,VLOOKUP(D137,'M Track'!$A$2:$B$99,2,FALSE)*G137)</f>
        <v>1.3182569444444445E-2</v>
      </c>
      <c r="I137" s="10">
        <f t="shared" si="9"/>
        <v>35</v>
      </c>
      <c r="J137" s="8">
        <f>VLOOKUP(I137,'Point Table'!$A$2:$B$123,2,FALSE)</f>
        <v>31</v>
      </c>
      <c r="R137" s="9"/>
    </row>
    <row r="138" spans="1:18" ht="12.75" x14ac:dyDescent="0.2">
      <c r="A138" s="20" t="s">
        <v>37</v>
      </c>
      <c r="B138" s="20" t="s">
        <v>651</v>
      </c>
      <c r="C138" s="20" t="s">
        <v>13</v>
      </c>
      <c r="D138" s="20">
        <v>35</v>
      </c>
      <c r="E138" s="2" t="s">
        <v>193</v>
      </c>
      <c r="F138" s="9" t="str">
        <f t="shared" si="8"/>
        <v>MichaelGendreauMMILLENNIUM RUNNING</v>
      </c>
      <c r="G138" s="24">
        <v>1.3518518518518518E-2</v>
      </c>
      <c r="H138" s="9">
        <f>IF(C138="F",VLOOKUP(D138,'F Track'!$A$2:$B$97,2,FALSE)*G138,VLOOKUP(D138,'M Track'!$A$2:$B$99,2,FALSE)*G138)</f>
        <v>1.3231925925925926E-2</v>
      </c>
      <c r="I138" s="10">
        <f t="shared" si="9"/>
        <v>36</v>
      </c>
      <c r="J138" s="8">
        <f>VLOOKUP(I138,'Point Table'!$A$2:$B$123,2,FALSE)</f>
        <v>30</v>
      </c>
      <c r="R138" s="9"/>
    </row>
    <row r="139" spans="1:18" ht="12.75" x14ac:dyDescent="0.2">
      <c r="A139" s="20" t="s">
        <v>392</v>
      </c>
      <c r="B139" s="20" t="s">
        <v>170</v>
      </c>
      <c r="C139" s="20" t="s">
        <v>13</v>
      </c>
      <c r="D139" s="20">
        <v>51</v>
      </c>
      <c r="E139" s="2" t="s">
        <v>193</v>
      </c>
      <c r="F139" s="9" t="str">
        <f t="shared" si="8"/>
        <v>JeremyGillMMILLENNIUM RUNNING</v>
      </c>
      <c r="G139" s="24">
        <v>1.5347222222222222E-2</v>
      </c>
      <c r="H139" s="9">
        <f>IF(C139="F",VLOOKUP(D139,'F Track'!$A$2:$B$97,2,FALSE)*G139,VLOOKUP(D139,'M Track'!$A$2:$B$99,2,FALSE)*G139)</f>
        <v>1.3315250000000001E-2</v>
      </c>
      <c r="I139" s="10">
        <f t="shared" si="9"/>
        <v>37</v>
      </c>
      <c r="J139" s="8">
        <f>VLOOKUP(I139,'Point Table'!$A$2:$B$123,2,FALSE)</f>
        <v>29</v>
      </c>
      <c r="R139" s="9"/>
    </row>
    <row r="140" spans="1:18" ht="12.75" x14ac:dyDescent="0.2">
      <c r="A140" s="20" t="s">
        <v>437</v>
      </c>
      <c r="B140" s="20" t="s">
        <v>80</v>
      </c>
      <c r="C140" s="20" t="s">
        <v>13</v>
      </c>
      <c r="D140" s="20">
        <v>46</v>
      </c>
      <c r="E140" s="2" t="s">
        <v>196</v>
      </c>
      <c r="F140" s="9" t="str">
        <f t="shared" si="8"/>
        <v>CraigManningMUPPER VALLEY RUNNING CLUB</v>
      </c>
      <c r="G140" s="24">
        <v>1.4756944444444446E-2</v>
      </c>
      <c r="H140" s="9">
        <f>IF(C140="F",VLOOKUP(D140,'F Track'!$A$2:$B$97,2,FALSE)*G140,VLOOKUP(D140,'M Track'!$A$2:$B$99,2,FALSE)*G140)</f>
        <v>1.3322569444444446E-2</v>
      </c>
      <c r="I140" s="10">
        <f t="shared" si="9"/>
        <v>38</v>
      </c>
      <c r="J140" s="8">
        <f>VLOOKUP(I140,'Point Table'!$A$2:$B$123,2,FALSE)</f>
        <v>28</v>
      </c>
      <c r="R140" s="9"/>
    </row>
    <row r="141" spans="1:18" ht="12.75" x14ac:dyDescent="0.2">
      <c r="A141" s="20" t="s">
        <v>168</v>
      </c>
      <c r="B141" s="20" t="s">
        <v>223</v>
      </c>
      <c r="C141" s="20" t="s">
        <v>13</v>
      </c>
      <c r="D141" s="20">
        <v>61</v>
      </c>
      <c r="E141" s="2" t="s">
        <v>192</v>
      </c>
      <c r="F141" s="9" t="str">
        <f t="shared" si="8"/>
        <v>BobDolanMGREATER DERRY TRACK CLUB</v>
      </c>
      <c r="G141" s="24">
        <v>1.6747685185185185E-2</v>
      </c>
      <c r="H141" s="9">
        <f>IF(C141="F",VLOOKUP(D141,'F Track'!$A$2:$B$97,2,FALSE)*G141,VLOOKUP(D141,'M Track'!$A$2:$B$99,2,FALSE)*G141)</f>
        <v>1.335125462962963E-2</v>
      </c>
      <c r="I141" s="10">
        <f t="shared" si="9"/>
        <v>39</v>
      </c>
      <c r="J141" s="8">
        <f>VLOOKUP(I141,'Point Table'!$A$2:$B$123,2,FALSE)</f>
        <v>27</v>
      </c>
      <c r="R141" s="9"/>
    </row>
    <row r="142" spans="1:18" ht="12.75" x14ac:dyDescent="0.2">
      <c r="A142" s="20" t="s">
        <v>132</v>
      </c>
      <c r="B142" s="20" t="s">
        <v>394</v>
      </c>
      <c r="C142" s="20" t="s">
        <v>13</v>
      </c>
      <c r="D142" s="20">
        <v>65</v>
      </c>
      <c r="E142" s="2" t="s">
        <v>192</v>
      </c>
      <c r="F142" s="9" t="str">
        <f t="shared" si="8"/>
        <v>JimPetersMGREATER DERRY TRACK CLUB</v>
      </c>
      <c r="G142" s="24">
        <v>1.741898148148148E-2</v>
      </c>
      <c r="H142" s="9">
        <f>IF(C142="F",VLOOKUP(D142,'F Track'!$A$2:$B$97,2,FALSE)*G142,VLOOKUP(D142,'M Track'!$A$2:$B$99,2,FALSE)*G142)</f>
        <v>1.3396938657407407E-2</v>
      </c>
      <c r="I142" s="10">
        <f t="shared" si="9"/>
        <v>40</v>
      </c>
      <c r="J142" s="8">
        <f>VLOOKUP(I142,'Point Table'!$A$2:$B$123,2,FALSE)</f>
        <v>26</v>
      </c>
      <c r="R142" s="9"/>
    </row>
    <row r="143" spans="1:18" ht="12.75" x14ac:dyDescent="0.2">
      <c r="A143" s="20" t="s">
        <v>445</v>
      </c>
      <c r="B143" s="20" t="s">
        <v>446</v>
      </c>
      <c r="C143" s="20" t="s">
        <v>13</v>
      </c>
      <c r="D143" s="20">
        <v>52</v>
      </c>
      <c r="E143" s="2" t="s">
        <v>191</v>
      </c>
      <c r="F143" s="9" t="str">
        <f t="shared" si="8"/>
        <v>EdwinEmataMGATE CITY STRIDERS</v>
      </c>
      <c r="G143" s="24">
        <v>1.556712962962963E-2</v>
      </c>
      <c r="H143" s="9">
        <f>IF(C143="F",VLOOKUP(D143,'F Track'!$A$2:$B$97,2,FALSE)*G143,VLOOKUP(D143,'M Track'!$A$2:$B$99,2,FALSE)*G143)</f>
        <v>1.339707175925926E-2</v>
      </c>
      <c r="I143" s="10">
        <f t="shared" si="9"/>
        <v>41</v>
      </c>
      <c r="J143" s="8">
        <f>VLOOKUP(I143,'Point Table'!$A$2:$B$123,2,FALSE)</f>
        <v>25</v>
      </c>
      <c r="R143" s="9"/>
    </row>
    <row r="144" spans="1:18" ht="12.75" x14ac:dyDescent="0.2">
      <c r="A144" s="20" t="s">
        <v>125</v>
      </c>
      <c r="B144" s="20" t="s">
        <v>486</v>
      </c>
      <c r="C144" s="20" t="s">
        <v>13</v>
      </c>
      <c r="D144" s="20">
        <v>49</v>
      </c>
      <c r="E144" s="2" t="s">
        <v>192</v>
      </c>
      <c r="F144" s="9" t="str">
        <f t="shared" si="8"/>
        <v>PaulMahonMGREATER DERRY TRACK CLUB</v>
      </c>
      <c r="G144" s="24">
        <v>1.5381944444444443E-2</v>
      </c>
      <c r="H144" s="9">
        <f>IF(C144="F",VLOOKUP(D144,'F Track'!$A$2:$B$97,2,FALSE)*G144,VLOOKUP(D144,'M Track'!$A$2:$B$99,2,FALSE)*G144)</f>
        <v>1.3562260416666666E-2</v>
      </c>
      <c r="I144" s="10">
        <f t="shared" si="9"/>
        <v>42</v>
      </c>
      <c r="J144" s="8">
        <f>VLOOKUP(I144,'Point Table'!$A$2:$B$123,2,FALSE)</f>
        <v>24.25</v>
      </c>
      <c r="R144" s="9"/>
    </row>
    <row r="145" spans="1:18" ht="12.75" x14ac:dyDescent="0.2">
      <c r="A145" s="20" t="s">
        <v>29</v>
      </c>
      <c r="B145" s="20" t="s">
        <v>30</v>
      </c>
      <c r="C145" s="20" t="s">
        <v>13</v>
      </c>
      <c r="D145" s="20">
        <v>50</v>
      </c>
      <c r="E145" s="2" t="s">
        <v>192</v>
      </c>
      <c r="F145" s="9" t="str">
        <f t="shared" si="8"/>
        <v>ScottReiffMGREATER DERRY TRACK CLUB</v>
      </c>
      <c r="G145" s="24">
        <v>1.5532407407407406E-2</v>
      </c>
      <c r="H145" s="9">
        <f>IF(C145="F",VLOOKUP(D145,'F Track'!$A$2:$B$97,2,FALSE)*G145,VLOOKUP(D145,'M Track'!$A$2:$B$99,2,FALSE)*G145)</f>
        <v>1.3586196759259258E-2</v>
      </c>
      <c r="I145" s="10">
        <f t="shared" si="9"/>
        <v>43</v>
      </c>
      <c r="J145" s="8">
        <f>VLOOKUP(I145,'Point Table'!$A$2:$B$123,2,FALSE)</f>
        <v>23.5</v>
      </c>
      <c r="R145" s="9"/>
    </row>
    <row r="146" spans="1:18" ht="12.75" x14ac:dyDescent="0.2">
      <c r="A146" s="2" t="s">
        <v>467</v>
      </c>
      <c r="B146" s="2" t="s">
        <v>425</v>
      </c>
      <c r="C146" s="20" t="s">
        <v>13</v>
      </c>
      <c r="D146" s="2">
        <v>17</v>
      </c>
      <c r="E146" s="2" t="s">
        <v>192</v>
      </c>
      <c r="F146" s="9" t="str">
        <f t="shared" si="8"/>
        <v>JackToscanoMGREATER DERRY TRACK CLUB</v>
      </c>
      <c r="G146" s="9">
        <v>1.3773148148148147E-2</v>
      </c>
      <c r="H146" s="9">
        <f>IF(C146="F",VLOOKUP(D146,'F Track'!$A$2:$B$97,2,FALSE)*G146,VLOOKUP(D146,'M Track'!$A$2:$B$99,2,FALSE)*G146)</f>
        <v>1.3625775462962961E-2</v>
      </c>
      <c r="I146" s="10">
        <f t="shared" si="9"/>
        <v>44</v>
      </c>
      <c r="J146" s="8">
        <f>VLOOKUP(I146,'Point Table'!$A$2:$B$123,2,FALSE)</f>
        <v>22.75</v>
      </c>
      <c r="R146" s="9"/>
    </row>
    <row r="147" spans="1:18" ht="12.75" x14ac:dyDescent="0.2">
      <c r="A147" s="20" t="s">
        <v>140</v>
      </c>
      <c r="B147" s="20" t="s">
        <v>104</v>
      </c>
      <c r="C147" s="20" t="s">
        <v>13</v>
      </c>
      <c r="D147" s="20">
        <v>38</v>
      </c>
      <c r="E147" s="2" t="s">
        <v>193</v>
      </c>
      <c r="F147" s="9" t="str">
        <f t="shared" si="8"/>
        <v>TomJohnsonMMILLENNIUM RUNNING</v>
      </c>
      <c r="G147" s="24">
        <v>1.4224537037037037E-2</v>
      </c>
      <c r="H147" s="9">
        <f>IF(C147="F",VLOOKUP(D147,'F Track'!$A$2:$B$97,2,FALSE)*G147,VLOOKUP(D147,'M Track'!$A$2:$B$99,2,FALSE)*G147)</f>
        <v>1.3644175925925928E-2</v>
      </c>
      <c r="I147" s="10">
        <f t="shared" si="9"/>
        <v>45</v>
      </c>
      <c r="J147" s="8">
        <f>VLOOKUP(I147,'Point Table'!$A$2:$B$123,2,FALSE)</f>
        <v>22</v>
      </c>
      <c r="R147" s="9"/>
    </row>
    <row r="148" spans="1:18" ht="12.75" x14ac:dyDescent="0.2">
      <c r="A148" s="20" t="s">
        <v>285</v>
      </c>
      <c r="B148" s="20" t="s">
        <v>628</v>
      </c>
      <c r="C148" s="20" t="s">
        <v>13</v>
      </c>
      <c r="D148" s="20">
        <v>28</v>
      </c>
      <c r="E148" s="2" t="s">
        <v>193</v>
      </c>
      <c r="F148" s="9" t="str">
        <f t="shared" si="8"/>
        <v>CoreyBissonnetteMMILLENNIUM RUNNING</v>
      </c>
      <c r="G148" s="24">
        <v>1.3726851851851851E-2</v>
      </c>
      <c r="H148" s="9">
        <f>IF(C148="F",VLOOKUP(D148,'F Track'!$A$2:$B$97,2,FALSE)*G148,VLOOKUP(D148,'M Track'!$A$2:$B$99,2,FALSE)*G148)</f>
        <v>1.3725479166666665E-2</v>
      </c>
      <c r="I148" s="10">
        <f t="shared" si="9"/>
        <v>46</v>
      </c>
      <c r="J148" s="8">
        <f>VLOOKUP(I148,'Point Table'!$A$2:$B$123,2,FALSE)</f>
        <v>21.25</v>
      </c>
      <c r="R148" s="9"/>
    </row>
    <row r="149" spans="1:18" ht="12.75" x14ac:dyDescent="0.2">
      <c r="A149" s="20" t="s">
        <v>33</v>
      </c>
      <c r="B149" s="25" t="s">
        <v>34</v>
      </c>
      <c r="C149" s="20" t="s">
        <v>13</v>
      </c>
      <c r="D149" s="20">
        <v>63</v>
      </c>
      <c r="E149" s="2" t="s">
        <v>191</v>
      </c>
      <c r="F149" s="9" t="str">
        <f t="shared" si="8"/>
        <v>BruceContiMGATE CITY STRIDERS</v>
      </c>
      <c r="G149" s="24">
        <v>1.7662037037037035E-2</v>
      </c>
      <c r="H149" s="9">
        <f>IF(C149="F",VLOOKUP(D149,'F Track'!$A$2:$B$97,2,FALSE)*G149,VLOOKUP(D149,'M Track'!$A$2:$B$99,2,FALSE)*G149)</f>
        <v>1.3832907407407407E-2</v>
      </c>
      <c r="I149" s="10">
        <f t="shared" si="9"/>
        <v>47</v>
      </c>
      <c r="J149" s="8">
        <f>VLOOKUP(I149,'Point Table'!$A$2:$B$123,2,FALSE)</f>
        <v>20.5</v>
      </c>
      <c r="R149" s="9"/>
    </row>
    <row r="150" spans="1:18" ht="12.75" x14ac:dyDescent="0.2">
      <c r="A150" s="20" t="s">
        <v>431</v>
      </c>
      <c r="B150" s="20" t="s">
        <v>432</v>
      </c>
      <c r="C150" s="20" t="s">
        <v>13</v>
      </c>
      <c r="D150" s="20">
        <v>30</v>
      </c>
      <c r="E150" s="2" t="s">
        <v>193</v>
      </c>
      <c r="F150" s="9" t="str">
        <f t="shared" si="8"/>
        <v>JustinEscaravageMMILLENNIUM RUNNING</v>
      </c>
      <c r="G150" s="24">
        <v>1.3888888888888888E-2</v>
      </c>
      <c r="H150" s="9">
        <f>IF(C150="F",VLOOKUP(D150,'F Track'!$A$2:$B$97,2,FALSE)*G150,VLOOKUP(D150,'M Track'!$A$2:$B$99,2,FALSE)*G150)</f>
        <v>1.3854166666666667E-2</v>
      </c>
      <c r="I150" s="10">
        <f t="shared" si="9"/>
        <v>48</v>
      </c>
      <c r="J150" s="8">
        <f>VLOOKUP(I150,'Point Table'!$A$2:$B$123,2,FALSE)</f>
        <v>19.75</v>
      </c>
      <c r="R150" s="9"/>
    </row>
    <row r="151" spans="1:18" ht="12.75" x14ac:dyDescent="0.2">
      <c r="A151" s="20" t="s">
        <v>441</v>
      </c>
      <c r="B151" s="20" t="s">
        <v>442</v>
      </c>
      <c r="C151" s="20" t="s">
        <v>13</v>
      </c>
      <c r="D151" s="20">
        <v>44</v>
      </c>
      <c r="E151" s="2" t="s">
        <v>196</v>
      </c>
      <c r="F151" s="9" t="str">
        <f t="shared" si="8"/>
        <v>ErikFergusonMUPPER VALLEY RUNNING CLUB</v>
      </c>
      <c r="G151" s="24">
        <v>1.5324074074074073E-2</v>
      </c>
      <c r="H151" s="9">
        <f>IF(C151="F",VLOOKUP(D151,'F Track'!$A$2:$B$97,2,FALSE)*G151,VLOOKUP(D151,'M Track'!$A$2:$B$99,2,FALSE)*G151)</f>
        <v>1.4050643518518518E-2</v>
      </c>
      <c r="I151" s="10">
        <f t="shared" si="9"/>
        <v>49</v>
      </c>
      <c r="J151" s="8">
        <f>VLOOKUP(I151,'Point Table'!$A$2:$B$123,2,FALSE)</f>
        <v>19</v>
      </c>
      <c r="R151" s="9"/>
    </row>
    <row r="152" spans="1:18" ht="12.75" x14ac:dyDescent="0.2">
      <c r="A152" s="20" t="s">
        <v>126</v>
      </c>
      <c r="B152" s="20" t="s">
        <v>655</v>
      </c>
      <c r="C152" s="20" t="s">
        <v>13</v>
      </c>
      <c r="D152" s="20">
        <v>53</v>
      </c>
      <c r="E152" s="2" t="s">
        <v>193</v>
      </c>
      <c r="F152" s="9" t="str">
        <f t="shared" si="8"/>
        <v>PeterLincolnMMILLENNIUM RUNNING</v>
      </c>
      <c r="G152" s="24">
        <v>1.6469907407407405E-2</v>
      </c>
      <c r="H152" s="9">
        <f>IF(C152="F",VLOOKUP(D152,'F Track'!$A$2:$B$97,2,FALSE)*G152,VLOOKUP(D152,'M Track'!$A$2:$B$99,2,FALSE)*G152)</f>
        <v>1.4058712962962962E-2</v>
      </c>
      <c r="I152" s="10">
        <f t="shared" si="9"/>
        <v>50</v>
      </c>
      <c r="J152" s="8">
        <f>VLOOKUP(I152,'Point Table'!$A$2:$B$123,2,FALSE)</f>
        <v>18.25</v>
      </c>
      <c r="R152" s="9"/>
    </row>
    <row r="153" spans="1:18" ht="12.75" x14ac:dyDescent="0.2">
      <c r="A153" s="20" t="s">
        <v>31</v>
      </c>
      <c r="B153" s="20" t="s">
        <v>32</v>
      </c>
      <c r="C153" s="20" t="s">
        <v>13</v>
      </c>
      <c r="D153" s="20">
        <v>48</v>
      </c>
      <c r="E153" s="2" t="s">
        <v>192</v>
      </c>
      <c r="F153" s="9" t="str">
        <f t="shared" si="8"/>
        <v>JamesAikenMGREATER DERRY TRACK CLUB</v>
      </c>
      <c r="G153" s="24">
        <v>1.5868055555555555E-2</v>
      </c>
      <c r="H153" s="9">
        <f>IF(C153="F",VLOOKUP(D153,'F Track'!$A$2:$B$97,2,FALSE)*G153,VLOOKUP(D153,'M Track'!$A$2:$B$99,2,FALSE)*G153)</f>
        <v>1.4103527777777777E-2</v>
      </c>
      <c r="I153" s="10">
        <f t="shared" si="9"/>
        <v>51</v>
      </c>
      <c r="J153" s="8">
        <f>VLOOKUP(I153,'Point Table'!$A$2:$B$123,2,FALSE)</f>
        <v>17.5</v>
      </c>
      <c r="R153" s="9"/>
    </row>
    <row r="154" spans="1:18" ht="12.75" x14ac:dyDescent="0.2">
      <c r="A154" s="20" t="s">
        <v>198</v>
      </c>
      <c r="B154" s="20" t="s">
        <v>199</v>
      </c>
      <c r="C154" s="20" t="s">
        <v>13</v>
      </c>
      <c r="D154" s="20">
        <v>28</v>
      </c>
      <c r="E154" s="2" t="s">
        <v>196</v>
      </c>
      <c r="F154" s="9" t="str">
        <f t="shared" si="8"/>
        <v>JoshGaimaroMUPPER VALLEY RUNNING CLUB</v>
      </c>
      <c r="G154" s="24">
        <v>1.4236111111111111E-2</v>
      </c>
      <c r="H154" s="9">
        <f>IF(C154="F",VLOOKUP(D154,'F Track'!$A$2:$B$97,2,FALSE)*G154,VLOOKUP(D154,'M Track'!$A$2:$B$99,2,FALSE)*G154)</f>
        <v>1.4234687499999999E-2</v>
      </c>
      <c r="I154" s="10">
        <f t="shared" si="9"/>
        <v>52</v>
      </c>
      <c r="J154" s="8">
        <f>VLOOKUP(I154,'Point Table'!$A$2:$B$123,2,FALSE)</f>
        <v>17</v>
      </c>
      <c r="R154" s="9"/>
    </row>
    <row r="155" spans="1:18" ht="12.75" x14ac:dyDescent="0.2">
      <c r="A155" s="20" t="s">
        <v>140</v>
      </c>
      <c r="B155" s="20" t="s">
        <v>18</v>
      </c>
      <c r="C155" s="20" t="s">
        <v>13</v>
      </c>
      <c r="D155" s="20">
        <v>60</v>
      </c>
      <c r="E155" s="2" t="s">
        <v>196</v>
      </c>
      <c r="F155" s="9" t="str">
        <f t="shared" si="8"/>
        <v>TomMooreMUPPER VALLEY RUNNING CLUB</v>
      </c>
      <c r="G155" s="24">
        <v>1.7743055555555557E-2</v>
      </c>
      <c r="H155" s="9">
        <f>IF(C155="F",VLOOKUP(D155,'F Track'!$A$2:$B$97,2,FALSE)*G155,VLOOKUP(D155,'M Track'!$A$2:$B$99,2,FALSE)*G155)</f>
        <v>1.4270739583333334E-2</v>
      </c>
      <c r="I155" s="10">
        <f t="shared" si="9"/>
        <v>53</v>
      </c>
      <c r="J155" s="8">
        <f>VLOOKUP(I155,'Point Table'!$A$2:$B$123,2,FALSE)</f>
        <v>16.5</v>
      </c>
      <c r="R155" s="9"/>
    </row>
    <row r="156" spans="1:18" ht="12.75" x14ac:dyDescent="0.2">
      <c r="A156" s="20" t="s">
        <v>157</v>
      </c>
      <c r="B156" s="20" t="s">
        <v>455</v>
      </c>
      <c r="C156" s="20" t="s">
        <v>13</v>
      </c>
      <c r="D156" s="20">
        <v>55</v>
      </c>
      <c r="E156" s="2" t="s">
        <v>196</v>
      </c>
      <c r="F156" s="9" t="str">
        <f t="shared" si="8"/>
        <v>DavidAmanMUPPER VALLEY RUNNING CLUB</v>
      </c>
      <c r="G156" s="24">
        <v>1.7106481481481483E-2</v>
      </c>
      <c r="H156" s="9">
        <f>IF(C156="F",VLOOKUP(D156,'F Track'!$A$2:$B$97,2,FALSE)*G156,VLOOKUP(D156,'M Track'!$A$2:$B$99,2,FALSE)*G156)</f>
        <v>1.4360891203703706E-2</v>
      </c>
      <c r="I156" s="10">
        <f t="shared" si="9"/>
        <v>54</v>
      </c>
      <c r="J156" s="8">
        <f>VLOOKUP(I156,'Point Table'!$A$2:$B$123,2,FALSE)</f>
        <v>16</v>
      </c>
      <c r="R156" s="9"/>
    </row>
    <row r="157" spans="1:18" ht="12.75" x14ac:dyDescent="0.2">
      <c r="A157" s="20" t="s">
        <v>148</v>
      </c>
      <c r="B157" s="20" t="s">
        <v>630</v>
      </c>
      <c r="C157" s="20" t="s">
        <v>13</v>
      </c>
      <c r="D157" s="20">
        <v>51</v>
      </c>
      <c r="E157" s="2" t="s">
        <v>193</v>
      </c>
      <c r="F157" s="9" t="str">
        <f t="shared" si="8"/>
        <v>EricEastmanMMILLENNIUM RUNNING</v>
      </c>
      <c r="G157" s="24">
        <v>1.6620370370370372E-2</v>
      </c>
      <c r="H157" s="9">
        <f>IF(C157="F",VLOOKUP(D157,'F Track'!$A$2:$B$97,2,FALSE)*G157,VLOOKUP(D157,'M Track'!$A$2:$B$99,2,FALSE)*G157)</f>
        <v>1.4419833333333335E-2</v>
      </c>
      <c r="I157" s="10">
        <f t="shared" si="9"/>
        <v>55</v>
      </c>
      <c r="J157" s="8">
        <f>VLOOKUP(I157,'Point Table'!$A$2:$B$123,2,FALSE)</f>
        <v>15.5</v>
      </c>
      <c r="R157" s="9"/>
    </row>
    <row r="158" spans="1:18" ht="12.75" x14ac:dyDescent="0.2">
      <c r="A158" s="20" t="s">
        <v>451</v>
      </c>
      <c r="B158" s="20" t="s">
        <v>169</v>
      </c>
      <c r="C158" s="20" t="s">
        <v>13</v>
      </c>
      <c r="D158" s="20">
        <v>47</v>
      </c>
      <c r="E158" s="2" t="s">
        <v>192</v>
      </c>
      <c r="F158" s="9" t="str">
        <f t="shared" si="8"/>
        <v>ChrisSeveranceMGREATER DERRY TRACK CLUB</v>
      </c>
      <c r="G158" s="24">
        <v>1.6238425925925924E-2</v>
      </c>
      <c r="H158" s="9">
        <f>IF(C158="F",VLOOKUP(D158,'F Track'!$A$2:$B$97,2,FALSE)*G158,VLOOKUP(D158,'M Track'!$A$2:$B$99,2,FALSE)*G158)</f>
        <v>1.4546381944444443E-2</v>
      </c>
      <c r="I158" s="10">
        <f t="shared" si="9"/>
        <v>56</v>
      </c>
      <c r="J158" s="8">
        <f>VLOOKUP(I158,'Point Table'!$A$2:$B$123,2,FALSE)</f>
        <v>15</v>
      </c>
      <c r="R158" s="9"/>
    </row>
    <row r="159" spans="1:18" ht="12.75" x14ac:dyDescent="0.2">
      <c r="A159" s="20" t="s">
        <v>16</v>
      </c>
      <c r="B159" s="20" t="s">
        <v>156</v>
      </c>
      <c r="C159" s="20" t="s">
        <v>13</v>
      </c>
      <c r="D159" s="20">
        <v>61</v>
      </c>
      <c r="E159" s="2" t="s">
        <v>192</v>
      </c>
      <c r="F159" s="9" t="str">
        <f t="shared" si="8"/>
        <v>MarkLutterMGREATER DERRY TRACK CLUB</v>
      </c>
      <c r="G159" s="24">
        <v>1.8263888888888889E-2</v>
      </c>
      <c r="H159" s="9">
        <f>IF(C159="F",VLOOKUP(D159,'F Track'!$A$2:$B$97,2,FALSE)*G159,VLOOKUP(D159,'M Track'!$A$2:$B$99,2,FALSE)*G159)</f>
        <v>1.4559972222222222E-2</v>
      </c>
      <c r="I159" s="10">
        <f t="shared" si="9"/>
        <v>57</v>
      </c>
      <c r="J159" s="8">
        <f>VLOOKUP(I159,'Point Table'!$A$2:$B$123,2,FALSE)</f>
        <v>14.5</v>
      </c>
      <c r="R159" s="9"/>
    </row>
    <row r="160" spans="1:18" ht="12.75" x14ac:dyDescent="0.2">
      <c r="A160" s="20" t="s">
        <v>397</v>
      </c>
      <c r="B160" s="20" t="s">
        <v>398</v>
      </c>
      <c r="C160" s="20" t="s">
        <v>13</v>
      </c>
      <c r="D160" s="20">
        <v>49</v>
      </c>
      <c r="E160" s="2" t="s">
        <v>196</v>
      </c>
      <c r="F160" s="9" t="str">
        <f t="shared" si="8"/>
        <v>RickJuniorMUPPER VALLEY RUNNING CLUB</v>
      </c>
      <c r="G160" s="24">
        <v>1.6631944444444446E-2</v>
      </c>
      <c r="H160" s="9">
        <f>IF(C160="F",VLOOKUP(D160,'F Track'!$A$2:$B$97,2,FALSE)*G160,VLOOKUP(D160,'M Track'!$A$2:$B$99,2,FALSE)*G160)</f>
        <v>1.4664385416666668E-2</v>
      </c>
      <c r="I160" s="10">
        <f t="shared" si="9"/>
        <v>58</v>
      </c>
      <c r="J160" s="8">
        <f>VLOOKUP(I160,'Point Table'!$A$2:$B$123,2,FALSE)</f>
        <v>14</v>
      </c>
      <c r="R160" s="9"/>
    </row>
    <row r="161" spans="1:18" ht="12.75" x14ac:dyDescent="0.2">
      <c r="A161" s="20" t="s">
        <v>164</v>
      </c>
      <c r="B161" s="20" t="s">
        <v>629</v>
      </c>
      <c r="C161" s="20" t="s">
        <v>13</v>
      </c>
      <c r="D161" s="20">
        <v>43</v>
      </c>
      <c r="E161" s="2" t="s">
        <v>191</v>
      </c>
      <c r="F161" s="9" t="str">
        <f t="shared" si="8"/>
        <v>MatthewHofmannMGATE CITY STRIDERS</v>
      </c>
      <c r="G161" s="24">
        <v>1.5891203703703703E-2</v>
      </c>
      <c r="H161" s="9">
        <f>IF(C161="F",VLOOKUP(D161,'F Track'!$A$2:$B$97,2,FALSE)*G161,VLOOKUP(D161,'M Track'!$A$2:$B$99,2,FALSE)*G161)</f>
        <v>1.4683472222222221E-2</v>
      </c>
      <c r="I161" s="10">
        <f t="shared" si="9"/>
        <v>59</v>
      </c>
      <c r="J161" s="8">
        <f>VLOOKUP(I161,'Point Table'!$A$2:$B$123,2,FALSE)</f>
        <v>13.5</v>
      </c>
      <c r="R161" s="9"/>
    </row>
    <row r="162" spans="1:18" ht="12.75" x14ac:dyDescent="0.2">
      <c r="A162" s="20" t="s">
        <v>298</v>
      </c>
      <c r="B162" s="20" t="s">
        <v>299</v>
      </c>
      <c r="C162" s="20" t="s">
        <v>13</v>
      </c>
      <c r="D162" s="20">
        <v>50</v>
      </c>
      <c r="E162" s="2" t="s">
        <v>196</v>
      </c>
      <c r="F162" s="9" t="str">
        <f t="shared" ref="F162:F193" si="10">A162&amp;B162&amp;C162&amp;E162</f>
        <v>NielsPoulsenMUPPER VALLEY RUNNING CLUB</v>
      </c>
      <c r="G162" s="24">
        <v>1.6886574074074075E-2</v>
      </c>
      <c r="H162" s="9">
        <f>IF(C162="F",VLOOKUP(D162,'F Track'!$A$2:$B$97,2,FALSE)*G162,VLOOKUP(D162,'M Track'!$A$2:$B$99,2,FALSE)*G162)</f>
        <v>1.4770686342592593E-2</v>
      </c>
      <c r="I162" s="10">
        <f t="shared" ref="I162:I193" si="11">COUNTIFS($C$2:$C$198,C162,$H$2:$H$198,"&lt;"&amp;H162)+1</f>
        <v>60</v>
      </c>
      <c r="J162" s="8">
        <f>VLOOKUP(I162,'Point Table'!$A$2:$B$123,2,FALSE)</f>
        <v>13</v>
      </c>
      <c r="R162" s="9"/>
    </row>
    <row r="163" spans="1:18" ht="12.75" x14ac:dyDescent="0.2">
      <c r="A163" s="20" t="s">
        <v>131</v>
      </c>
      <c r="B163" s="20" t="s">
        <v>267</v>
      </c>
      <c r="C163" s="20" t="s">
        <v>13</v>
      </c>
      <c r="D163" s="20">
        <v>53</v>
      </c>
      <c r="E163" s="2" t="s">
        <v>193</v>
      </c>
      <c r="F163" s="9" t="str">
        <f t="shared" si="10"/>
        <v>SeanPattenMMILLENNIUM RUNNING</v>
      </c>
      <c r="G163" s="24">
        <v>1.7384259259259262E-2</v>
      </c>
      <c r="H163" s="9">
        <f>IF(C163="F",VLOOKUP(D163,'F Track'!$A$2:$B$97,2,FALSE)*G163,VLOOKUP(D163,'M Track'!$A$2:$B$99,2,FALSE)*G163)</f>
        <v>1.4839203703703707E-2</v>
      </c>
      <c r="I163" s="10">
        <f t="shared" si="11"/>
        <v>61</v>
      </c>
      <c r="J163" s="8">
        <f>VLOOKUP(I163,'Point Table'!$A$2:$B$123,2,FALSE)</f>
        <v>12.5</v>
      </c>
      <c r="R163" s="9"/>
    </row>
    <row r="164" spans="1:18" ht="12.75" x14ac:dyDescent="0.2">
      <c r="A164" s="20" t="s">
        <v>304</v>
      </c>
      <c r="B164" s="20" t="s">
        <v>305</v>
      </c>
      <c r="C164" s="20" t="s">
        <v>13</v>
      </c>
      <c r="D164" s="20">
        <v>47</v>
      </c>
      <c r="E164" s="2" t="s">
        <v>192</v>
      </c>
      <c r="F164" s="9" t="str">
        <f t="shared" si="10"/>
        <v>ClintHavensMGREATER DERRY TRACK CLUB</v>
      </c>
      <c r="G164" s="24">
        <v>1.6793981481481483E-2</v>
      </c>
      <c r="H164" s="9">
        <f>IF(C164="F",VLOOKUP(D164,'F Track'!$A$2:$B$97,2,FALSE)*G164,VLOOKUP(D164,'M Track'!$A$2:$B$99,2,FALSE)*G164)</f>
        <v>1.5044048611111112E-2</v>
      </c>
      <c r="I164" s="10">
        <f t="shared" si="11"/>
        <v>62</v>
      </c>
      <c r="J164" s="8">
        <f>VLOOKUP(I164,'Point Table'!$A$2:$B$123,2,FALSE)</f>
        <v>12.125</v>
      </c>
      <c r="R164" s="9"/>
    </row>
    <row r="165" spans="1:18" ht="12.75" x14ac:dyDescent="0.2">
      <c r="A165" s="20" t="s">
        <v>403</v>
      </c>
      <c r="B165" s="20" t="s">
        <v>660</v>
      </c>
      <c r="C165" s="20" t="s">
        <v>13</v>
      </c>
      <c r="D165" s="20">
        <v>52</v>
      </c>
      <c r="E165" s="2" t="s">
        <v>193</v>
      </c>
      <c r="F165" s="9" t="str">
        <f t="shared" si="10"/>
        <v>JonathanRouthierMMILLENNIUM RUNNING</v>
      </c>
      <c r="G165" s="24">
        <v>1.7499999999999998E-2</v>
      </c>
      <c r="H165" s="9">
        <f>IF(C165="F",VLOOKUP(D165,'F Track'!$A$2:$B$97,2,FALSE)*G165,VLOOKUP(D165,'M Track'!$A$2:$B$99,2,FALSE)*G165)</f>
        <v>1.5060499999999999E-2</v>
      </c>
      <c r="I165" s="10">
        <f t="shared" si="11"/>
        <v>63</v>
      </c>
      <c r="J165" s="8">
        <f>VLOOKUP(I165,'Point Table'!$A$2:$B$123,2,FALSE)</f>
        <v>11.75</v>
      </c>
      <c r="R165" s="9"/>
    </row>
    <row r="166" spans="1:18" ht="12.75" x14ac:dyDescent="0.2">
      <c r="A166" s="20" t="s">
        <v>154</v>
      </c>
      <c r="B166" s="20" t="s">
        <v>155</v>
      </c>
      <c r="C166" s="20" t="s">
        <v>13</v>
      </c>
      <c r="D166" s="20">
        <v>36</v>
      </c>
      <c r="E166" s="2" t="s">
        <v>192</v>
      </c>
      <c r="F166" s="9" t="str">
        <f t="shared" si="10"/>
        <v>RonaldGallantMGREATER DERRY TRACK CLUB</v>
      </c>
      <c r="G166" s="24">
        <v>1.5532407407407406E-2</v>
      </c>
      <c r="H166" s="9">
        <f>IF(C166="F",VLOOKUP(D166,'F Track'!$A$2:$B$97,2,FALSE)*G166,VLOOKUP(D166,'M Track'!$A$2:$B$99,2,FALSE)*G166)</f>
        <v>1.5111479166666665E-2</v>
      </c>
      <c r="I166" s="10">
        <f t="shared" si="11"/>
        <v>64</v>
      </c>
      <c r="J166" s="8">
        <f>VLOOKUP(I166,'Point Table'!$A$2:$B$123,2,FALSE)</f>
        <v>11.375</v>
      </c>
      <c r="R166" s="9"/>
    </row>
    <row r="167" spans="1:18" ht="12.75" x14ac:dyDescent="0.2">
      <c r="A167" s="20" t="s">
        <v>659</v>
      </c>
      <c r="B167" s="20" t="s">
        <v>658</v>
      </c>
      <c r="C167" s="20" t="s">
        <v>13</v>
      </c>
      <c r="D167" s="20">
        <v>49</v>
      </c>
      <c r="E167" s="2" t="s">
        <v>193</v>
      </c>
      <c r="F167" s="9" t="str">
        <f t="shared" si="10"/>
        <v>BradleyMaherMMILLENNIUM RUNNING</v>
      </c>
      <c r="G167" s="24">
        <v>1.7280092592592593E-2</v>
      </c>
      <c r="H167" s="9">
        <f>IF(C167="F",VLOOKUP(D167,'F Track'!$A$2:$B$97,2,FALSE)*G167,VLOOKUP(D167,'M Track'!$A$2:$B$99,2,FALSE)*G167)</f>
        <v>1.523585763888889E-2</v>
      </c>
      <c r="I167" s="10">
        <f t="shared" si="11"/>
        <v>65</v>
      </c>
      <c r="J167" s="8">
        <f>VLOOKUP(I167,'Point Table'!$A$2:$B$123,2,FALSE)</f>
        <v>11</v>
      </c>
      <c r="R167" s="9"/>
    </row>
    <row r="168" spans="1:18" ht="12.75" x14ac:dyDescent="0.2">
      <c r="A168" s="20" t="s">
        <v>449</v>
      </c>
      <c r="B168" s="20" t="s">
        <v>450</v>
      </c>
      <c r="C168" s="20" t="s">
        <v>13</v>
      </c>
      <c r="D168" s="20">
        <v>40</v>
      </c>
      <c r="E168" s="2" t="s">
        <v>193</v>
      </c>
      <c r="F168" s="9" t="str">
        <f t="shared" si="10"/>
        <v>DanaDexterMMILLENNIUM RUNNING</v>
      </c>
      <c r="G168" s="24">
        <v>1.6203703703703703E-2</v>
      </c>
      <c r="H168" s="9">
        <f>IF(C168="F",VLOOKUP(D168,'F Track'!$A$2:$B$97,2,FALSE)*G168,VLOOKUP(D168,'M Track'!$A$2:$B$99,2,FALSE)*G168)</f>
        <v>1.531412037037037E-2</v>
      </c>
      <c r="I168" s="10">
        <f t="shared" si="11"/>
        <v>66</v>
      </c>
      <c r="J168" s="8">
        <f>VLOOKUP(I168,'Point Table'!$A$2:$B$123,2,FALSE)</f>
        <v>10.625</v>
      </c>
      <c r="R168" s="9"/>
    </row>
    <row r="169" spans="1:18" ht="12.75" x14ac:dyDescent="0.2">
      <c r="A169" s="20" t="s">
        <v>412</v>
      </c>
      <c r="B169" s="20" t="s">
        <v>654</v>
      </c>
      <c r="C169" s="20" t="s">
        <v>13</v>
      </c>
      <c r="D169" s="20">
        <v>41</v>
      </c>
      <c r="E169" s="2" t="s">
        <v>192</v>
      </c>
      <c r="F169" s="9" t="str">
        <f t="shared" si="10"/>
        <v>MattGilletteMGREATER DERRY TRACK CLUB</v>
      </c>
      <c r="G169" s="24">
        <v>1.6458333333333332E-2</v>
      </c>
      <c r="H169" s="9">
        <f>IF(C169="F",VLOOKUP(D169,'F Track'!$A$2:$B$97,2,FALSE)*G169,VLOOKUP(D169,'M Track'!$A$2:$B$99,2,FALSE)*G169)</f>
        <v>1.5437916666666664E-2</v>
      </c>
      <c r="I169" s="10">
        <f t="shared" si="11"/>
        <v>67</v>
      </c>
      <c r="J169" s="8">
        <f>VLOOKUP(I169,'Point Table'!$A$2:$B$123,2,FALSE)</f>
        <v>10.25</v>
      </c>
      <c r="R169" s="9"/>
    </row>
    <row r="170" spans="1:18" ht="12.75" x14ac:dyDescent="0.2">
      <c r="A170" s="20" t="s">
        <v>666</v>
      </c>
      <c r="B170" s="20" t="s">
        <v>665</v>
      </c>
      <c r="C170" s="20" t="s">
        <v>13</v>
      </c>
      <c r="D170" s="20">
        <v>55</v>
      </c>
      <c r="E170" s="2" t="s">
        <v>193</v>
      </c>
      <c r="F170" s="9" t="str">
        <f t="shared" si="10"/>
        <v>DenisDuquetteMMILLENNIUM RUNNING</v>
      </c>
      <c r="G170" s="24">
        <v>1.8541666666666668E-2</v>
      </c>
      <c r="H170" s="9">
        <f>IF(C170="F",VLOOKUP(D170,'F Track'!$A$2:$B$97,2,FALSE)*G170,VLOOKUP(D170,'M Track'!$A$2:$B$99,2,FALSE)*G170)</f>
        <v>1.5565729166666669E-2</v>
      </c>
      <c r="I170" s="10">
        <f t="shared" si="11"/>
        <v>68</v>
      </c>
      <c r="J170" s="8">
        <f>VLOOKUP(I170,'Point Table'!$A$2:$B$123,2,FALSE)</f>
        <v>9.875</v>
      </c>
      <c r="R170" s="9"/>
    </row>
    <row r="171" spans="1:18" ht="12.75" x14ac:dyDescent="0.2">
      <c r="A171" s="20" t="s">
        <v>162</v>
      </c>
      <c r="B171" s="20" t="s">
        <v>308</v>
      </c>
      <c r="C171" s="20" t="s">
        <v>13</v>
      </c>
      <c r="D171" s="20">
        <v>36</v>
      </c>
      <c r="E171" s="2" t="s">
        <v>196</v>
      </c>
      <c r="F171" s="9" t="str">
        <f t="shared" si="10"/>
        <v>CharlesTrichtingerMUPPER VALLEY RUNNING CLUB</v>
      </c>
      <c r="G171" s="24">
        <v>1.6006944444444445E-2</v>
      </c>
      <c r="H171" s="9">
        <f>IF(C171="F",VLOOKUP(D171,'F Track'!$A$2:$B$97,2,FALSE)*G171,VLOOKUP(D171,'M Track'!$A$2:$B$99,2,FALSE)*G171)</f>
        <v>1.5573156250000001E-2</v>
      </c>
      <c r="I171" s="10">
        <f t="shared" si="11"/>
        <v>69</v>
      </c>
      <c r="J171" s="8">
        <f>VLOOKUP(I171,'Point Table'!$A$2:$B$123,2,FALSE)</f>
        <v>9.5</v>
      </c>
      <c r="R171" s="9"/>
    </row>
    <row r="172" spans="1:18" ht="12.75" x14ac:dyDescent="0.2">
      <c r="A172" s="20" t="s">
        <v>164</v>
      </c>
      <c r="B172" s="20" t="s">
        <v>165</v>
      </c>
      <c r="C172" s="20" t="s">
        <v>13</v>
      </c>
      <c r="D172" s="20">
        <v>49</v>
      </c>
      <c r="E172" s="2" t="s">
        <v>191</v>
      </c>
      <c r="F172" s="9" t="str">
        <f t="shared" si="10"/>
        <v>MatthewShapiroMGATE CITY STRIDERS</v>
      </c>
      <c r="G172" s="24">
        <v>1.7754629629629631E-2</v>
      </c>
      <c r="H172" s="9">
        <f>IF(C172="F",VLOOKUP(D172,'F Track'!$A$2:$B$97,2,FALSE)*G172,VLOOKUP(D172,'M Track'!$A$2:$B$99,2,FALSE)*G172)</f>
        <v>1.5654256944444445E-2</v>
      </c>
      <c r="I172" s="10">
        <f t="shared" si="11"/>
        <v>70</v>
      </c>
      <c r="J172" s="8">
        <f>VLOOKUP(I172,'Point Table'!$A$2:$B$123,2,FALSE)</f>
        <v>9.125</v>
      </c>
      <c r="R172" s="9"/>
    </row>
    <row r="173" spans="1:18" ht="12.75" x14ac:dyDescent="0.2">
      <c r="A173" s="20" t="s">
        <v>137</v>
      </c>
      <c r="B173" s="20" t="s">
        <v>72</v>
      </c>
      <c r="C173" s="20" t="s">
        <v>13</v>
      </c>
      <c r="D173" s="20">
        <v>51</v>
      </c>
      <c r="E173" s="2" t="s">
        <v>196</v>
      </c>
      <c r="F173" s="9" t="str">
        <f t="shared" si="10"/>
        <v>GeoffDunbarMUPPER VALLEY RUNNING CLUB</v>
      </c>
      <c r="G173" s="24">
        <v>1.8391203703703705E-2</v>
      </c>
      <c r="H173" s="9">
        <f>IF(C173="F",VLOOKUP(D173,'F Track'!$A$2:$B$97,2,FALSE)*G173,VLOOKUP(D173,'M Track'!$A$2:$B$99,2,FALSE)*G173)</f>
        <v>1.5956208333333336E-2</v>
      </c>
      <c r="I173" s="10">
        <f t="shared" si="11"/>
        <v>71</v>
      </c>
      <c r="J173" s="8">
        <f>VLOOKUP(I173,'Point Table'!$A$2:$B$123,2,FALSE)</f>
        <v>8.75</v>
      </c>
      <c r="R173" s="9"/>
    </row>
    <row r="174" spans="1:18" ht="12.75" x14ac:dyDescent="0.2">
      <c r="A174" s="20" t="s">
        <v>451</v>
      </c>
      <c r="B174" s="20" t="s">
        <v>452</v>
      </c>
      <c r="C174" s="20" t="s">
        <v>13</v>
      </c>
      <c r="D174" s="20">
        <v>33</v>
      </c>
      <c r="E174" s="2" t="s">
        <v>196</v>
      </c>
      <c r="F174" s="9" t="str">
        <f t="shared" si="10"/>
        <v>ChrisRitlandMUPPER VALLEY RUNNING CLUB</v>
      </c>
      <c r="G174" s="24">
        <v>1.622685185185185E-2</v>
      </c>
      <c r="H174" s="9">
        <f>IF(C174="F",VLOOKUP(D174,'F Track'!$A$2:$B$97,2,FALSE)*G174,VLOOKUP(D174,'M Track'!$A$2:$B$99,2,FALSE)*G174)</f>
        <v>1.6040243055555556E-2</v>
      </c>
      <c r="I174" s="10">
        <f t="shared" si="11"/>
        <v>72</v>
      </c>
      <c r="J174" s="8">
        <f>VLOOKUP(I174,'Point Table'!$A$2:$B$123,2,FALSE)</f>
        <v>8.5</v>
      </c>
      <c r="R174" s="9"/>
    </row>
    <row r="175" spans="1:18" ht="12.75" x14ac:dyDescent="0.2">
      <c r="A175" s="20" t="s">
        <v>172</v>
      </c>
      <c r="B175" s="20" t="s">
        <v>173</v>
      </c>
      <c r="C175" s="20" t="s">
        <v>13</v>
      </c>
      <c r="D175" s="20">
        <v>50</v>
      </c>
      <c r="E175" s="2" t="s">
        <v>192</v>
      </c>
      <c r="F175" s="9" t="str">
        <f t="shared" si="10"/>
        <v>RichardChristianMGREATER DERRY TRACK CLUB</v>
      </c>
      <c r="G175" s="24">
        <v>1.8506944444444444E-2</v>
      </c>
      <c r="H175" s="9">
        <f>IF(C175="F",VLOOKUP(D175,'F Track'!$A$2:$B$97,2,FALSE)*G175,VLOOKUP(D175,'M Track'!$A$2:$B$99,2,FALSE)*G175)</f>
        <v>1.6188024305555555E-2</v>
      </c>
      <c r="I175" s="10">
        <f t="shared" si="11"/>
        <v>73</v>
      </c>
      <c r="J175" s="8">
        <f>VLOOKUP(I175,'Point Table'!$A$2:$B$123,2,FALSE)</f>
        <v>8.25</v>
      </c>
      <c r="R175" s="9"/>
    </row>
    <row r="176" spans="1:18" ht="12.75" x14ac:dyDescent="0.2">
      <c r="A176" s="20" t="s">
        <v>309</v>
      </c>
      <c r="B176" s="20" t="s">
        <v>310</v>
      </c>
      <c r="C176" s="20" t="s">
        <v>13</v>
      </c>
      <c r="D176" s="20">
        <v>37</v>
      </c>
      <c r="E176" s="2" t="s">
        <v>196</v>
      </c>
      <c r="F176" s="9" t="str">
        <f t="shared" si="10"/>
        <v>EranAssafMUPPER VALLEY RUNNING CLUB</v>
      </c>
      <c r="G176" s="24">
        <v>1.7048611111111112E-2</v>
      </c>
      <c r="H176" s="9">
        <f>IF(C176="F",VLOOKUP(D176,'F Track'!$A$2:$B$97,2,FALSE)*G176,VLOOKUP(D176,'M Track'!$A$2:$B$99,2,FALSE)*G176)</f>
        <v>1.6472368055555554E-2</v>
      </c>
      <c r="I176" s="10">
        <f t="shared" si="11"/>
        <v>74</v>
      </c>
      <c r="J176" s="8">
        <f>VLOOKUP(I176,'Point Table'!$A$2:$B$123,2,FALSE)</f>
        <v>8</v>
      </c>
      <c r="R176" s="9"/>
    </row>
    <row r="177" spans="1:18" ht="12.75" x14ac:dyDescent="0.2">
      <c r="A177" s="20" t="s">
        <v>219</v>
      </c>
      <c r="B177" s="20" t="s">
        <v>220</v>
      </c>
      <c r="C177" s="20" t="s">
        <v>13</v>
      </c>
      <c r="D177" s="20">
        <v>31</v>
      </c>
      <c r="E177" s="2" t="s">
        <v>196</v>
      </c>
      <c r="F177" s="9" t="str">
        <f t="shared" si="10"/>
        <v>RobertJonesMUPPER VALLEY RUNNING CLUB</v>
      </c>
      <c r="G177" s="24">
        <v>1.6597222222222222E-2</v>
      </c>
      <c r="H177" s="9">
        <f>IF(C177="F",VLOOKUP(D177,'F Track'!$A$2:$B$97,2,FALSE)*G177,VLOOKUP(D177,'M Track'!$A$2:$B$99,2,FALSE)*G177)</f>
        <v>1.6517555555555556E-2</v>
      </c>
      <c r="I177" s="10">
        <f t="shared" si="11"/>
        <v>75</v>
      </c>
      <c r="J177" s="8">
        <f>VLOOKUP(I177,'Point Table'!$A$2:$B$123,2,FALSE)</f>
        <v>7.75</v>
      </c>
      <c r="R177" s="9"/>
    </row>
    <row r="178" spans="1:18" ht="12.75" x14ac:dyDescent="0.2">
      <c r="A178" s="20" t="s">
        <v>157</v>
      </c>
      <c r="B178" s="20" t="s">
        <v>661</v>
      </c>
      <c r="C178" s="20" t="s">
        <v>13</v>
      </c>
      <c r="D178" s="20">
        <v>40</v>
      </c>
      <c r="E178" s="2" t="s">
        <v>193</v>
      </c>
      <c r="F178" s="9" t="str">
        <f t="shared" si="10"/>
        <v>DavidYuMMILLENNIUM RUNNING</v>
      </c>
      <c r="G178" s="24">
        <v>1.7604166666666667E-2</v>
      </c>
      <c r="H178" s="9">
        <f>IF(C178="F",VLOOKUP(D178,'F Track'!$A$2:$B$97,2,FALSE)*G178,VLOOKUP(D178,'M Track'!$A$2:$B$99,2,FALSE)*G178)</f>
        <v>1.663769791666667E-2</v>
      </c>
      <c r="I178" s="10">
        <f t="shared" si="11"/>
        <v>76</v>
      </c>
      <c r="J178" s="8">
        <f>VLOOKUP(I178,'Point Table'!$A$2:$B$123,2,FALSE)</f>
        <v>7.5</v>
      </c>
      <c r="R178" s="9"/>
    </row>
    <row r="179" spans="1:18" ht="12.75" x14ac:dyDescent="0.2">
      <c r="A179" s="20" t="s">
        <v>147</v>
      </c>
      <c r="B179" s="20" t="s">
        <v>158</v>
      </c>
      <c r="C179" s="20" t="s">
        <v>13</v>
      </c>
      <c r="D179" s="20">
        <v>43</v>
      </c>
      <c r="E179" s="2" t="s">
        <v>191</v>
      </c>
      <c r="F179" s="9" t="str">
        <f t="shared" si="10"/>
        <v>StephenRouleauMGATE CITY STRIDERS</v>
      </c>
      <c r="G179" s="24">
        <v>1.8379629629629628E-2</v>
      </c>
      <c r="H179" s="9">
        <f>IF(C179="F",VLOOKUP(D179,'F Track'!$A$2:$B$97,2,FALSE)*G179,VLOOKUP(D179,'M Track'!$A$2:$B$99,2,FALSE)*G179)</f>
        <v>1.6982777777777777E-2</v>
      </c>
      <c r="I179" s="10">
        <f t="shared" si="11"/>
        <v>77</v>
      </c>
      <c r="J179" s="8">
        <f>VLOOKUP(I179,'Point Table'!$A$2:$B$123,2,FALSE)</f>
        <v>7.25</v>
      </c>
      <c r="R179" s="9"/>
    </row>
    <row r="180" spans="1:18" ht="12.75" x14ac:dyDescent="0.2">
      <c r="A180" s="20" t="s">
        <v>626</v>
      </c>
      <c r="B180" s="20" t="s">
        <v>627</v>
      </c>
      <c r="C180" s="20" t="s">
        <v>13</v>
      </c>
      <c r="D180" s="20">
        <v>53</v>
      </c>
      <c r="E180" s="2" t="s">
        <v>193</v>
      </c>
      <c r="F180" s="9" t="str">
        <f t="shared" si="10"/>
        <v>DanKingMMILLENNIUM RUNNING</v>
      </c>
      <c r="G180" s="24">
        <v>2.0023148148148148E-2</v>
      </c>
      <c r="H180" s="9">
        <f>IF(C180="F",VLOOKUP(D180,'F Track'!$A$2:$B$97,2,FALSE)*G180,VLOOKUP(D180,'M Track'!$A$2:$B$99,2,FALSE)*G180)</f>
        <v>1.7091759259259258E-2</v>
      </c>
      <c r="I180" s="10">
        <f t="shared" si="11"/>
        <v>78</v>
      </c>
      <c r="J180" s="8">
        <f>VLOOKUP(I180,'Point Table'!$A$2:$B$123,2,FALSE)</f>
        <v>7</v>
      </c>
      <c r="R180" s="9"/>
    </row>
    <row r="181" spans="1:18" ht="12.75" x14ac:dyDescent="0.2">
      <c r="A181" s="20" t="s">
        <v>210</v>
      </c>
      <c r="B181" s="20" t="s">
        <v>671</v>
      </c>
      <c r="C181" s="20" t="s">
        <v>13</v>
      </c>
      <c r="D181" s="20">
        <v>59</v>
      </c>
      <c r="E181" s="2" t="s">
        <v>193</v>
      </c>
      <c r="F181" s="9" t="str">
        <f t="shared" si="10"/>
        <v>StevePembertonMMILLENNIUM RUNNING</v>
      </c>
      <c r="G181" s="24">
        <v>2.1180555555555553E-2</v>
      </c>
      <c r="H181" s="9">
        <f>IF(C181="F",VLOOKUP(D181,'F Track'!$A$2:$B$97,2,FALSE)*G181,VLOOKUP(D181,'M Track'!$A$2:$B$99,2,FALSE)*G181)</f>
        <v>1.718378472222222E-2</v>
      </c>
      <c r="I181" s="10">
        <f t="shared" si="11"/>
        <v>79</v>
      </c>
      <c r="J181" s="8">
        <f>VLOOKUP(I181,'Point Table'!$A$2:$B$123,2,FALSE)</f>
        <v>6.75</v>
      </c>
      <c r="R181" s="9"/>
    </row>
    <row r="182" spans="1:18" ht="12.75" x14ac:dyDescent="0.2">
      <c r="A182" s="20" t="s">
        <v>639</v>
      </c>
      <c r="B182" s="20" t="s">
        <v>640</v>
      </c>
      <c r="C182" s="20" t="s">
        <v>13</v>
      </c>
      <c r="D182" s="20">
        <v>40</v>
      </c>
      <c r="E182" s="2" t="s">
        <v>191</v>
      </c>
      <c r="F182" s="9" t="str">
        <f t="shared" si="10"/>
        <v>IsaacHornMGATE CITY STRIDERS</v>
      </c>
      <c r="G182" s="24">
        <v>1.8217592592592594E-2</v>
      </c>
      <c r="H182" s="9">
        <f>IF(C182="F",VLOOKUP(D182,'F Track'!$A$2:$B$97,2,FALSE)*G182,VLOOKUP(D182,'M Track'!$A$2:$B$99,2,FALSE)*G182)</f>
        <v>1.721744675925926E-2</v>
      </c>
      <c r="I182" s="10">
        <f t="shared" si="11"/>
        <v>80</v>
      </c>
      <c r="J182" s="8">
        <f>VLOOKUP(I182,'Point Table'!$A$2:$B$123,2,FALSE)</f>
        <v>6.5</v>
      </c>
      <c r="R182" s="9"/>
    </row>
    <row r="183" spans="1:18" ht="12.75" x14ac:dyDescent="0.2">
      <c r="A183" s="20" t="s">
        <v>147</v>
      </c>
      <c r="B183" s="20" t="s">
        <v>466</v>
      </c>
      <c r="C183" s="20" t="s">
        <v>13</v>
      </c>
      <c r="D183" s="20">
        <v>54</v>
      </c>
      <c r="E183" s="2" t="s">
        <v>191</v>
      </c>
      <c r="F183" s="9" t="str">
        <f t="shared" si="10"/>
        <v>StephenJacksonMGATE CITY STRIDERS</v>
      </c>
      <c r="G183" s="24">
        <v>2.0509259259259258E-2</v>
      </c>
      <c r="H183" s="9">
        <f>IF(C183="F",VLOOKUP(D183,'F Track'!$A$2:$B$97,2,FALSE)*G183,VLOOKUP(D183,'M Track'!$A$2:$B$99,2,FALSE)*G183)</f>
        <v>1.7361087962962964E-2</v>
      </c>
      <c r="I183" s="10">
        <f t="shared" si="11"/>
        <v>81</v>
      </c>
      <c r="J183" s="8">
        <f>VLOOKUP(I183,'Point Table'!$A$2:$B$123,2,FALSE)</f>
        <v>6.25</v>
      </c>
      <c r="R183" s="9"/>
    </row>
    <row r="184" spans="1:18" ht="12.75" x14ac:dyDescent="0.2">
      <c r="A184" s="20" t="s">
        <v>161</v>
      </c>
      <c r="B184" s="20" t="s">
        <v>462</v>
      </c>
      <c r="C184" s="20" t="s">
        <v>13</v>
      </c>
      <c r="D184" s="20">
        <v>37</v>
      </c>
      <c r="E184" s="2" t="s">
        <v>196</v>
      </c>
      <c r="F184" s="9" t="str">
        <f t="shared" si="10"/>
        <v>RyanScelzaMUPPER VALLEY RUNNING CLUB</v>
      </c>
      <c r="G184" s="24">
        <v>1.8136574074074072E-2</v>
      </c>
      <c r="H184" s="9">
        <f>IF(C184="F",VLOOKUP(D184,'F Track'!$A$2:$B$97,2,FALSE)*G184,VLOOKUP(D184,'M Track'!$A$2:$B$99,2,FALSE)*G184)</f>
        <v>1.7523557870370368E-2</v>
      </c>
      <c r="I184" s="10">
        <f t="shared" si="11"/>
        <v>82</v>
      </c>
      <c r="J184" s="8">
        <f>VLOOKUP(I184,'Point Table'!$A$2:$B$123,2,FALSE)</f>
        <v>6.0625</v>
      </c>
      <c r="R184" s="9"/>
    </row>
    <row r="185" spans="1:18" ht="12.75" x14ac:dyDescent="0.2">
      <c r="A185" s="20" t="s">
        <v>460</v>
      </c>
      <c r="B185" s="20" t="s">
        <v>461</v>
      </c>
      <c r="C185" s="20" t="s">
        <v>13</v>
      </c>
      <c r="D185" s="20">
        <v>36</v>
      </c>
      <c r="E185" s="2" t="s">
        <v>196</v>
      </c>
      <c r="F185" s="9" t="str">
        <f t="shared" si="10"/>
        <v>SumitSharmaMUPPER VALLEY RUNNING CLUB</v>
      </c>
      <c r="G185" s="24">
        <v>1.8078703703703704E-2</v>
      </c>
      <c r="H185" s="9">
        <f>IF(C185="F",VLOOKUP(D185,'F Track'!$A$2:$B$97,2,FALSE)*G185,VLOOKUP(D185,'M Track'!$A$2:$B$99,2,FALSE)*G185)</f>
        <v>1.7588770833333333E-2</v>
      </c>
      <c r="I185" s="10">
        <f t="shared" si="11"/>
        <v>83</v>
      </c>
      <c r="J185" s="8">
        <f>VLOOKUP(I185,'Point Table'!$A$2:$B$123,2,FALSE)</f>
        <v>5.875</v>
      </c>
      <c r="R185" s="9"/>
    </row>
    <row r="186" spans="1:18" ht="12.75" x14ac:dyDescent="0.2">
      <c r="A186" s="20" t="s">
        <v>159</v>
      </c>
      <c r="B186" s="20" t="s">
        <v>160</v>
      </c>
      <c r="C186" s="20" t="s">
        <v>13</v>
      </c>
      <c r="D186" s="20">
        <v>76</v>
      </c>
      <c r="E186" s="2" t="s">
        <v>191</v>
      </c>
      <c r="F186" s="9" t="str">
        <f t="shared" si="10"/>
        <v>RaymondBoutotteMGATE CITY STRIDERS</v>
      </c>
      <c r="G186" s="24">
        <v>2.7210648148148147E-2</v>
      </c>
      <c r="H186" s="9">
        <f>IF(C186="F",VLOOKUP(D186,'F Track'!$A$2:$B$97,2,FALSE)*G186,VLOOKUP(D186,'M Track'!$A$2:$B$99,2,FALSE)*G186)</f>
        <v>1.8195760416666665E-2</v>
      </c>
      <c r="I186" s="10">
        <f t="shared" si="11"/>
        <v>84</v>
      </c>
      <c r="J186" s="8">
        <f>VLOOKUP(I186,'Point Table'!$A$2:$B$123,2,FALSE)</f>
        <v>5.6875</v>
      </c>
      <c r="R186" s="9"/>
    </row>
    <row r="187" spans="1:18" ht="12.75" x14ac:dyDescent="0.2">
      <c r="A187" s="20" t="s">
        <v>664</v>
      </c>
      <c r="B187" s="20" t="s">
        <v>602</v>
      </c>
      <c r="C187" s="20" t="s">
        <v>13</v>
      </c>
      <c r="D187" s="20">
        <v>27</v>
      </c>
      <c r="E187" s="2" t="s">
        <v>193</v>
      </c>
      <c r="F187" s="9" t="str">
        <f t="shared" si="10"/>
        <v>BlakeTylerMMILLENNIUM RUNNING</v>
      </c>
      <c r="G187" s="24">
        <v>1.8541666666666668E-2</v>
      </c>
      <c r="H187" s="9">
        <f>IF(C187="F",VLOOKUP(D187,'F Track'!$A$2:$B$97,2,FALSE)*G187,VLOOKUP(D187,'M Track'!$A$2:$B$99,2,FALSE)*G187)</f>
        <v>1.8541666666666668E-2</v>
      </c>
      <c r="I187" s="10">
        <f t="shared" si="11"/>
        <v>85</v>
      </c>
      <c r="J187" s="8">
        <f>VLOOKUP(I187,'Point Table'!$A$2:$B$123,2,FALSE)</f>
        <v>5.5</v>
      </c>
      <c r="R187" s="9"/>
    </row>
    <row r="188" spans="1:18" ht="12.75" x14ac:dyDescent="0.2">
      <c r="A188" s="20" t="s">
        <v>412</v>
      </c>
      <c r="B188" s="20" t="s">
        <v>263</v>
      </c>
      <c r="C188" s="20" t="s">
        <v>13</v>
      </c>
      <c r="D188" s="20">
        <v>44</v>
      </c>
      <c r="E188" s="2" t="s">
        <v>191</v>
      </c>
      <c r="F188" s="9" t="str">
        <f t="shared" si="10"/>
        <v>MattBryantMGATE CITY STRIDERS</v>
      </c>
      <c r="G188" s="24">
        <v>2.0243055555555552E-2</v>
      </c>
      <c r="H188" s="9">
        <f>IF(C188="F",VLOOKUP(D188,'F Track'!$A$2:$B$97,2,FALSE)*G188,VLOOKUP(D188,'M Track'!$A$2:$B$99,2,FALSE)*G188)</f>
        <v>1.8560857638888886E-2</v>
      </c>
      <c r="I188" s="10">
        <f t="shared" si="11"/>
        <v>86</v>
      </c>
      <c r="J188" s="8">
        <f>VLOOKUP(I188,'Point Table'!$A$2:$B$123,2,FALSE)</f>
        <v>5.3125</v>
      </c>
      <c r="R188" s="9"/>
    </row>
    <row r="189" spans="1:18" ht="12.75" x14ac:dyDescent="0.2">
      <c r="A189" s="20" t="s">
        <v>139</v>
      </c>
      <c r="B189" s="20" t="s">
        <v>176</v>
      </c>
      <c r="C189" s="20" t="s">
        <v>13</v>
      </c>
      <c r="D189" s="20">
        <v>47</v>
      </c>
      <c r="E189" s="2" t="s">
        <v>192</v>
      </c>
      <c r="F189" s="9" t="str">
        <f t="shared" si="10"/>
        <v>JeffLevineMGREATER DERRY TRACK CLUB</v>
      </c>
      <c r="G189" s="24">
        <v>2.1203703703703707E-2</v>
      </c>
      <c r="H189" s="9">
        <f>IF(C189="F",VLOOKUP(D189,'F Track'!$A$2:$B$97,2,FALSE)*G189,VLOOKUP(D189,'M Track'!$A$2:$B$99,2,FALSE)*G189)</f>
        <v>1.8994277777777784E-2</v>
      </c>
      <c r="I189" s="10">
        <f t="shared" si="11"/>
        <v>87</v>
      </c>
      <c r="J189" s="8">
        <f>VLOOKUP(I189,'Point Table'!$A$2:$B$123,2,FALSE)</f>
        <v>5.125</v>
      </c>
      <c r="R189" s="9"/>
    </row>
    <row r="190" spans="1:18" ht="12.75" x14ac:dyDescent="0.2">
      <c r="A190" s="20" t="s">
        <v>467</v>
      </c>
      <c r="B190" s="20" t="s">
        <v>368</v>
      </c>
      <c r="C190" s="20" t="s">
        <v>13</v>
      </c>
      <c r="D190" s="20">
        <v>10</v>
      </c>
      <c r="E190" s="2" t="s">
        <v>191</v>
      </c>
      <c r="F190" s="9" t="str">
        <f t="shared" si="10"/>
        <v>JackNewboldMGATE CITY STRIDERS</v>
      </c>
      <c r="G190" s="24">
        <v>2.0983796296296296E-2</v>
      </c>
      <c r="H190" s="9">
        <f>IF(C190="F",VLOOKUP(D190,'F Track'!$A$2:$B$97,2,FALSE)*G190,VLOOKUP(D190,'M Track'!$A$2:$B$99,2,FALSE)*G190)</f>
        <v>2.0759269675925923E-2</v>
      </c>
      <c r="I190" s="10">
        <f t="shared" si="11"/>
        <v>88</v>
      </c>
      <c r="J190" s="8">
        <f>VLOOKUP(I190,'Point Table'!$A$2:$B$123,2,FALSE)</f>
        <v>4.9375</v>
      </c>
      <c r="R190" s="9"/>
    </row>
    <row r="191" spans="1:18" ht="12.75" x14ac:dyDescent="0.2">
      <c r="A191" s="20" t="s">
        <v>241</v>
      </c>
      <c r="B191" s="20" t="s">
        <v>364</v>
      </c>
      <c r="C191" s="20" t="s">
        <v>13</v>
      </c>
      <c r="D191" s="20">
        <v>43</v>
      </c>
      <c r="E191" s="2" t="s">
        <v>191</v>
      </c>
      <c r="F191" s="9" t="str">
        <f t="shared" si="10"/>
        <v>ErinCaplesMGATE CITY STRIDERS</v>
      </c>
      <c r="G191" s="24">
        <v>2.2789351851851852E-2</v>
      </c>
      <c r="H191" s="9">
        <f>IF(C191="F",VLOOKUP(D191,'F Track'!$A$2:$B$97,2,FALSE)*G191,VLOOKUP(D191,'M Track'!$A$2:$B$99,2,FALSE)*G191)</f>
        <v>2.1057361111111113E-2</v>
      </c>
      <c r="I191" s="10">
        <f t="shared" si="11"/>
        <v>89</v>
      </c>
      <c r="J191" s="8">
        <f>VLOOKUP(I191,'Point Table'!$A$2:$B$123,2,FALSE)</f>
        <v>4.75</v>
      </c>
      <c r="R191" s="9"/>
    </row>
    <row r="192" spans="1:18" ht="12.75" x14ac:dyDescent="0.2">
      <c r="A192" s="20" t="s">
        <v>312</v>
      </c>
      <c r="B192" s="20" t="s">
        <v>313</v>
      </c>
      <c r="C192" s="20" t="s">
        <v>13</v>
      </c>
      <c r="D192" s="20">
        <v>36</v>
      </c>
      <c r="E192" s="2" t="s">
        <v>196</v>
      </c>
      <c r="F192" s="9" t="str">
        <f t="shared" si="10"/>
        <v>PalaniappanNagappanMUPPER VALLEY RUNNING CLUB</v>
      </c>
      <c r="G192" s="24">
        <v>2.2592592592592591E-2</v>
      </c>
      <c r="H192" s="9">
        <f>IF(C192="F",VLOOKUP(D192,'F Track'!$A$2:$B$97,2,FALSE)*G192,VLOOKUP(D192,'M Track'!$A$2:$B$99,2,FALSE)*G192)</f>
        <v>2.1980333333333331E-2</v>
      </c>
      <c r="I192" s="10">
        <f t="shared" si="11"/>
        <v>90</v>
      </c>
      <c r="J192" s="8">
        <f>VLOOKUP(I192,'Point Table'!$A$2:$B$123,2,FALSE)</f>
        <v>4.5625</v>
      </c>
      <c r="R192" s="9"/>
    </row>
    <row r="193" spans="1:18" ht="12.75" x14ac:dyDescent="0.2">
      <c r="A193" s="20" t="s">
        <v>471</v>
      </c>
      <c r="B193" s="20" t="s">
        <v>472</v>
      </c>
      <c r="C193" s="20" t="s">
        <v>13</v>
      </c>
      <c r="D193" s="20">
        <v>48</v>
      </c>
      <c r="E193" s="2" t="s">
        <v>192</v>
      </c>
      <c r="F193" s="9" t="str">
        <f t="shared" si="10"/>
        <v>AlVillaMGREATER DERRY TRACK CLUB</v>
      </c>
      <c r="G193" s="24">
        <v>2.480324074074074E-2</v>
      </c>
      <c r="H193" s="9">
        <f>IF(C193="F",VLOOKUP(D193,'F Track'!$A$2:$B$97,2,FALSE)*G193,VLOOKUP(D193,'M Track'!$A$2:$B$99,2,FALSE)*G193)</f>
        <v>2.2045120370370371E-2</v>
      </c>
      <c r="I193" s="10">
        <f t="shared" si="11"/>
        <v>91</v>
      </c>
      <c r="J193" s="8">
        <f>VLOOKUP(I193,'Point Table'!$A$2:$B$123,2,FALSE)</f>
        <v>4.375</v>
      </c>
      <c r="R193" s="9"/>
    </row>
    <row r="194" spans="1:18" ht="12.75" x14ac:dyDescent="0.2">
      <c r="A194" s="20" t="s">
        <v>476</v>
      </c>
      <c r="B194" s="20" t="s">
        <v>477</v>
      </c>
      <c r="C194" s="20" t="s">
        <v>13</v>
      </c>
      <c r="D194" s="20">
        <v>48</v>
      </c>
      <c r="E194" s="2" t="s">
        <v>192</v>
      </c>
      <c r="F194" s="9" t="str">
        <f t="shared" ref="F194:F195" si="12">A194&amp;B194&amp;C194&amp;E194</f>
        <v>ManySousaMGREATER DERRY TRACK CLUB</v>
      </c>
      <c r="G194" s="24">
        <v>2.8182870370370372E-2</v>
      </c>
      <c r="H194" s="9">
        <f>IF(C194="F",VLOOKUP(D194,'F Track'!$A$2:$B$97,2,FALSE)*G194,VLOOKUP(D194,'M Track'!$A$2:$B$99,2,FALSE)*G194)</f>
        <v>2.5048935185185188E-2</v>
      </c>
      <c r="I194" s="10">
        <f t="shared" ref="I194:I195" si="13">COUNTIFS($C$2:$C$198,C194,$H$2:$H$198,"&lt;"&amp;H194)+1</f>
        <v>92</v>
      </c>
      <c r="J194" s="8">
        <f>VLOOKUP(I194,'Point Table'!$A$2:$B$123,2,FALSE)</f>
        <v>4.25</v>
      </c>
      <c r="R194" s="9"/>
    </row>
    <row r="195" spans="1:18" ht="12.75" x14ac:dyDescent="0.2">
      <c r="A195" s="20" t="s">
        <v>14</v>
      </c>
      <c r="B195" s="20" t="s">
        <v>479</v>
      </c>
      <c r="C195" s="20" t="s">
        <v>13</v>
      </c>
      <c r="D195" s="20">
        <v>26</v>
      </c>
      <c r="E195" s="25" t="s">
        <v>192</v>
      </c>
      <c r="F195" s="9" t="str">
        <f t="shared" si="12"/>
        <v>JacobNoyovitzMGREATER DERRY TRACK CLUB</v>
      </c>
      <c r="G195" s="24">
        <v>3.123842592592593E-2</v>
      </c>
      <c r="H195" s="9">
        <f>IF(C195="F",VLOOKUP(D195,'F Track'!$A$2:$B$97,2,FALSE)*G195,VLOOKUP(D195,'M Track'!$A$2:$B$99,2,FALSE)*G195)</f>
        <v>3.123842592592593E-2</v>
      </c>
      <c r="I195" s="10">
        <f t="shared" si="13"/>
        <v>93</v>
      </c>
      <c r="J195" s="8">
        <f>VLOOKUP(I195,'Point Table'!$A$2:$B$123,2,FALSE)</f>
        <v>4.125</v>
      </c>
      <c r="R195" s="9"/>
    </row>
    <row r="196" spans="1:18" ht="12.75" x14ac:dyDescent="0.2">
      <c r="A196" s="20"/>
      <c r="B196" s="20"/>
      <c r="C196" s="20"/>
      <c r="D196" s="20"/>
      <c r="E196" s="2"/>
      <c r="F196" s="9"/>
      <c r="G196" s="24"/>
      <c r="H196" s="9"/>
      <c r="I196" s="10"/>
      <c r="J196" s="8"/>
      <c r="R196" s="9"/>
    </row>
    <row r="197" spans="1:18" ht="12.75" x14ac:dyDescent="0.2">
      <c r="A197" s="20"/>
      <c r="B197" s="20"/>
      <c r="C197" s="20"/>
      <c r="D197" s="20"/>
      <c r="E197" s="2"/>
      <c r="F197" s="9"/>
      <c r="G197" s="24"/>
      <c r="H197" s="9"/>
      <c r="I197" s="10"/>
      <c r="J197" s="8"/>
      <c r="R197" s="9"/>
    </row>
    <row r="198" spans="1:18" ht="12.75" x14ac:dyDescent="0.2">
      <c r="A198"/>
      <c r="B198"/>
      <c r="C198"/>
      <c r="D198"/>
      <c r="E198" s="2"/>
      <c r="F198" s="9"/>
      <c r="G198" s="24"/>
      <c r="H198" s="9"/>
      <c r="I198" s="10"/>
      <c r="J198" s="8"/>
      <c r="R198" s="9"/>
    </row>
    <row r="199" spans="1:18" ht="12.75" x14ac:dyDescent="0.2">
      <c r="A199" s="20"/>
      <c r="B199" s="20"/>
      <c r="C199" s="20"/>
      <c r="D199" s="20"/>
      <c r="E199" s="2"/>
      <c r="F199" s="9"/>
      <c r="G199" s="24"/>
      <c r="H199" s="9"/>
      <c r="I199" s="10"/>
      <c r="J199" s="8"/>
      <c r="R199" s="9"/>
    </row>
    <row r="200" spans="1:18" ht="12.75" x14ac:dyDescent="0.2">
      <c r="A200" s="20"/>
      <c r="B200" s="20"/>
      <c r="C200" s="20"/>
      <c r="D200" s="20"/>
      <c r="E200" s="2"/>
      <c r="F200" s="9"/>
      <c r="G200" s="24"/>
      <c r="H200" s="9"/>
      <c r="I200" s="10"/>
      <c r="J200" s="8"/>
      <c r="R200" s="9"/>
    </row>
    <row r="201" spans="1:18" ht="12.75" x14ac:dyDescent="0.2">
      <c r="A201" s="20"/>
      <c r="B201" s="20"/>
      <c r="C201" s="20"/>
      <c r="D201" s="20"/>
      <c r="E201" s="2"/>
      <c r="F201" s="9"/>
      <c r="G201" s="24"/>
      <c r="H201" s="9"/>
      <c r="I201" s="10"/>
      <c r="J201" s="8"/>
      <c r="R201" s="9"/>
    </row>
    <row r="202" spans="1:18" ht="12.75" x14ac:dyDescent="0.2">
      <c r="A202" s="20"/>
      <c r="B202" s="20"/>
      <c r="C202" s="20"/>
      <c r="D202" s="20"/>
      <c r="E202" s="2"/>
      <c r="F202" s="9"/>
      <c r="G202" s="24"/>
      <c r="H202" s="9"/>
      <c r="I202" s="10"/>
      <c r="J202" s="8"/>
      <c r="R202" s="9"/>
    </row>
    <row r="203" spans="1:18" ht="12.75" x14ac:dyDescent="0.2">
      <c r="A203" s="20"/>
      <c r="B203" s="20"/>
      <c r="C203" s="20"/>
      <c r="D203" s="20"/>
      <c r="E203" s="2"/>
      <c r="F203" s="9"/>
      <c r="G203" s="24"/>
      <c r="H203" s="9"/>
      <c r="I203" s="10"/>
      <c r="J203" s="8"/>
      <c r="R203" s="9"/>
    </row>
    <row r="204" spans="1:18" ht="12.75" x14ac:dyDescent="0.2">
      <c r="A204" s="20"/>
      <c r="B204" s="20"/>
      <c r="C204" s="20"/>
      <c r="D204" s="20"/>
      <c r="E204" s="2"/>
      <c r="F204" s="9"/>
      <c r="G204" s="24"/>
      <c r="H204" s="9"/>
      <c r="I204" s="10"/>
      <c r="J204" s="8"/>
      <c r="R204" s="9"/>
    </row>
    <row r="205" spans="1:18" ht="12.95" customHeight="1" x14ac:dyDescent="0.2">
      <c r="A205" s="20"/>
      <c r="B205" s="20"/>
      <c r="C205" s="20"/>
      <c r="D205" s="20"/>
      <c r="E205" s="2"/>
      <c r="F205" s="9"/>
      <c r="G205" s="24"/>
      <c r="H205" s="9"/>
      <c r="I205" s="10"/>
      <c r="J205" s="8"/>
      <c r="R205" s="9"/>
    </row>
    <row r="206" spans="1:18" ht="12.75" x14ac:dyDescent="0.2">
      <c r="R206" s="9"/>
    </row>
    <row r="207" spans="1:18" ht="12.75" x14ac:dyDescent="0.2">
      <c r="R207" s="9"/>
    </row>
    <row r="208" spans="1:18" ht="12.75" x14ac:dyDescent="0.2">
      <c r="R208" s="9"/>
    </row>
    <row r="209" spans="18:18" ht="12.75" x14ac:dyDescent="0.2">
      <c r="R209" s="9"/>
    </row>
    <row r="210" spans="18:18" ht="12.75" x14ac:dyDescent="0.2">
      <c r="R210" s="9"/>
    </row>
    <row r="211" spans="18:18" ht="12.75" x14ac:dyDescent="0.2">
      <c r="R211" s="9"/>
    </row>
    <row r="212" spans="18:18" ht="12.75" x14ac:dyDescent="0.2">
      <c r="R212" s="9"/>
    </row>
    <row r="213" spans="18:18" ht="12.75" x14ac:dyDescent="0.2">
      <c r="R213" s="9"/>
    </row>
    <row r="214" spans="18:18" ht="12.75" x14ac:dyDescent="0.2">
      <c r="R214" s="9"/>
    </row>
    <row r="215" spans="18:18" ht="12.75" x14ac:dyDescent="0.2">
      <c r="R215" s="9"/>
    </row>
    <row r="216" spans="18:18" ht="12.75" x14ac:dyDescent="0.2">
      <c r="R216" s="9"/>
    </row>
    <row r="217" spans="18:18" ht="12.75" x14ac:dyDescent="0.2">
      <c r="R217" s="9"/>
    </row>
    <row r="218" spans="18:18" ht="12.75" x14ac:dyDescent="0.2">
      <c r="R218" s="9"/>
    </row>
    <row r="219" spans="18:18" ht="12.75" x14ac:dyDescent="0.2">
      <c r="R219" s="9"/>
    </row>
    <row r="220" spans="18:18" ht="12.75" x14ac:dyDescent="0.2">
      <c r="R220" s="9"/>
    </row>
    <row r="221" spans="18:18" ht="12.75" x14ac:dyDescent="0.2">
      <c r="R221" s="9"/>
    </row>
    <row r="222" spans="18:18" ht="12.75" x14ac:dyDescent="0.2">
      <c r="R222" s="9"/>
    </row>
    <row r="223" spans="18:18" ht="12.75" x14ac:dyDescent="0.2">
      <c r="R223" s="9"/>
    </row>
    <row r="224" spans="18:18" ht="12.75" x14ac:dyDescent="0.2">
      <c r="R224" s="9"/>
    </row>
    <row r="225" spans="18:18" ht="12.75" x14ac:dyDescent="0.2">
      <c r="R225" s="9"/>
    </row>
    <row r="226" spans="18:18" ht="12.75" x14ac:dyDescent="0.2">
      <c r="R226" s="9"/>
    </row>
    <row r="227" spans="18:18" ht="12.75" x14ac:dyDescent="0.2">
      <c r="R227" s="9"/>
    </row>
    <row r="228" spans="18:18" ht="12.75" x14ac:dyDescent="0.2">
      <c r="R228" s="9"/>
    </row>
    <row r="229" spans="18:18" ht="12.75" x14ac:dyDescent="0.2">
      <c r="R229" s="9"/>
    </row>
    <row r="230" spans="18:18" ht="12.75" x14ac:dyDescent="0.2">
      <c r="R230" s="9"/>
    </row>
    <row r="231" spans="18:18" ht="12.75" x14ac:dyDescent="0.2">
      <c r="R231" s="9"/>
    </row>
    <row r="232" spans="18:18" ht="12.75" x14ac:dyDescent="0.2">
      <c r="R232" s="9"/>
    </row>
    <row r="233" spans="18:18" ht="12.75" x14ac:dyDescent="0.2">
      <c r="R233" s="9"/>
    </row>
    <row r="234" spans="18:18" ht="12.75" x14ac:dyDescent="0.2">
      <c r="R234" s="9"/>
    </row>
    <row r="235" spans="18:18" ht="12.75" x14ac:dyDescent="0.2">
      <c r="R235" s="9"/>
    </row>
    <row r="236" spans="18:18" ht="12.75" x14ac:dyDescent="0.2">
      <c r="R236" s="9"/>
    </row>
    <row r="237" spans="18:18" ht="12.75" x14ac:dyDescent="0.2">
      <c r="R237" s="9"/>
    </row>
    <row r="238" spans="18:18" ht="12.75" x14ac:dyDescent="0.2">
      <c r="R238" s="9"/>
    </row>
    <row r="239" spans="18:18" ht="12.75" x14ac:dyDescent="0.2">
      <c r="R239" s="9"/>
    </row>
    <row r="240" spans="18:18" ht="12.75" x14ac:dyDescent="0.2">
      <c r="R240" s="9"/>
    </row>
    <row r="241" spans="18:18" ht="12.75" x14ac:dyDescent="0.2">
      <c r="R241" s="9"/>
    </row>
    <row r="242" spans="18:18" ht="12.75" x14ac:dyDescent="0.2">
      <c r="R242" s="9"/>
    </row>
    <row r="243" spans="18:18" ht="12.75" x14ac:dyDescent="0.2">
      <c r="R243" s="9"/>
    </row>
    <row r="244" spans="18:18" ht="12.75" x14ac:dyDescent="0.2">
      <c r="R244" s="9"/>
    </row>
    <row r="245" spans="18:18" ht="12.75" x14ac:dyDescent="0.2">
      <c r="R245" s="9"/>
    </row>
    <row r="246" spans="18:18" ht="12.75" x14ac:dyDescent="0.2">
      <c r="R246" s="9"/>
    </row>
    <row r="247" spans="18:18" ht="12.75" x14ac:dyDescent="0.2">
      <c r="R247" s="9"/>
    </row>
    <row r="248" spans="18:18" ht="12.75" x14ac:dyDescent="0.2">
      <c r="R248" s="9"/>
    </row>
    <row r="249" spans="18:18" ht="12.75" x14ac:dyDescent="0.2">
      <c r="R249" s="9"/>
    </row>
    <row r="250" spans="18:18" ht="12.75" x14ac:dyDescent="0.2">
      <c r="R250" s="9"/>
    </row>
    <row r="251" spans="18:18" ht="12.75" x14ac:dyDescent="0.2">
      <c r="R251" s="9"/>
    </row>
    <row r="252" spans="18:18" ht="12.75" x14ac:dyDescent="0.2">
      <c r="R252" s="9"/>
    </row>
    <row r="253" spans="18:18" ht="12.75" x14ac:dyDescent="0.2">
      <c r="R253" s="9"/>
    </row>
    <row r="254" spans="18:18" ht="12.75" x14ac:dyDescent="0.2">
      <c r="R254" s="9"/>
    </row>
    <row r="255" spans="18:18" ht="12.75" x14ac:dyDescent="0.2">
      <c r="R255" s="9"/>
    </row>
    <row r="256" spans="18:18" ht="12.75" x14ac:dyDescent="0.2">
      <c r="R256" s="9"/>
    </row>
    <row r="257" spans="18:18" ht="12.75" x14ac:dyDescent="0.2">
      <c r="R257" s="9"/>
    </row>
    <row r="258" spans="18:18" ht="12.75" x14ac:dyDescent="0.2">
      <c r="R258" s="9"/>
    </row>
    <row r="259" spans="18:18" ht="12.75" x14ac:dyDescent="0.2">
      <c r="R259" s="9"/>
    </row>
    <row r="260" spans="18:18" ht="12.75" x14ac:dyDescent="0.2">
      <c r="R260" s="9"/>
    </row>
    <row r="261" spans="18:18" ht="12.75" x14ac:dyDescent="0.2">
      <c r="R261" s="9"/>
    </row>
    <row r="262" spans="18:18" ht="12.75" x14ac:dyDescent="0.2">
      <c r="R262" s="9"/>
    </row>
    <row r="263" spans="18:18" ht="12.75" x14ac:dyDescent="0.2">
      <c r="R263" s="9"/>
    </row>
    <row r="264" spans="18:18" ht="12.75" x14ac:dyDescent="0.2">
      <c r="R264" s="9"/>
    </row>
    <row r="265" spans="18:18" ht="12.75" x14ac:dyDescent="0.2">
      <c r="R265" s="9"/>
    </row>
    <row r="266" spans="18:18" ht="12.75" x14ac:dyDescent="0.2">
      <c r="R266" s="9"/>
    </row>
    <row r="267" spans="18:18" ht="12.75" x14ac:dyDescent="0.2">
      <c r="R267" s="9"/>
    </row>
    <row r="268" spans="18:18" ht="12.75" x14ac:dyDescent="0.2">
      <c r="R268" s="9"/>
    </row>
    <row r="269" spans="18:18" ht="12.75" x14ac:dyDescent="0.2">
      <c r="R269" s="9"/>
    </row>
    <row r="270" spans="18:18" ht="12.75" x14ac:dyDescent="0.2">
      <c r="R270" s="9"/>
    </row>
    <row r="271" spans="18:18" ht="12.75" x14ac:dyDescent="0.2">
      <c r="R271" s="9"/>
    </row>
    <row r="272" spans="18:18" ht="12.75" x14ac:dyDescent="0.2">
      <c r="R272" s="9"/>
    </row>
    <row r="273" spans="18:18" ht="12.75" x14ac:dyDescent="0.2">
      <c r="R273" s="9"/>
    </row>
    <row r="274" spans="18:18" ht="12.75" x14ac:dyDescent="0.2">
      <c r="R274" s="9"/>
    </row>
    <row r="275" spans="18:18" ht="12.75" x14ac:dyDescent="0.2">
      <c r="R275" s="9"/>
    </row>
    <row r="276" spans="18:18" ht="12.75" x14ac:dyDescent="0.2">
      <c r="R276" s="9"/>
    </row>
    <row r="277" spans="18:18" ht="12.75" x14ac:dyDescent="0.2">
      <c r="R277" s="9"/>
    </row>
    <row r="278" spans="18:18" ht="12.75" x14ac:dyDescent="0.2">
      <c r="R278" s="9"/>
    </row>
    <row r="279" spans="18:18" ht="12.75" x14ac:dyDescent="0.2">
      <c r="R279" s="9"/>
    </row>
    <row r="280" spans="18:18" ht="12.75" x14ac:dyDescent="0.2">
      <c r="R280" s="9"/>
    </row>
    <row r="281" spans="18:18" ht="12.75" x14ac:dyDescent="0.2">
      <c r="R281" s="9"/>
    </row>
    <row r="282" spans="18:18" ht="12.75" x14ac:dyDescent="0.2">
      <c r="R282" s="9"/>
    </row>
    <row r="283" spans="18:18" ht="12.75" x14ac:dyDescent="0.2">
      <c r="R283" s="9"/>
    </row>
    <row r="284" spans="18:18" ht="12.75" x14ac:dyDescent="0.2">
      <c r="R284" s="9"/>
    </row>
    <row r="285" spans="18:18" ht="12.75" x14ac:dyDescent="0.2">
      <c r="R285" s="9"/>
    </row>
    <row r="286" spans="18:18" ht="12.75" x14ac:dyDescent="0.2">
      <c r="R286" s="9"/>
    </row>
    <row r="287" spans="18:18" ht="12.75" x14ac:dyDescent="0.2">
      <c r="R287" s="9"/>
    </row>
    <row r="288" spans="18:18" ht="12.75" x14ac:dyDescent="0.2">
      <c r="R288" s="9"/>
    </row>
    <row r="289" spans="18:18" ht="12.75" x14ac:dyDescent="0.2">
      <c r="R289" s="9"/>
    </row>
    <row r="290" spans="18:18" ht="12.75" x14ac:dyDescent="0.2">
      <c r="R290" s="9"/>
    </row>
    <row r="291" spans="18:18" ht="12.75" x14ac:dyDescent="0.2">
      <c r="R291" s="9"/>
    </row>
    <row r="292" spans="18:18" ht="12.75" x14ac:dyDescent="0.2">
      <c r="R292" s="9"/>
    </row>
    <row r="293" spans="18:18" ht="12.75" x14ac:dyDescent="0.2">
      <c r="R293" s="9"/>
    </row>
    <row r="294" spans="18:18" ht="12.75" x14ac:dyDescent="0.2">
      <c r="R294" s="9"/>
    </row>
    <row r="295" spans="18:18" ht="12.75" x14ac:dyDescent="0.2">
      <c r="R295" s="9"/>
    </row>
    <row r="296" spans="18:18" ht="12.75" x14ac:dyDescent="0.2">
      <c r="R296" s="9"/>
    </row>
    <row r="297" spans="18:18" ht="12.75" x14ac:dyDescent="0.2">
      <c r="R297" s="9"/>
    </row>
    <row r="298" spans="18:18" ht="12.75" x14ac:dyDescent="0.2">
      <c r="R298" s="9"/>
    </row>
    <row r="299" spans="18:18" ht="12.75" x14ac:dyDescent="0.2">
      <c r="R299" s="9"/>
    </row>
    <row r="300" spans="18:18" ht="12.75" x14ac:dyDescent="0.2">
      <c r="R300" s="9"/>
    </row>
    <row r="301" spans="18:18" ht="12.75" x14ac:dyDescent="0.2">
      <c r="R301" s="9"/>
    </row>
    <row r="302" spans="18:18" ht="12.75" x14ac:dyDescent="0.2">
      <c r="R302" s="9"/>
    </row>
    <row r="303" spans="18:18" ht="12.75" x14ac:dyDescent="0.2">
      <c r="R303" s="9"/>
    </row>
    <row r="304" spans="18:18" ht="12.75" x14ac:dyDescent="0.2">
      <c r="R304" s="9"/>
    </row>
    <row r="305" spans="18:18" ht="12.75" x14ac:dyDescent="0.2">
      <c r="R305" s="9"/>
    </row>
    <row r="306" spans="18:18" ht="12.75" x14ac:dyDescent="0.2">
      <c r="R306" s="9"/>
    </row>
    <row r="307" spans="18:18" ht="12.75" x14ac:dyDescent="0.2">
      <c r="R307" s="9"/>
    </row>
    <row r="308" spans="18:18" ht="12.75" x14ac:dyDescent="0.2">
      <c r="R308" s="9"/>
    </row>
    <row r="309" spans="18:18" ht="12.75" x14ac:dyDescent="0.2">
      <c r="R309" s="9"/>
    </row>
    <row r="310" spans="18:18" ht="12.75" x14ac:dyDescent="0.2">
      <c r="R310" s="9"/>
    </row>
    <row r="311" spans="18:18" ht="12.75" x14ac:dyDescent="0.2">
      <c r="R311" s="9"/>
    </row>
    <row r="312" spans="18:18" ht="12.75" x14ac:dyDescent="0.2">
      <c r="R312" s="9"/>
    </row>
    <row r="313" spans="18:18" ht="12.75" x14ac:dyDescent="0.2">
      <c r="R313" s="9"/>
    </row>
    <row r="314" spans="18:18" ht="12.75" x14ac:dyDescent="0.2">
      <c r="R314" s="9"/>
    </row>
    <row r="315" spans="18:18" ht="12.75" x14ac:dyDescent="0.2">
      <c r="R315" s="9"/>
    </row>
    <row r="316" spans="18:18" ht="12.75" x14ac:dyDescent="0.2">
      <c r="R316" s="9"/>
    </row>
    <row r="317" spans="18:18" ht="12.75" x14ac:dyDescent="0.2">
      <c r="R317" s="9"/>
    </row>
    <row r="318" spans="18:18" ht="12.75" x14ac:dyDescent="0.2">
      <c r="R318" s="9"/>
    </row>
    <row r="319" spans="18:18" ht="12.75" x14ac:dyDescent="0.2">
      <c r="R319" s="9"/>
    </row>
    <row r="320" spans="18:18" ht="12.75" x14ac:dyDescent="0.2">
      <c r="R320" s="9"/>
    </row>
    <row r="321" spans="18:18" ht="12.75" x14ac:dyDescent="0.2">
      <c r="R321" s="9"/>
    </row>
    <row r="322" spans="18:18" ht="12.75" x14ac:dyDescent="0.2">
      <c r="R322" s="9"/>
    </row>
    <row r="323" spans="18:18" ht="12.75" x14ac:dyDescent="0.2">
      <c r="R323" s="9"/>
    </row>
    <row r="324" spans="18:18" ht="12.75" x14ac:dyDescent="0.2">
      <c r="R324" s="9"/>
    </row>
    <row r="325" spans="18:18" ht="12.75" x14ac:dyDescent="0.2">
      <c r="R325" s="9"/>
    </row>
    <row r="326" spans="18:18" ht="12.75" x14ac:dyDescent="0.2">
      <c r="R326" s="9"/>
    </row>
    <row r="327" spans="18:18" ht="12.75" x14ac:dyDescent="0.2">
      <c r="R327" s="9"/>
    </row>
    <row r="328" spans="18:18" ht="12.75" x14ac:dyDescent="0.2">
      <c r="R328" s="9"/>
    </row>
    <row r="329" spans="18:18" ht="12.75" x14ac:dyDescent="0.2">
      <c r="R329" s="9"/>
    </row>
    <row r="330" spans="18:18" ht="12.75" x14ac:dyDescent="0.2">
      <c r="R330" s="9"/>
    </row>
    <row r="331" spans="18:18" ht="12.75" x14ac:dyDescent="0.2">
      <c r="R331" s="9"/>
    </row>
    <row r="332" spans="18:18" ht="12.75" x14ac:dyDescent="0.2">
      <c r="R332" s="9"/>
    </row>
    <row r="333" spans="18:18" ht="12.75" x14ac:dyDescent="0.2">
      <c r="R333" s="9"/>
    </row>
    <row r="334" spans="18:18" ht="12.75" x14ac:dyDescent="0.2">
      <c r="R334" s="9"/>
    </row>
    <row r="335" spans="18:18" ht="12.75" x14ac:dyDescent="0.2">
      <c r="R335" s="9"/>
    </row>
    <row r="336" spans="18:18" ht="12.75" x14ac:dyDescent="0.2">
      <c r="R336" s="9"/>
    </row>
    <row r="337" spans="18:18" ht="12.75" x14ac:dyDescent="0.2">
      <c r="R337" s="9"/>
    </row>
    <row r="338" spans="18:18" ht="12.75" x14ac:dyDescent="0.2">
      <c r="R338" s="9"/>
    </row>
    <row r="339" spans="18:18" ht="12.75" x14ac:dyDescent="0.2">
      <c r="R339" s="9"/>
    </row>
    <row r="340" spans="18:18" ht="12.75" x14ac:dyDescent="0.2">
      <c r="R340" s="9"/>
    </row>
    <row r="341" spans="18:18" ht="12.75" x14ac:dyDescent="0.2">
      <c r="R341" s="9"/>
    </row>
    <row r="342" spans="18:18" ht="12.75" x14ac:dyDescent="0.2">
      <c r="R342" s="9"/>
    </row>
    <row r="343" spans="18:18" ht="12.75" x14ac:dyDescent="0.2">
      <c r="R343" s="9"/>
    </row>
    <row r="344" spans="18:18" ht="12.75" x14ac:dyDescent="0.2">
      <c r="R344" s="9"/>
    </row>
    <row r="345" spans="18:18" ht="12.75" x14ac:dyDescent="0.2">
      <c r="R345" s="9"/>
    </row>
    <row r="346" spans="18:18" ht="12.75" x14ac:dyDescent="0.2">
      <c r="R346" s="9"/>
    </row>
    <row r="347" spans="18:18" ht="12.75" x14ac:dyDescent="0.2">
      <c r="R347" s="9"/>
    </row>
    <row r="348" spans="18:18" ht="12.75" x14ac:dyDescent="0.2">
      <c r="R348" s="9"/>
    </row>
    <row r="349" spans="18:18" ht="12.75" x14ac:dyDescent="0.2">
      <c r="R349" s="9"/>
    </row>
    <row r="350" spans="18:18" ht="12.75" x14ac:dyDescent="0.2">
      <c r="R350" s="9"/>
    </row>
    <row r="351" spans="18:18" ht="12.75" x14ac:dyDescent="0.2">
      <c r="R351" s="9"/>
    </row>
    <row r="352" spans="18:18" ht="12.75" x14ac:dyDescent="0.2">
      <c r="R352" s="9"/>
    </row>
    <row r="353" spans="18:18" ht="12.75" x14ac:dyDescent="0.2">
      <c r="R353" s="9"/>
    </row>
    <row r="354" spans="18:18" ht="12.75" x14ac:dyDescent="0.2">
      <c r="R354" s="9"/>
    </row>
    <row r="355" spans="18:18" ht="12.75" x14ac:dyDescent="0.2">
      <c r="R355" s="9"/>
    </row>
    <row r="356" spans="18:18" ht="12.75" x14ac:dyDescent="0.2">
      <c r="R356" s="9"/>
    </row>
    <row r="357" spans="18:18" ht="12.75" x14ac:dyDescent="0.2">
      <c r="R357" s="9"/>
    </row>
    <row r="358" spans="18:18" ht="12.75" x14ac:dyDescent="0.2">
      <c r="R358" s="9"/>
    </row>
    <row r="359" spans="18:18" ht="12.75" x14ac:dyDescent="0.2">
      <c r="R359" s="9"/>
    </row>
    <row r="360" spans="18:18" ht="12.75" x14ac:dyDescent="0.2">
      <c r="R360" s="9"/>
    </row>
    <row r="361" spans="18:18" ht="12.75" x14ac:dyDescent="0.2">
      <c r="R361" s="9"/>
    </row>
    <row r="362" spans="18:18" ht="12.75" x14ac:dyDescent="0.2">
      <c r="R362" s="9"/>
    </row>
    <row r="363" spans="18:18" ht="12.75" x14ac:dyDescent="0.2">
      <c r="R363" s="9"/>
    </row>
    <row r="364" spans="18:18" ht="12.75" x14ac:dyDescent="0.2">
      <c r="R364" s="9"/>
    </row>
    <row r="365" spans="18:18" ht="12.75" x14ac:dyDescent="0.2">
      <c r="R365" s="9"/>
    </row>
    <row r="366" spans="18:18" ht="12.75" x14ac:dyDescent="0.2">
      <c r="R366" s="9"/>
    </row>
    <row r="367" spans="18:18" ht="12.75" x14ac:dyDescent="0.2">
      <c r="R367" s="9"/>
    </row>
    <row r="368" spans="18:18" ht="12.75" x14ac:dyDescent="0.2">
      <c r="R368" s="9"/>
    </row>
    <row r="369" spans="18:18" ht="12.75" x14ac:dyDescent="0.2">
      <c r="R369" s="9"/>
    </row>
    <row r="370" spans="18:18" ht="12.75" x14ac:dyDescent="0.2">
      <c r="R370" s="9"/>
    </row>
    <row r="371" spans="18:18" ht="12.75" x14ac:dyDescent="0.2">
      <c r="R371" s="9"/>
    </row>
    <row r="372" spans="18:18" ht="12.75" x14ac:dyDescent="0.2">
      <c r="R372" s="9"/>
    </row>
    <row r="373" spans="18:18" ht="12.75" x14ac:dyDescent="0.2">
      <c r="R373" s="9"/>
    </row>
    <row r="374" spans="18:18" ht="12.75" x14ac:dyDescent="0.2">
      <c r="R374" s="9"/>
    </row>
    <row r="375" spans="18:18" ht="12.75" x14ac:dyDescent="0.2">
      <c r="R375" s="9"/>
    </row>
    <row r="376" spans="18:18" ht="12.75" x14ac:dyDescent="0.2">
      <c r="R376" s="9"/>
    </row>
    <row r="377" spans="18:18" ht="12.75" x14ac:dyDescent="0.2">
      <c r="R377" s="9"/>
    </row>
    <row r="378" spans="18:18" ht="12.75" x14ac:dyDescent="0.2">
      <c r="R378" s="9"/>
    </row>
    <row r="379" spans="18:18" ht="12.75" x14ac:dyDescent="0.2">
      <c r="R379" s="9"/>
    </row>
    <row r="380" spans="18:18" ht="12.75" x14ac:dyDescent="0.2">
      <c r="R380" s="9"/>
    </row>
    <row r="381" spans="18:18" ht="12.75" x14ac:dyDescent="0.2">
      <c r="R381" s="9"/>
    </row>
    <row r="382" spans="18:18" ht="12.75" x14ac:dyDescent="0.2">
      <c r="R382" s="9"/>
    </row>
    <row r="383" spans="18:18" ht="12.75" x14ac:dyDescent="0.2">
      <c r="R383" s="9"/>
    </row>
    <row r="384" spans="18:18" ht="12.75" x14ac:dyDescent="0.2">
      <c r="R384" s="9"/>
    </row>
    <row r="385" spans="18:18" ht="12.75" x14ac:dyDescent="0.2">
      <c r="R385" s="9"/>
    </row>
    <row r="386" spans="18:18" ht="12.75" x14ac:dyDescent="0.2">
      <c r="R386" s="9"/>
    </row>
    <row r="387" spans="18:18" ht="12.75" x14ac:dyDescent="0.2">
      <c r="R387" s="9"/>
    </row>
    <row r="388" spans="18:18" ht="12.75" x14ac:dyDescent="0.2">
      <c r="R388" s="9"/>
    </row>
    <row r="389" spans="18:18" ht="12.75" x14ac:dyDescent="0.2">
      <c r="R389" s="9"/>
    </row>
    <row r="390" spans="18:18" ht="12.75" x14ac:dyDescent="0.2">
      <c r="R390" s="9"/>
    </row>
    <row r="391" spans="18:18" ht="12.75" x14ac:dyDescent="0.2">
      <c r="R391" s="9"/>
    </row>
    <row r="392" spans="18:18" ht="12.75" x14ac:dyDescent="0.2">
      <c r="R392" s="9"/>
    </row>
    <row r="393" spans="18:18" ht="12.75" x14ac:dyDescent="0.2">
      <c r="R393" s="9"/>
    </row>
    <row r="394" spans="18:18" ht="12.75" x14ac:dyDescent="0.2">
      <c r="R394" s="9"/>
    </row>
    <row r="395" spans="18:18" ht="12.75" x14ac:dyDescent="0.2">
      <c r="R395" s="9"/>
    </row>
    <row r="396" spans="18:18" ht="12.75" x14ac:dyDescent="0.2">
      <c r="R396" s="9"/>
    </row>
    <row r="397" spans="18:18" ht="12.75" x14ac:dyDescent="0.2">
      <c r="R397" s="9"/>
    </row>
    <row r="398" spans="18:18" ht="12.75" x14ac:dyDescent="0.2">
      <c r="R398" s="9"/>
    </row>
    <row r="399" spans="18:18" ht="12.75" x14ac:dyDescent="0.2">
      <c r="R399" s="9"/>
    </row>
    <row r="400" spans="18:18" ht="12.75" x14ac:dyDescent="0.2">
      <c r="R400" s="9"/>
    </row>
    <row r="401" spans="18:18" ht="12.75" x14ac:dyDescent="0.2">
      <c r="R401" s="9"/>
    </row>
    <row r="402" spans="18:18" ht="12.75" x14ac:dyDescent="0.2">
      <c r="R402" s="9"/>
    </row>
    <row r="403" spans="18:18" ht="12.75" x14ac:dyDescent="0.2">
      <c r="R403" s="9"/>
    </row>
    <row r="404" spans="18:18" ht="12.75" x14ac:dyDescent="0.2">
      <c r="R404" s="9"/>
    </row>
    <row r="405" spans="18:18" ht="12.75" x14ac:dyDescent="0.2">
      <c r="R405" s="9"/>
    </row>
    <row r="406" spans="18:18" ht="12.75" x14ac:dyDescent="0.2">
      <c r="R406" s="9"/>
    </row>
    <row r="407" spans="18:18" ht="12.75" x14ac:dyDescent="0.2">
      <c r="R407" s="9"/>
    </row>
    <row r="408" spans="18:18" ht="12.75" x14ac:dyDescent="0.2">
      <c r="R408" s="9"/>
    </row>
    <row r="409" spans="18:18" ht="12.75" x14ac:dyDescent="0.2">
      <c r="R409" s="9"/>
    </row>
    <row r="410" spans="18:18" ht="12.75" x14ac:dyDescent="0.2">
      <c r="R410" s="9"/>
    </row>
    <row r="411" spans="18:18" ht="12.75" x14ac:dyDescent="0.2">
      <c r="R411" s="9"/>
    </row>
    <row r="412" spans="18:18" ht="12.75" x14ac:dyDescent="0.2">
      <c r="R412" s="9"/>
    </row>
    <row r="413" spans="18:18" ht="12.75" x14ac:dyDescent="0.2">
      <c r="R413" s="9"/>
    </row>
    <row r="414" spans="18:18" ht="12.75" x14ac:dyDescent="0.2">
      <c r="R414" s="9"/>
    </row>
    <row r="415" spans="18:18" ht="12.75" x14ac:dyDescent="0.2">
      <c r="R415" s="9"/>
    </row>
    <row r="416" spans="18:18" ht="12.75" x14ac:dyDescent="0.2">
      <c r="R416" s="9"/>
    </row>
    <row r="417" spans="18:18" ht="12.75" x14ac:dyDescent="0.2">
      <c r="R417" s="9"/>
    </row>
    <row r="418" spans="18:18" ht="12.75" x14ac:dyDescent="0.2">
      <c r="R418" s="9"/>
    </row>
    <row r="419" spans="18:18" ht="12.75" x14ac:dyDescent="0.2">
      <c r="R419" s="9"/>
    </row>
    <row r="420" spans="18:18" ht="12.75" x14ac:dyDescent="0.2">
      <c r="R420" s="9"/>
    </row>
    <row r="421" spans="18:18" ht="12.75" x14ac:dyDescent="0.2">
      <c r="R421" s="9"/>
    </row>
    <row r="422" spans="18:18" ht="12.75" x14ac:dyDescent="0.2">
      <c r="R422" s="9"/>
    </row>
    <row r="423" spans="18:18" ht="12.75" x14ac:dyDescent="0.2">
      <c r="R423" s="9"/>
    </row>
    <row r="424" spans="18:18" ht="12.75" x14ac:dyDescent="0.2">
      <c r="R424" s="9"/>
    </row>
    <row r="425" spans="18:18" ht="12.75" x14ac:dyDescent="0.2">
      <c r="R425" s="9"/>
    </row>
    <row r="426" spans="18:18" ht="12.75" x14ac:dyDescent="0.2">
      <c r="R426" s="9"/>
    </row>
    <row r="427" spans="18:18" ht="12.75" x14ac:dyDescent="0.2">
      <c r="R427" s="9"/>
    </row>
    <row r="428" spans="18:18" ht="12.75" x14ac:dyDescent="0.2">
      <c r="R428" s="9"/>
    </row>
    <row r="429" spans="18:18" ht="12.75" x14ac:dyDescent="0.2">
      <c r="R429" s="9"/>
    </row>
    <row r="430" spans="18:18" ht="12.75" x14ac:dyDescent="0.2">
      <c r="R430" s="9"/>
    </row>
    <row r="431" spans="18:18" ht="12.75" x14ac:dyDescent="0.2">
      <c r="R431" s="9"/>
    </row>
    <row r="432" spans="18:18" ht="12.75" x14ac:dyDescent="0.2">
      <c r="R432" s="9"/>
    </row>
    <row r="433" spans="18:18" ht="12.75" x14ac:dyDescent="0.2">
      <c r="R433" s="9"/>
    </row>
    <row r="434" spans="18:18" ht="12.75" x14ac:dyDescent="0.2">
      <c r="R434" s="9"/>
    </row>
    <row r="435" spans="18:18" ht="12.75" x14ac:dyDescent="0.2">
      <c r="R435" s="9"/>
    </row>
    <row r="436" spans="18:18" ht="12.75" x14ac:dyDescent="0.2">
      <c r="R436" s="9"/>
    </row>
    <row r="437" spans="18:18" ht="12.75" x14ac:dyDescent="0.2">
      <c r="R437" s="9"/>
    </row>
    <row r="438" spans="18:18" ht="12.75" x14ac:dyDescent="0.2">
      <c r="R438" s="9"/>
    </row>
    <row r="439" spans="18:18" ht="12.75" x14ac:dyDescent="0.2">
      <c r="R439" s="9"/>
    </row>
    <row r="440" spans="18:18" ht="12.75" x14ac:dyDescent="0.2">
      <c r="R440" s="9"/>
    </row>
    <row r="441" spans="18:18" ht="12.75" x14ac:dyDescent="0.2">
      <c r="R441" s="9"/>
    </row>
    <row r="442" spans="18:18" ht="12.75" x14ac:dyDescent="0.2">
      <c r="R442" s="9"/>
    </row>
    <row r="443" spans="18:18" ht="12.75" x14ac:dyDescent="0.2">
      <c r="R443" s="9"/>
    </row>
    <row r="444" spans="18:18" ht="12.75" x14ac:dyDescent="0.2">
      <c r="R444" s="9"/>
    </row>
    <row r="445" spans="18:18" ht="12.75" x14ac:dyDescent="0.2">
      <c r="R445" s="9"/>
    </row>
    <row r="446" spans="18:18" ht="12.75" x14ac:dyDescent="0.2">
      <c r="R446" s="9"/>
    </row>
    <row r="447" spans="18:18" ht="12.75" x14ac:dyDescent="0.2">
      <c r="R447" s="9"/>
    </row>
    <row r="448" spans="18:18" ht="12.75" x14ac:dyDescent="0.2">
      <c r="R448" s="9"/>
    </row>
    <row r="449" spans="18:18" ht="12.75" x14ac:dyDescent="0.2">
      <c r="R449" s="9"/>
    </row>
    <row r="450" spans="18:18" ht="12.75" x14ac:dyDescent="0.2">
      <c r="R450" s="9"/>
    </row>
    <row r="451" spans="18:18" ht="12.75" x14ac:dyDescent="0.2">
      <c r="R451" s="9"/>
    </row>
    <row r="452" spans="18:18" ht="12.75" x14ac:dyDescent="0.2">
      <c r="R452" s="9"/>
    </row>
    <row r="453" spans="18:18" ht="12.75" x14ac:dyDescent="0.2">
      <c r="R453" s="9"/>
    </row>
    <row r="454" spans="18:18" ht="12.75" x14ac:dyDescent="0.2">
      <c r="R454" s="9"/>
    </row>
    <row r="455" spans="18:18" ht="12.75" x14ac:dyDescent="0.2">
      <c r="R455" s="9"/>
    </row>
    <row r="456" spans="18:18" ht="12.75" x14ac:dyDescent="0.2">
      <c r="R456" s="9"/>
    </row>
    <row r="457" spans="18:18" ht="12.75" x14ac:dyDescent="0.2">
      <c r="R457" s="9"/>
    </row>
    <row r="458" spans="18:18" ht="12.75" x14ac:dyDescent="0.2">
      <c r="R458" s="9"/>
    </row>
    <row r="459" spans="18:18" ht="12.75" x14ac:dyDescent="0.2">
      <c r="R459" s="9"/>
    </row>
    <row r="460" spans="18:18" ht="12.75" x14ac:dyDescent="0.2">
      <c r="R460" s="9"/>
    </row>
    <row r="461" spans="18:18" ht="12.75" x14ac:dyDescent="0.2">
      <c r="R461" s="9"/>
    </row>
    <row r="462" spans="18:18" ht="12.75" x14ac:dyDescent="0.2">
      <c r="R462" s="9"/>
    </row>
    <row r="463" spans="18:18" ht="12.75" x14ac:dyDescent="0.2">
      <c r="R463" s="9"/>
    </row>
    <row r="464" spans="18:18" ht="12.75" x14ac:dyDescent="0.2">
      <c r="R464" s="9"/>
    </row>
    <row r="465" spans="18:18" ht="12.75" x14ac:dyDescent="0.2">
      <c r="R465" s="9"/>
    </row>
    <row r="466" spans="18:18" ht="12.75" x14ac:dyDescent="0.2">
      <c r="R466" s="9"/>
    </row>
    <row r="467" spans="18:18" ht="12.75" x14ac:dyDescent="0.2">
      <c r="R467" s="9"/>
    </row>
    <row r="468" spans="18:18" ht="12.75" x14ac:dyDescent="0.2">
      <c r="R468" s="9"/>
    </row>
    <row r="469" spans="18:18" ht="12.75" x14ac:dyDescent="0.2">
      <c r="R469" s="9"/>
    </row>
    <row r="470" spans="18:18" ht="12.75" x14ac:dyDescent="0.2">
      <c r="R470" s="9"/>
    </row>
    <row r="471" spans="18:18" ht="12.75" x14ac:dyDescent="0.2">
      <c r="R471" s="9"/>
    </row>
    <row r="472" spans="18:18" ht="12.75" x14ac:dyDescent="0.2">
      <c r="R472" s="9"/>
    </row>
    <row r="473" spans="18:18" ht="12.75" x14ac:dyDescent="0.2">
      <c r="R473" s="9"/>
    </row>
    <row r="474" spans="18:18" ht="12.75" x14ac:dyDescent="0.2">
      <c r="R474" s="9"/>
    </row>
    <row r="475" spans="18:18" ht="12.75" x14ac:dyDescent="0.2">
      <c r="R475" s="9"/>
    </row>
    <row r="476" spans="18:18" ht="12.75" x14ac:dyDescent="0.2">
      <c r="R476" s="9"/>
    </row>
    <row r="477" spans="18:18" ht="12.75" x14ac:dyDescent="0.2">
      <c r="R477" s="9"/>
    </row>
    <row r="478" spans="18:18" ht="12.75" x14ac:dyDescent="0.2">
      <c r="R478" s="9"/>
    </row>
    <row r="479" spans="18:18" ht="12.75" x14ac:dyDescent="0.2">
      <c r="R479" s="9"/>
    </row>
    <row r="480" spans="18:18" ht="12.75" x14ac:dyDescent="0.2">
      <c r="R480" s="9"/>
    </row>
    <row r="481" spans="18:18" ht="12.75" x14ac:dyDescent="0.2">
      <c r="R481" s="9"/>
    </row>
    <row r="482" spans="18:18" ht="12.75" x14ac:dyDescent="0.2">
      <c r="R482" s="9"/>
    </row>
    <row r="483" spans="18:18" ht="12.75" x14ac:dyDescent="0.2">
      <c r="R483" s="9"/>
    </row>
    <row r="484" spans="18:18" ht="12.75" x14ac:dyDescent="0.2">
      <c r="R484" s="9"/>
    </row>
    <row r="485" spans="18:18" ht="12.75" x14ac:dyDescent="0.2">
      <c r="R485" s="9"/>
    </row>
    <row r="486" spans="18:18" ht="12.75" x14ac:dyDescent="0.2">
      <c r="R486" s="9"/>
    </row>
    <row r="487" spans="18:18" ht="12.75" x14ac:dyDescent="0.2">
      <c r="R487" s="9"/>
    </row>
    <row r="488" spans="18:18" ht="12.75" x14ac:dyDescent="0.2">
      <c r="R488" s="9"/>
    </row>
    <row r="489" spans="18:18" ht="12.75" x14ac:dyDescent="0.2">
      <c r="R489" s="9"/>
    </row>
    <row r="490" spans="18:18" ht="12.75" x14ac:dyDescent="0.2">
      <c r="R490" s="9"/>
    </row>
    <row r="491" spans="18:18" ht="12.75" x14ac:dyDescent="0.2">
      <c r="R491" s="9"/>
    </row>
    <row r="492" spans="18:18" ht="12.75" x14ac:dyDescent="0.2">
      <c r="R492" s="9"/>
    </row>
    <row r="493" spans="18:18" ht="12.75" x14ac:dyDescent="0.2">
      <c r="R493" s="9"/>
    </row>
    <row r="494" spans="18:18" ht="12.75" x14ac:dyDescent="0.2">
      <c r="R494" s="9"/>
    </row>
    <row r="495" spans="18:18" ht="12.75" x14ac:dyDescent="0.2">
      <c r="R495" s="9"/>
    </row>
    <row r="496" spans="18:18" ht="12.75" x14ac:dyDescent="0.2">
      <c r="R496" s="9"/>
    </row>
    <row r="497" spans="18:18" ht="12.75" x14ac:dyDescent="0.2">
      <c r="R497" s="9"/>
    </row>
    <row r="498" spans="18:18" ht="12.75" x14ac:dyDescent="0.2">
      <c r="R498" s="9"/>
    </row>
    <row r="499" spans="18:18" ht="12.75" x14ac:dyDescent="0.2">
      <c r="R499" s="9"/>
    </row>
  </sheetData>
  <autoFilter ref="B1:J195" xr:uid="{00000000-0009-0000-0000-000010000000}"/>
  <sortState xmlns:xlrd2="http://schemas.microsoft.com/office/spreadsheetml/2017/richdata2" ref="A2:R499">
    <sortCondition ref="C2:C499"/>
    <sortCondition ref="I2:I49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20"/>
  <sheetViews>
    <sheetView tabSelected="1" workbookViewId="0">
      <pane ySplit="1" topLeftCell="A2" activePane="bottomLeft" state="frozen"/>
      <selection activeCell="D9" sqref="D9"/>
      <selection pane="bottomLeft"/>
    </sheetView>
  </sheetViews>
  <sheetFormatPr defaultColWidth="12.5703125" defaultRowHeight="15.75" customHeight="1" x14ac:dyDescent="0.2"/>
  <cols>
    <col min="1" max="2" width="12.5703125" style="30"/>
    <col min="3" max="3" width="7.140625" style="30" bestFit="1" customWidth="1"/>
    <col min="4" max="4" width="4.140625" style="30" bestFit="1" customWidth="1"/>
    <col min="5" max="5" width="28.42578125" style="30" bestFit="1" customWidth="1"/>
    <col min="6" max="16384" width="12.5703125" style="30"/>
  </cols>
  <sheetData>
    <row r="1" spans="1:5" s="17" customFormat="1" ht="15.75" customHeight="1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</row>
    <row r="2" spans="1:5" ht="15.75" customHeight="1" x14ac:dyDescent="0.2">
      <c r="A2" s="29" t="s">
        <v>161</v>
      </c>
      <c r="B2" s="29" t="s">
        <v>82</v>
      </c>
      <c r="C2" s="29" t="s">
        <v>13</v>
      </c>
      <c r="D2" s="29">
        <v>44</v>
      </c>
      <c r="E2" s="29" t="s">
        <v>191</v>
      </c>
    </row>
    <row r="3" spans="1:5" ht="15.75" customHeight="1" x14ac:dyDescent="0.2">
      <c r="A3" s="29" t="s">
        <v>132</v>
      </c>
      <c r="B3" s="29" t="s">
        <v>133</v>
      </c>
      <c r="C3" s="29" t="s">
        <v>13</v>
      </c>
      <c r="D3" s="29">
        <v>58</v>
      </c>
      <c r="E3" s="29" t="s">
        <v>196</v>
      </c>
    </row>
    <row r="4" spans="1:5" ht="15.75" customHeight="1" x14ac:dyDescent="0.2">
      <c r="A4" s="29" t="s">
        <v>129</v>
      </c>
      <c r="B4" s="29" t="s">
        <v>130</v>
      </c>
      <c r="C4" s="29" t="s">
        <v>13</v>
      </c>
      <c r="D4" s="29">
        <v>36</v>
      </c>
      <c r="E4" s="29" t="s">
        <v>192</v>
      </c>
    </row>
    <row r="5" spans="1:5" ht="15.75" customHeight="1" x14ac:dyDescent="0.2">
      <c r="A5" s="29" t="s">
        <v>37</v>
      </c>
      <c r="B5" s="29" t="s">
        <v>149</v>
      </c>
      <c r="C5" s="29" t="s">
        <v>13</v>
      </c>
      <c r="D5" s="29">
        <v>42</v>
      </c>
      <c r="E5" s="29" t="s">
        <v>193</v>
      </c>
    </row>
    <row r="6" spans="1:5" ht="15.75" customHeight="1" x14ac:dyDescent="0.2">
      <c r="A6" s="29" t="s">
        <v>27</v>
      </c>
      <c r="B6" s="29" t="s">
        <v>28</v>
      </c>
      <c r="C6" s="29" t="s">
        <v>13</v>
      </c>
      <c r="D6" s="29">
        <v>52</v>
      </c>
      <c r="E6" s="29" t="s">
        <v>191</v>
      </c>
    </row>
    <row r="7" spans="1:5" ht="15.75" customHeight="1" x14ac:dyDescent="0.2">
      <c r="A7" s="29" t="s">
        <v>168</v>
      </c>
      <c r="B7" s="29" t="s">
        <v>223</v>
      </c>
      <c r="C7" s="29" t="s">
        <v>13</v>
      </c>
      <c r="D7" s="29">
        <v>61</v>
      </c>
      <c r="E7" s="29" t="s">
        <v>192</v>
      </c>
    </row>
    <row r="8" spans="1:5" ht="15.75" customHeight="1" x14ac:dyDescent="0.2">
      <c r="A8" s="29" t="s">
        <v>140</v>
      </c>
      <c r="B8" s="29" t="s">
        <v>18</v>
      </c>
      <c r="C8" s="29" t="s">
        <v>13</v>
      </c>
      <c r="D8" s="29">
        <v>60</v>
      </c>
      <c r="E8" s="29" t="s">
        <v>196</v>
      </c>
    </row>
    <row r="9" spans="1:5" ht="15.75" customHeight="1" x14ac:dyDescent="0.2">
      <c r="A9" s="29" t="s">
        <v>29</v>
      </c>
      <c r="B9" s="29" t="s">
        <v>30</v>
      </c>
      <c r="C9" s="29" t="s">
        <v>13</v>
      </c>
      <c r="D9" s="29">
        <v>49</v>
      </c>
      <c r="E9" s="29" t="s">
        <v>192</v>
      </c>
    </row>
    <row r="10" spans="1:5" ht="15.75" customHeight="1" x14ac:dyDescent="0.2">
      <c r="A10" s="29" t="s">
        <v>33</v>
      </c>
      <c r="B10" s="29" t="s">
        <v>34</v>
      </c>
      <c r="C10" s="29" t="s">
        <v>13</v>
      </c>
      <c r="D10" s="29">
        <v>63</v>
      </c>
      <c r="E10" s="29" t="s">
        <v>191</v>
      </c>
    </row>
    <row r="11" spans="1:5" ht="15.75" customHeight="1" x14ac:dyDescent="0.2">
      <c r="A11" s="29" t="s">
        <v>31</v>
      </c>
      <c r="B11" s="29" t="s">
        <v>32</v>
      </c>
      <c r="C11" s="29" t="s">
        <v>13</v>
      </c>
      <c r="D11" s="29">
        <v>48</v>
      </c>
      <c r="E11" s="29" t="s">
        <v>192</v>
      </c>
    </row>
    <row r="12" spans="1:5" ht="15.75" customHeight="1" x14ac:dyDescent="0.2">
      <c r="A12" s="29" t="s">
        <v>131</v>
      </c>
      <c r="B12" s="29" t="s">
        <v>267</v>
      </c>
      <c r="C12" s="29" t="s">
        <v>13</v>
      </c>
      <c r="D12" s="29">
        <v>54</v>
      </c>
      <c r="E12" s="29" t="s">
        <v>193</v>
      </c>
    </row>
    <row r="13" spans="1:5" ht="15.75" customHeight="1" x14ac:dyDescent="0.2">
      <c r="A13" s="29" t="s">
        <v>154</v>
      </c>
      <c r="B13" s="29" t="s">
        <v>155</v>
      </c>
      <c r="C13" s="29" t="s">
        <v>13</v>
      </c>
      <c r="D13" s="29">
        <v>36</v>
      </c>
      <c r="E13" s="29" t="s">
        <v>192</v>
      </c>
    </row>
    <row r="14" spans="1:5" ht="15.75" customHeight="1" x14ac:dyDescent="0.2">
      <c r="A14" s="29" t="s">
        <v>159</v>
      </c>
      <c r="B14" s="29" t="s">
        <v>160</v>
      </c>
      <c r="C14" s="29" t="s">
        <v>13</v>
      </c>
      <c r="D14" s="29">
        <v>76</v>
      </c>
      <c r="E14" s="29" t="s">
        <v>191</v>
      </c>
    </row>
    <row r="16" spans="1:5" ht="15.75" customHeight="1" x14ac:dyDescent="0.2">
      <c r="A16" s="29" t="s">
        <v>17</v>
      </c>
      <c r="B16" s="29" t="s">
        <v>18</v>
      </c>
      <c r="C16" s="29" t="s">
        <v>19</v>
      </c>
      <c r="D16" s="29">
        <v>58</v>
      </c>
      <c r="E16" s="29" t="s">
        <v>196</v>
      </c>
    </row>
    <row r="17" spans="1:5" ht="15.75" customHeight="1" x14ac:dyDescent="0.2">
      <c r="A17" s="29" t="s">
        <v>20</v>
      </c>
      <c r="B17" s="29" t="s">
        <v>21</v>
      </c>
      <c r="C17" s="29" t="s">
        <v>19</v>
      </c>
      <c r="D17" s="29">
        <v>73</v>
      </c>
      <c r="E17" s="29" t="s">
        <v>191</v>
      </c>
    </row>
    <row r="18" spans="1:5" ht="15.75" customHeight="1" x14ac:dyDescent="0.2">
      <c r="A18" s="31" t="s">
        <v>231</v>
      </c>
      <c r="B18" s="31" t="s">
        <v>232</v>
      </c>
      <c r="C18" s="31" t="s">
        <v>19</v>
      </c>
      <c r="D18" s="29">
        <v>33</v>
      </c>
      <c r="E18" s="31" t="s">
        <v>191</v>
      </c>
    </row>
    <row r="19" spans="1:5" ht="15.75" customHeight="1" x14ac:dyDescent="0.2">
      <c r="A19" s="29" t="s">
        <v>86</v>
      </c>
      <c r="B19" s="29" t="s">
        <v>81</v>
      </c>
      <c r="C19" s="29" t="s">
        <v>19</v>
      </c>
      <c r="D19" s="29">
        <v>49</v>
      </c>
      <c r="E19" s="29" t="s">
        <v>193</v>
      </c>
    </row>
    <row r="20" spans="1:5" ht="15.75" customHeight="1" x14ac:dyDescent="0.2">
      <c r="A20" s="29" t="s">
        <v>277</v>
      </c>
      <c r="B20" s="29" t="s">
        <v>278</v>
      </c>
      <c r="C20" s="29" t="s">
        <v>19</v>
      </c>
      <c r="D20" s="29">
        <v>51</v>
      </c>
      <c r="E20" s="29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846"/>
  <sheetViews>
    <sheetView workbookViewId="0">
      <pane ySplit="1" topLeftCell="A2" activePane="bottomLeft" state="frozen"/>
      <selection activeCell="D9" sqref="D9"/>
      <selection pane="bottomLeft"/>
    </sheetView>
  </sheetViews>
  <sheetFormatPr defaultColWidth="12.5703125" defaultRowHeight="15.75" customHeight="1" x14ac:dyDescent="0.2"/>
  <cols>
    <col min="1" max="1" width="12.5703125" style="3"/>
    <col min="2" max="2" width="15.140625" style="3" bestFit="1" customWidth="1"/>
    <col min="3" max="4" width="12.5703125" style="3"/>
    <col min="5" max="5" width="28.28515625" style="3" customWidth="1"/>
    <col min="6" max="6" width="0.85546875" style="3" customWidth="1"/>
    <col min="7" max="7" width="15.5703125" style="3" bestFit="1" customWidth="1"/>
    <col min="8" max="8" width="17.7109375" style="3" bestFit="1" customWidth="1"/>
    <col min="9" max="9" width="13.28515625" style="3" bestFit="1" customWidth="1"/>
    <col min="10" max="10" width="20.5703125" style="3" bestFit="1" customWidth="1"/>
    <col min="11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18" t="s">
        <v>2</v>
      </c>
    </row>
    <row r="2" spans="1:12" ht="12.75" x14ac:dyDescent="0.2">
      <c r="A2" s="20" t="s">
        <v>17</v>
      </c>
      <c r="B2" s="20" t="s">
        <v>18</v>
      </c>
      <c r="C2" s="20" t="s">
        <v>19</v>
      </c>
      <c r="D2" s="20">
        <v>58</v>
      </c>
      <c r="E2" s="20" t="s">
        <v>196</v>
      </c>
      <c r="F2" s="10" t="str">
        <f>A2&amp;B2&amp;C2&amp;E2</f>
        <v>PamMooreFUPPER VALLEY RUNNING CLUB</v>
      </c>
      <c r="G2" s="5">
        <f>SUMIF('Nashua 10K'!$F$2:$F$273,F2,'Nashua 10K'!$J$2:$J$273)</f>
        <v>91</v>
      </c>
      <c r="H2" s="5">
        <f>SUMIF('Skip''s 4M'!$F$2:$F$310,F2,'Skip''s 4M'!$J$2:$J$310)</f>
        <v>100</v>
      </c>
      <c r="I2" s="5">
        <f>SUMIF(Sandown!$F$2:$F$297,F2,Sandown!$J$2:$J$297)</f>
        <v>85</v>
      </c>
      <c r="J2" s="5">
        <f>SUMIF('New England Half'!$F$2:$F$294,F2,'New England Half'!$J$2:$J$294)</f>
        <v>82</v>
      </c>
      <c r="K2" s="5">
        <f>SUMIF('Track 5K'!$F$2:$F$198,F2,'Track 5K'!$J$2:$J$198)</f>
        <v>62</v>
      </c>
      <c r="L2" s="4">
        <f>SUM(G2:K2)</f>
        <v>420</v>
      </c>
    </row>
    <row r="3" spans="1:12" ht="12.75" x14ac:dyDescent="0.2">
      <c r="A3" s="20" t="s">
        <v>20</v>
      </c>
      <c r="B3" s="20" t="s">
        <v>21</v>
      </c>
      <c r="C3" s="20" t="s">
        <v>19</v>
      </c>
      <c r="D3" s="20">
        <v>73</v>
      </c>
      <c r="E3" s="20" t="s">
        <v>191</v>
      </c>
      <c r="F3" s="10" t="str">
        <f>A3&amp;B3&amp;C3&amp;E3</f>
        <v>AlineKenneyFGATE CITY STRIDERS</v>
      </c>
      <c r="G3" s="5">
        <f>SUMIF('Nashua 10K'!$F$2:$F$273,F3,'Nashua 10K'!$J$2:$J$273)</f>
        <v>70</v>
      </c>
      <c r="H3" s="5">
        <f>SUMIF('Skip''s 4M'!$F$2:$F$310,F3,'Skip''s 4M'!$J$2:$J$310)</f>
        <v>91</v>
      </c>
      <c r="I3" s="5">
        <f>SUMIF(Sandown!$F$2:$F$297,F3,Sandown!$J$2:$J$297)</f>
        <v>91</v>
      </c>
      <c r="J3" s="5">
        <f>SUMIF('New England Half'!$F$2:$F$294,F3,'New England Half'!$J$2:$J$294)</f>
        <v>76</v>
      </c>
      <c r="K3" s="5">
        <f>SUMIF('Track 5K'!$F$2:$F$198,F3,'Track 5K'!$J$2:$J$198)</f>
        <v>73</v>
      </c>
      <c r="L3" s="4">
        <f>SUM(G3:K3)</f>
        <v>401</v>
      </c>
    </row>
    <row r="4" spans="1:12" ht="12.75" x14ac:dyDescent="0.2">
      <c r="A4" s="20" t="s">
        <v>40</v>
      </c>
      <c r="B4" s="20" t="s">
        <v>41</v>
      </c>
      <c r="C4" s="20" t="s">
        <v>19</v>
      </c>
      <c r="D4" s="20">
        <v>61</v>
      </c>
      <c r="E4" s="20" t="s">
        <v>196</v>
      </c>
      <c r="F4" s="10" t="str">
        <f>A4&amp;B4&amp;C4&amp;E4</f>
        <v>LaurieReedFUPPER VALLEY RUNNING CLUB</v>
      </c>
      <c r="G4" s="5">
        <f>SUMIF('Nashua 10K'!$F$2:$F$273,F4,'Nashua 10K'!$J$2:$J$273)</f>
        <v>85</v>
      </c>
      <c r="H4" s="5">
        <f>SUMIF('Skip''s 4M'!$F$2:$F$310,F4,'Skip''s 4M'!$J$2:$J$310)</f>
        <v>97</v>
      </c>
      <c r="I4" s="5">
        <f>SUMIF(Sandown!$F$2:$F$297,F4,Sandown!$J$2:$J$297)</f>
        <v>94</v>
      </c>
      <c r="J4" s="5">
        <f>SUMIF('New England Half'!$F$2:$F$294,F4,'New England Half'!$J$2:$J$294)</f>
        <v>0</v>
      </c>
      <c r="K4" s="5">
        <f>SUMIF('Track 5K'!$F$2:$F$198,F4,'Track 5K'!$J$2:$J$198)</f>
        <v>94</v>
      </c>
      <c r="L4" s="4">
        <f>SUM(G4:K4)</f>
        <v>370</v>
      </c>
    </row>
    <row r="5" spans="1:12" ht="12.75" x14ac:dyDescent="0.2">
      <c r="A5" s="2" t="s">
        <v>53</v>
      </c>
      <c r="B5" s="20" t="s">
        <v>385</v>
      </c>
      <c r="C5" s="2" t="s">
        <v>19</v>
      </c>
      <c r="D5" s="2">
        <v>52</v>
      </c>
      <c r="E5" s="2" t="s">
        <v>192</v>
      </c>
      <c r="F5" s="10" t="str">
        <f>A5&amp;B5&amp;C5&amp;E5</f>
        <v>JulieHanover-MullaneyFGREATER DERRY TRACK CLUB</v>
      </c>
      <c r="G5" s="5">
        <f>SUMIF('Nashua 10K'!$F$2:$F$273,F5,'Nashua 10K'!$J$2:$J$273)</f>
        <v>82</v>
      </c>
      <c r="H5" s="5">
        <f>SUMIF('Skip''s 4M'!$F$2:$F$310,F5,'Skip''s 4M'!$J$2:$J$310)</f>
        <v>0</v>
      </c>
      <c r="I5" s="5">
        <f>SUMIF(Sandown!$F$2:$F$297,F5,Sandown!$J$2:$J$297)</f>
        <v>97</v>
      </c>
      <c r="J5" s="5">
        <f>SUMIF('New England Half'!$F$2:$F$294,F5,'New England Half'!$J$2:$J$294)</f>
        <v>88</v>
      </c>
      <c r="K5" s="5">
        <f>SUMIF('Track 5K'!$F$2:$F$198,F5,'Track 5K'!$J$2:$J$198)</f>
        <v>97</v>
      </c>
      <c r="L5" s="4">
        <f>SUM(G5:K5)</f>
        <v>364</v>
      </c>
    </row>
    <row r="6" spans="1:12" ht="12.75" x14ac:dyDescent="0.2">
      <c r="A6" s="2" t="s">
        <v>24</v>
      </c>
      <c r="B6" s="2" t="s">
        <v>25</v>
      </c>
      <c r="C6" s="2" t="s">
        <v>19</v>
      </c>
      <c r="D6" s="2">
        <v>34</v>
      </c>
      <c r="E6" s="2" t="s">
        <v>191</v>
      </c>
      <c r="F6" s="10" t="str">
        <f>A6&amp;B6&amp;C6&amp;E6</f>
        <v>GabrielaWebberFGATE CITY STRIDERS</v>
      </c>
      <c r="G6" s="5">
        <f>SUMIF('Nashua 10K'!$F$2:$F$273,F6,'Nashua 10K'!$J$2:$J$273)</f>
        <v>64</v>
      </c>
      <c r="H6" s="5">
        <f>SUMIF('Skip''s 4M'!$F$2:$F$310,F6,'Skip''s 4M'!$J$2:$J$310)</f>
        <v>0</v>
      </c>
      <c r="I6" s="5">
        <f>SUMIF(Sandown!$F$2:$F$297,F6,Sandown!$J$2:$J$297)</f>
        <v>88</v>
      </c>
      <c r="J6" s="5">
        <f>SUMIF('New England Half'!$F$2:$F$294,F6,'New England Half'!$J$2:$J$294)</f>
        <v>66</v>
      </c>
      <c r="K6" s="5">
        <f>SUMIF('Track 5K'!$F$2:$F$198,F6,'Track 5K'!$J$2:$J$198)</f>
        <v>58</v>
      </c>
      <c r="L6" s="4">
        <f>SUM(G6:K6)</f>
        <v>276</v>
      </c>
    </row>
    <row r="7" spans="1:12" ht="12.75" x14ac:dyDescent="0.2">
      <c r="A7" s="20" t="s">
        <v>64</v>
      </c>
      <c r="B7" s="20" t="s">
        <v>65</v>
      </c>
      <c r="C7" s="20" t="s">
        <v>19</v>
      </c>
      <c r="D7" s="20">
        <v>54</v>
      </c>
      <c r="E7" s="20" t="s">
        <v>191</v>
      </c>
      <c r="F7" s="10" t="str">
        <f>A7&amp;B7&amp;C7&amp;E7</f>
        <v>TammyGaffeyFGATE CITY STRIDERS</v>
      </c>
      <c r="G7" s="5">
        <f>SUMIF('Nashua 10K'!$F$2:$F$273,F7,'Nashua 10K'!$J$2:$J$273)</f>
        <v>54</v>
      </c>
      <c r="H7" s="5">
        <f>SUMIF('Skip''s 4M'!$F$2:$F$310,F7,'Skip''s 4M'!$J$2:$J$310)</f>
        <v>79</v>
      </c>
      <c r="I7" s="5">
        <f>SUMIF(Sandown!$F$2:$F$297,F7,Sandown!$J$2:$J$297)</f>
        <v>82</v>
      </c>
      <c r="J7" s="5">
        <f>SUMIF('New England Half'!$F$2:$F$294,F7,'New England Half'!$J$2:$J$294)</f>
        <v>0</v>
      </c>
      <c r="K7" s="5">
        <f>SUMIF('Track 5K'!$F$2:$F$198,F7,'Track 5K'!$J$2:$J$198)</f>
        <v>42.5</v>
      </c>
      <c r="L7" s="4">
        <f>SUM(G7:K7)</f>
        <v>257.5</v>
      </c>
    </row>
    <row r="8" spans="1:12" ht="12.75" x14ac:dyDescent="0.2">
      <c r="A8" s="2" t="s">
        <v>22</v>
      </c>
      <c r="B8" s="2" t="s">
        <v>23</v>
      </c>
      <c r="C8" s="2" t="s">
        <v>19</v>
      </c>
      <c r="D8" s="2">
        <v>56</v>
      </c>
      <c r="E8" s="2" t="s">
        <v>191</v>
      </c>
      <c r="F8" s="10" t="str">
        <f>A8&amp;B8&amp;C8&amp;E8</f>
        <v>MelissaWuFGATE CITY STRIDERS</v>
      </c>
      <c r="G8" s="5">
        <f>SUMIF('Nashua 10K'!$F$2:$F$273,F8,'Nashua 10K'!$J$2:$J$273)</f>
        <v>62</v>
      </c>
      <c r="H8" s="5">
        <f>SUMIF('Skip''s 4M'!$F$2:$F$310,F8,'Skip''s 4M'!$J$2:$J$310)</f>
        <v>0</v>
      </c>
      <c r="I8" s="5">
        <f>SUMIF(Sandown!$F$2:$F$297,F8,Sandown!$J$2:$J$297)</f>
        <v>76</v>
      </c>
      <c r="J8" s="5">
        <f>SUMIF('New England Half'!$F$2:$F$294,F8,'New England Half'!$J$2:$J$294)</f>
        <v>56</v>
      </c>
      <c r="K8" s="5">
        <f>SUMIF('Track 5K'!$F$2:$F$198,F8,'Track 5K'!$J$2:$J$198)</f>
        <v>56</v>
      </c>
      <c r="L8" s="4">
        <f>SUM(G8:K8)</f>
        <v>250</v>
      </c>
    </row>
    <row r="9" spans="1:12" ht="12.75" x14ac:dyDescent="0.2">
      <c r="A9" s="20" t="s">
        <v>48</v>
      </c>
      <c r="B9" s="20" t="s">
        <v>322</v>
      </c>
      <c r="C9" s="20" t="s">
        <v>19</v>
      </c>
      <c r="D9" s="20">
        <v>59</v>
      </c>
      <c r="E9" s="20" t="s">
        <v>192</v>
      </c>
      <c r="F9" s="9" t="str">
        <f>A9&amp;B9&amp;C9&amp;E9</f>
        <v>DeniseSarnieFGREATER DERRY TRACK CLUB</v>
      </c>
      <c r="G9" s="5">
        <f>SUMIF('Nashua 10K'!$F$2:$F$273,F9,'Nashua 10K'!$J$2:$J$273)</f>
        <v>0</v>
      </c>
      <c r="H9" s="5">
        <f>SUMIF('Skip''s 4M'!$F$2:$F$310,F9,'Skip''s 4M'!$J$2:$J$310)</f>
        <v>73</v>
      </c>
      <c r="I9" s="5">
        <f>SUMIF(Sandown!$F$2:$F$297,F9,Sandown!$J$2:$J$297)</f>
        <v>68</v>
      </c>
      <c r="J9" s="5">
        <f>SUMIF('New England Half'!$F$2:$F$294,F9,'New England Half'!$J$2:$J$294)</f>
        <v>54</v>
      </c>
      <c r="K9" s="5">
        <f>SUMIF('Track 5K'!$F$2:$F$198,F9,'Track 5K'!$J$2:$J$198)</f>
        <v>36.5</v>
      </c>
      <c r="L9" s="4">
        <f>SUM(G9:K9)</f>
        <v>231.5</v>
      </c>
    </row>
    <row r="10" spans="1:12" ht="12.75" x14ac:dyDescent="0.2">
      <c r="A10" s="2" t="s">
        <v>211</v>
      </c>
      <c r="B10" s="2" t="s">
        <v>138</v>
      </c>
      <c r="C10" s="2" t="s">
        <v>19</v>
      </c>
      <c r="D10" s="2">
        <v>37</v>
      </c>
      <c r="E10" s="2" t="s">
        <v>193</v>
      </c>
      <c r="F10" s="10" t="str">
        <f>A10&amp;B10&amp;C10&amp;E10</f>
        <v>ChelseaCookFMILLENNIUM RUNNING</v>
      </c>
      <c r="G10" s="5">
        <f>SUMIF('Nashua 10K'!$F$2:$F$273,F10,'Nashua 10K'!$J$2:$J$273)</f>
        <v>44</v>
      </c>
      <c r="H10" s="5">
        <f>SUMIF('Skip''s 4M'!$F$2:$F$310,F10,'Skip''s 4M'!$J$2:$J$310)</f>
        <v>0</v>
      </c>
      <c r="I10" s="5">
        <f>SUMIF(Sandown!$F$2:$F$297,F10,Sandown!$J$2:$J$297)</f>
        <v>73</v>
      </c>
      <c r="J10" s="5">
        <f>SUMIF('New England Half'!$F$2:$F$294,F10,'New England Half'!$J$2:$J$294)</f>
        <v>60</v>
      </c>
      <c r="K10" s="5">
        <f>SUMIF('Track 5K'!$F$2:$F$198,F10,'Track 5K'!$J$2:$J$198)</f>
        <v>31</v>
      </c>
      <c r="L10" s="4">
        <f>SUM(G10:K10)</f>
        <v>208</v>
      </c>
    </row>
    <row r="11" spans="1:12" ht="12.75" x14ac:dyDescent="0.2">
      <c r="A11" s="2" t="s">
        <v>44</v>
      </c>
      <c r="B11" s="2" t="s">
        <v>45</v>
      </c>
      <c r="C11" s="2" t="s">
        <v>19</v>
      </c>
      <c r="D11" s="2">
        <v>77</v>
      </c>
      <c r="E11" s="2" t="s">
        <v>196</v>
      </c>
      <c r="F11" s="10" t="str">
        <f>A11&amp;B11&amp;C11&amp;E11</f>
        <v>ElizabethGonnermanFUPPER VALLEY RUNNING CLUB</v>
      </c>
      <c r="G11" s="5">
        <f>SUMIF('Nashua 10K'!$F$2:$F$273,F11,'Nashua 10K'!$J$2:$J$273)</f>
        <v>94</v>
      </c>
      <c r="H11" s="5">
        <f>SUMIF('Skip''s 4M'!$F$2:$F$310,F11,'Skip''s 4M'!$J$2:$J$310)</f>
        <v>0</v>
      </c>
      <c r="I11" s="5">
        <f>SUMIF(Sandown!$F$2:$F$297,F11,Sandown!$J$2:$J$297)</f>
        <v>0</v>
      </c>
      <c r="J11" s="5">
        <f>SUMIF('New England Half'!$F$2:$F$294,F11,'New England Half'!$J$2:$J$294)</f>
        <v>0</v>
      </c>
      <c r="K11" s="5">
        <f>SUMIF('Track 5K'!$F$2:$F$198,F11,'Track 5K'!$J$2:$J$198)</f>
        <v>100</v>
      </c>
      <c r="L11" s="4">
        <f>SUM(G11:K11)</f>
        <v>194</v>
      </c>
    </row>
    <row r="12" spans="1:12" ht="12.75" x14ac:dyDescent="0.2">
      <c r="A12" s="20" t="s">
        <v>71</v>
      </c>
      <c r="B12" s="20" t="s">
        <v>72</v>
      </c>
      <c r="C12" s="20" t="s">
        <v>19</v>
      </c>
      <c r="D12" s="20">
        <v>50</v>
      </c>
      <c r="E12" s="20" t="s">
        <v>196</v>
      </c>
      <c r="F12" s="10" t="str">
        <f>A12&amp;B12&amp;C12&amp;E12</f>
        <v>NancyDunbarFUPPER VALLEY RUNNING CLUB</v>
      </c>
      <c r="G12" s="5">
        <f>SUMIF('Nashua 10K'!$F$2:$F$273,F12,'Nashua 10K'!$J$2:$J$273)</f>
        <v>60</v>
      </c>
      <c r="H12" s="5">
        <f>SUMIF('Skip''s 4M'!$F$2:$F$310,F12,'Skip''s 4M'!$J$2:$J$310)</f>
        <v>88</v>
      </c>
      <c r="I12" s="5">
        <f>SUMIF(Sandown!$F$2:$F$297,F12,Sandown!$J$2:$J$297)</f>
        <v>0</v>
      </c>
      <c r="J12" s="5">
        <f>SUMIF('New England Half'!$F$2:$F$294,F12,'New England Half'!$J$2:$J$294)</f>
        <v>0</v>
      </c>
      <c r="K12" s="5">
        <f>SUMIF('Track 5K'!$F$2:$F$198,F12,'Track 5K'!$J$2:$J$198)</f>
        <v>39.5</v>
      </c>
      <c r="L12" s="4">
        <f>SUM(G12:K12)</f>
        <v>187.5</v>
      </c>
    </row>
    <row r="13" spans="1:12" ht="12.75" x14ac:dyDescent="0.2">
      <c r="A13" s="2" t="s">
        <v>420</v>
      </c>
      <c r="B13" s="2" t="s">
        <v>421</v>
      </c>
      <c r="C13" s="2" t="s">
        <v>19</v>
      </c>
      <c r="D13" s="2">
        <v>44</v>
      </c>
      <c r="E13" s="2" t="s">
        <v>192</v>
      </c>
      <c r="F13" s="9" t="str">
        <f>A13&amp;B13&amp;C13&amp;E13</f>
        <v>AmyBernardFGREATER DERRY TRACK CLUB</v>
      </c>
      <c r="G13" s="5">
        <f>SUMIF('Nashua 10K'!$F$2:$F$273,F13,'Nashua 10K'!$J$2:$J$273)</f>
        <v>0</v>
      </c>
      <c r="H13" s="5">
        <f>SUMIF('Skip''s 4M'!$F$2:$F$310,F13,'Skip''s 4M'!$J$2:$J$310)</f>
        <v>0</v>
      </c>
      <c r="I13" s="5">
        <f>SUMIF(Sandown!$F$2:$F$297,F13,Sandown!$J$2:$J$297)</f>
        <v>0</v>
      </c>
      <c r="J13" s="5">
        <f>SUMIF('New England Half'!$F$2:$F$294,F13,'New England Half'!$J$2:$J$294)</f>
        <v>100</v>
      </c>
      <c r="K13" s="5">
        <f>SUMIF('Track 5K'!$F$2:$F$198,F13,'Track 5K'!$J$2:$J$198)</f>
        <v>85</v>
      </c>
      <c r="L13" s="4">
        <f>SUM(G13:K13)</f>
        <v>185</v>
      </c>
    </row>
    <row r="14" spans="1:12" ht="12.75" x14ac:dyDescent="0.2">
      <c r="A14" s="2" t="s">
        <v>49</v>
      </c>
      <c r="B14" s="2" t="s">
        <v>50</v>
      </c>
      <c r="C14" s="2" t="s">
        <v>19</v>
      </c>
      <c r="D14" s="2">
        <v>63</v>
      </c>
      <c r="E14" s="2" t="s">
        <v>192</v>
      </c>
      <c r="F14" s="10" t="str">
        <f>A14&amp;B14&amp;C14&amp;E14</f>
        <v>ConnieNolanFGREATER DERRY TRACK CLUB</v>
      </c>
      <c r="G14" s="5">
        <f>SUMIF('Nashua 10K'!$F$2:$F$273,F14,'Nashua 10K'!$J$2:$J$273)</f>
        <v>41</v>
      </c>
      <c r="H14" s="5">
        <f>SUMIF('Skip''s 4M'!$F$2:$F$310,F14,'Skip''s 4M'!$J$2:$J$310)</f>
        <v>0</v>
      </c>
      <c r="I14" s="5">
        <f>SUMIF(Sandown!$F$2:$F$297,F14,Sandown!$J$2:$J$297)</f>
        <v>58</v>
      </c>
      <c r="J14" s="5">
        <f>SUMIF('New England Half'!$F$2:$F$294,F14,'New England Half'!$J$2:$J$294)</f>
        <v>44</v>
      </c>
      <c r="K14" s="5">
        <f>SUMIF('Track 5K'!$F$2:$F$198,F14,'Track 5K'!$J$2:$J$198)</f>
        <v>38</v>
      </c>
      <c r="L14" s="4">
        <f>SUM(G14:K14)</f>
        <v>181</v>
      </c>
    </row>
    <row r="15" spans="1:12" ht="12.75" x14ac:dyDescent="0.2">
      <c r="A15" s="2" t="s">
        <v>75</v>
      </c>
      <c r="B15" s="2" t="s">
        <v>76</v>
      </c>
      <c r="C15" s="2" t="s">
        <v>19</v>
      </c>
      <c r="D15" s="2">
        <v>55</v>
      </c>
      <c r="E15" s="2" t="s">
        <v>191</v>
      </c>
      <c r="F15" s="10" t="str">
        <f>A15&amp;B15&amp;C15&amp;E15</f>
        <v>BethWhippleFGATE CITY STRIDERS</v>
      </c>
      <c r="G15" s="5">
        <f>SUMIF('Nashua 10K'!$F$2:$F$273,F15,'Nashua 10K'!$J$2:$J$273)</f>
        <v>42.5</v>
      </c>
      <c r="H15" s="5">
        <f>SUMIF('Skip''s 4M'!$F$2:$F$310,F15,'Skip''s 4M'!$J$2:$J$310)</f>
        <v>0</v>
      </c>
      <c r="I15" s="5">
        <f>SUMIF(Sandown!$F$2:$F$297,F15,Sandown!$J$2:$J$297)</f>
        <v>66</v>
      </c>
      <c r="J15" s="5">
        <f>SUMIF('New England Half'!$F$2:$F$294,F15,'New England Half'!$J$2:$J$294)</f>
        <v>39.5</v>
      </c>
      <c r="K15" s="5">
        <f>SUMIF('Track 5K'!$F$2:$F$198,F15,'Track 5K'!$J$2:$J$198)</f>
        <v>33</v>
      </c>
      <c r="L15" s="4">
        <f>SUM(G15:K15)</f>
        <v>181</v>
      </c>
    </row>
    <row r="16" spans="1:12" ht="12.75" x14ac:dyDescent="0.2">
      <c r="A16" s="2" t="s">
        <v>488</v>
      </c>
      <c r="B16" s="2" t="s">
        <v>489</v>
      </c>
      <c r="C16" s="2" t="s">
        <v>19</v>
      </c>
      <c r="D16" s="2">
        <v>50</v>
      </c>
      <c r="E16" s="2" t="s">
        <v>193</v>
      </c>
      <c r="F16" s="9" t="str">
        <f>A16&amp;B16&amp;C16&amp;E16</f>
        <v>YukiChorneyFMILLENNIUM RUNNING</v>
      </c>
      <c r="G16" s="5">
        <f>SUMIF('Nashua 10K'!$F$2:$F$273,F16,'Nashua 10K'!$J$2:$J$273)</f>
        <v>0</v>
      </c>
      <c r="H16" s="5">
        <f>SUMIF('Skip''s 4M'!$F$2:$F$310,F16,'Skip''s 4M'!$J$2:$J$310)</f>
        <v>0</v>
      </c>
      <c r="I16" s="5">
        <f>SUMIF(Sandown!$F$2:$F$297,F16,Sandown!$J$2:$J$297)</f>
        <v>0</v>
      </c>
      <c r="J16" s="5">
        <f>SUMIF('New England Half'!$F$2:$F$294,F16,'New England Half'!$J$2:$J$294)</f>
        <v>91</v>
      </c>
      <c r="K16" s="5">
        <f>SUMIF('Track 5K'!$F$2:$F$198,F16,'Track 5K'!$J$2:$J$198)</f>
        <v>88</v>
      </c>
      <c r="L16" s="4">
        <f>SUM(G16:K16)</f>
        <v>179</v>
      </c>
    </row>
    <row r="17" spans="1:12" ht="12.75" x14ac:dyDescent="0.2">
      <c r="A17" s="2" t="s">
        <v>46</v>
      </c>
      <c r="B17" s="2" t="s">
        <v>47</v>
      </c>
      <c r="C17" s="2" t="s">
        <v>19</v>
      </c>
      <c r="D17" s="2">
        <v>67</v>
      </c>
      <c r="E17" s="2" t="s">
        <v>192</v>
      </c>
      <c r="F17" s="10" t="str">
        <f>A17&amp;B17&amp;C17&amp;E17</f>
        <v>PegDonovanFGREATER DERRY TRACK CLUB</v>
      </c>
      <c r="G17" s="5">
        <f>SUMIF('Nashua 10K'!$F$2:$F$273,F17,'Nashua 10K'!$J$2:$J$273)</f>
        <v>88</v>
      </c>
      <c r="H17" s="5">
        <f>SUMIF('Skip''s 4M'!$F$2:$F$310,F17,'Skip''s 4M'!$J$2:$J$310)</f>
        <v>0</v>
      </c>
      <c r="I17" s="5">
        <f>SUMIF(Sandown!$F$2:$F$297,F17,Sandown!$J$2:$J$297)</f>
        <v>0</v>
      </c>
      <c r="J17" s="5">
        <f>SUMIF('New England Half'!$F$2:$F$294,F17,'New England Half'!$J$2:$J$294)</f>
        <v>0</v>
      </c>
      <c r="K17" s="5">
        <f>SUMIF('Track 5K'!$F$2:$F$198,F17,'Track 5K'!$J$2:$J$198)</f>
        <v>91</v>
      </c>
      <c r="L17" s="4">
        <f>SUM(G17:K17)</f>
        <v>179</v>
      </c>
    </row>
    <row r="18" spans="1:12" ht="12.75" x14ac:dyDescent="0.2">
      <c r="A18" s="3" t="s">
        <v>357</v>
      </c>
      <c r="B18" s="34" t="s">
        <v>454</v>
      </c>
      <c r="C18" s="3" t="s">
        <v>19</v>
      </c>
      <c r="D18" s="3">
        <v>59</v>
      </c>
      <c r="E18" s="3" t="s">
        <v>192</v>
      </c>
      <c r="F18" s="9" t="str">
        <f>A18&amp;B18&amp;C18&amp;E18</f>
        <v>CarolynMorgensternFGREATER DERRY TRACK CLUB</v>
      </c>
      <c r="G18" s="5">
        <f>SUMIF('Nashua 10K'!$F$2:$F$273,F18,'Nashua 10K'!$J$2:$J$273)</f>
        <v>0</v>
      </c>
      <c r="H18" s="5">
        <f>SUMIF('Skip''s 4M'!$F$2:$F$310,F18,'Skip''s 4M'!$J$2:$J$310)</f>
        <v>0</v>
      </c>
      <c r="I18" s="5">
        <f>SUMIF(Sandown!$F$2:$F$297,F18,Sandown!$J$2:$J$297)</f>
        <v>100</v>
      </c>
      <c r="J18" s="5">
        <f>SUMIF('New England Half'!$F$2:$F$294,F18,'New England Half'!$J$2:$J$294)</f>
        <v>0</v>
      </c>
      <c r="K18" s="5">
        <f>SUMIF('Track 5K'!$F$2:$F$198,F18,'Track 5K'!$J$2:$J$198)</f>
        <v>79</v>
      </c>
      <c r="L18" s="4">
        <f>SUM(G18:K18)</f>
        <v>179</v>
      </c>
    </row>
    <row r="19" spans="1:12" ht="12.75" x14ac:dyDescent="0.2">
      <c r="A19" s="2" t="s">
        <v>60</v>
      </c>
      <c r="B19" s="2" t="s">
        <v>61</v>
      </c>
      <c r="C19" s="2" t="s">
        <v>19</v>
      </c>
      <c r="D19" s="2">
        <v>52</v>
      </c>
      <c r="E19" s="2" t="s">
        <v>192</v>
      </c>
      <c r="F19" s="10" t="str">
        <f>A19&amp;B19&amp;C19&amp;E19</f>
        <v>CariHoglundFGREATER DERRY TRACK CLUB</v>
      </c>
      <c r="G19" s="5">
        <f>SUMIF('Nashua 10K'!$F$2:$F$273,F19,'Nashua 10K'!$J$2:$J$273)</f>
        <v>38</v>
      </c>
      <c r="H19" s="5">
        <f>SUMIF('Skip''s 4M'!$F$2:$F$310,F19,'Skip''s 4M'!$J$2:$J$310)</f>
        <v>0</v>
      </c>
      <c r="I19" s="5">
        <f>SUMIF(Sandown!$F$2:$F$297,F19,Sandown!$J$2:$J$297)</f>
        <v>64</v>
      </c>
      <c r="J19" s="5">
        <f>SUMIF('New England Half'!$F$2:$F$294,F19,'New England Half'!$J$2:$J$294)</f>
        <v>42.5</v>
      </c>
      <c r="K19" s="5">
        <f>SUMIF('Track 5K'!$F$2:$F$198,F19,'Track 5K'!$J$2:$J$198)</f>
        <v>32</v>
      </c>
      <c r="L19" s="4">
        <f>SUM(G19:K19)</f>
        <v>176.5</v>
      </c>
    </row>
    <row r="20" spans="1:12" ht="12.75" x14ac:dyDescent="0.2">
      <c r="A20" s="20" t="s">
        <v>121</v>
      </c>
      <c r="B20" s="20" t="s">
        <v>66</v>
      </c>
      <c r="C20" s="20" t="s">
        <v>19</v>
      </c>
      <c r="D20" s="20">
        <v>62</v>
      </c>
      <c r="E20" s="20" t="s">
        <v>192</v>
      </c>
      <c r="F20" s="10" t="str">
        <f>A20&amp;B20&amp;C20&amp;E20</f>
        <v>PattyCrothersFGREATER DERRY TRACK CLUB</v>
      </c>
      <c r="G20" s="5">
        <f>SUMIF('Nashua 10K'!$F$2:$F$273,F20,'Nashua 10K'!$J$2:$J$273)</f>
        <v>73</v>
      </c>
      <c r="H20" s="5">
        <f>SUMIF('Skip''s 4M'!$F$2:$F$310,F20,'Skip''s 4M'!$J$2:$J$310)</f>
        <v>94</v>
      </c>
      <c r="I20" s="5">
        <f>SUMIF(Sandown!$F$2:$F$297,F20,Sandown!$J$2:$J$297)</f>
        <v>0</v>
      </c>
      <c r="J20" s="5">
        <f>SUMIF('New England Half'!$F$2:$F$294,F20,'New England Half'!$J$2:$J$294)</f>
        <v>0</v>
      </c>
      <c r="K20" s="5">
        <f>SUMIF('Track 5K'!$F$2:$F$198,F20,'Track 5K'!$J$2:$J$198)</f>
        <v>0</v>
      </c>
      <c r="L20" s="4">
        <f>SUM(G20:K20)</f>
        <v>167</v>
      </c>
    </row>
    <row r="21" spans="1:12" ht="12.75" x14ac:dyDescent="0.2">
      <c r="A21" s="20" t="s">
        <v>81</v>
      </c>
      <c r="B21" s="20" t="s">
        <v>82</v>
      </c>
      <c r="C21" s="20" t="s">
        <v>19</v>
      </c>
      <c r="D21" s="20">
        <v>47</v>
      </c>
      <c r="E21" s="20" t="s">
        <v>191</v>
      </c>
      <c r="F21" s="10" t="str">
        <f>A21&amp;B21&amp;C21&amp;E21</f>
        <v>KellyAschbrennerFGATE CITY STRIDERS</v>
      </c>
      <c r="G21" s="5">
        <f>SUMIF('Nashua 10K'!$F$2:$F$273,F21,'Nashua 10K'!$J$2:$J$273)</f>
        <v>33</v>
      </c>
      <c r="H21" s="5">
        <f>SUMIF('Skip''s 4M'!$F$2:$F$310,F21,'Skip''s 4M'!$J$2:$J$310)</f>
        <v>54</v>
      </c>
      <c r="I21" s="5">
        <f>SUMIF(Sandown!$F$2:$F$297,F21,Sandown!$J$2:$J$297)</f>
        <v>48.5</v>
      </c>
      <c r="J21" s="5">
        <f>SUMIF('New England Half'!$F$2:$F$294,F21,'New England Half'!$J$2:$J$294)</f>
        <v>0</v>
      </c>
      <c r="K21" s="5">
        <f>SUMIF('Track 5K'!$F$2:$F$198,F21,'Track 5K'!$J$2:$J$198)</f>
        <v>25</v>
      </c>
      <c r="L21" s="4">
        <f>SUM(G21:K21)</f>
        <v>160.5</v>
      </c>
    </row>
    <row r="22" spans="1:12" ht="12.75" x14ac:dyDescent="0.2">
      <c r="A22" s="2" t="s">
        <v>42</v>
      </c>
      <c r="B22" s="2" t="s">
        <v>43</v>
      </c>
      <c r="C22" s="2" t="s">
        <v>19</v>
      </c>
      <c r="D22" s="2">
        <v>40</v>
      </c>
      <c r="E22" s="2" t="s">
        <v>193</v>
      </c>
      <c r="F22" s="10" t="str">
        <f>A22&amp;B22&amp;C22&amp;E22</f>
        <v>JenniferMortimerFMILLENNIUM RUNNING</v>
      </c>
      <c r="G22" s="5">
        <f>SUMIF('Nashua 10K'!$F$2:$F$273,F22,'Nashua 10K'!$J$2:$J$273)</f>
        <v>97</v>
      </c>
      <c r="H22" s="5">
        <f>SUMIF('Skip''s 4M'!$F$2:$F$310,F22,'Skip''s 4M'!$J$2:$J$310)</f>
        <v>0</v>
      </c>
      <c r="I22" s="5">
        <f>SUMIF(Sandown!$F$2:$F$297,F22,Sandown!$J$2:$J$297)</f>
        <v>0</v>
      </c>
      <c r="J22" s="5">
        <f>SUMIF('New England Half'!$F$2:$F$294,F22,'New England Half'!$J$2:$J$294)</f>
        <v>0</v>
      </c>
      <c r="K22" s="5">
        <f>SUMIF('Track 5K'!$F$2:$F$198,F22,'Track 5K'!$J$2:$J$198)</f>
        <v>60</v>
      </c>
      <c r="L22" s="4">
        <f>SUM(G22:K22)</f>
        <v>157</v>
      </c>
    </row>
    <row r="23" spans="1:12" ht="12.75" x14ac:dyDescent="0.2">
      <c r="A23" s="20" t="s">
        <v>318</v>
      </c>
      <c r="B23" s="20" t="s">
        <v>319</v>
      </c>
      <c r="C23" s="20" t="s">
        <v>19</v>
      </c>
      <c r="D23" s="20">
        <v>60</v>
      </c>
      <c r="E23" s="20" t="s">
        <v>196</v>
      </c>
      <c r="F23" s="9" t="str">
        <f>A23&amp;B23&amp;C23&amp;E23</f>
        <v>RobynMosherFUPPER VALLEY RUNNING CLUB</v>
      </c>
      <c r="G23" s="5">
        <f>SUMIF('Nashua 10K'!$F$2:$F$273,F23,'Nashua 10K'!$J$2:$J$273)</f>
        <v>0</v>
      </c>
      <c r="H23" s="5">
        <f>SUMIF('Skip''s 4M'!$F$2:$F$310,F23,'Skip''s 4M'!$J$2:$J$310)</f>
        <v>82</v>
      </c>
      <c r="I23" s="5">
        <f>SUMIF(Sandown!$F$2:$F$297,F23,Sandown!$J$2:$J$297)</f>
        <v>0</v>
      </c>
      <c r="J23" s="5">
        <f>SUMIF('New England Half'!$F$2:$F$294,F23,'New England Half'!$J$2:$J$294)</f>
        <v>0</v>
      </c>
      <c r="K23" s="5">
        <f>SUMIF('Track 5K'!$F$2:$F$198,F23,'Track 5K'!$J$2:$J$198)</f>
        <v>68</v>
      </c>
      <c r="L23" s="4">
        <f>SUM(G23:K23)</f>
        <v>150</v>
      </c>
    </row>
    <row r="24" spans="1:12" ht="12.75" x14ac:dyDescent="0.2">
      <c r="A24" s="20" t="s">
        <v>239</v>
      </c>
      <c r="B24" s="20" t="s">
        <v>240</v>
      </c>
      <c r="C24" s="20" t="s">
        <v>19</v>
      </c>
      <c r="D24" s="20">
        <v>47</v>
      </c>
      <c r="E24" s="20" t="s">
        <v>196</v>
      </c>
      <c r="F24" s="9" t="str">
        <f>A24&amp;B24&amp;C24&amp;E24</f>
        <v>HeleneSistiFUPPER VALLEY RUNNING CLUB</v>
      </c>
      <c r="G24" s="5">
        <f>SUMIF('Nashua 10K'!$F$2:$F$273,F24,'Nashua 10K'!$J$2:$J$273)</f>
        <v>23.5</v>
      </c>
      <c r="H24" s="5">
        <f>SUMIF('Skip''s 4M'!$F$2:$F$310,F24,'Skip''s 4M'!$J$2:$J$310)</f>
        <v>68</v>
      </c>
      <c r="I24" s="5">
        <f>SUMIF(Sandown!$F$2:$F$297,F24,Sandown!$J$2:$J$297)</f>
        <v>0</v>
      </c>
      <c r="J24" s="5">
        <f>SUMIF('New England Half'!$F$2:$F$294,F24,'New England Half'!$J$2:$J$294)</f>
        <v>33</v>
      </c>
      <c r="K24" s="5">
        <f>SUMIF('Track 5K'!$F$2:$F$198,F24,'Track 5K'!$J$2:$J$198)</f>
        <v>18.25</v>
      </c>
      <c r="L24" s="4">
        <f>SUM(G24:K24)</f>
        <v>142.75</v>
      </c>
    </row>
    <row r="25" spans="1:12" ht="12.75" x14ac:dyDescent="0.2">
      <c r="A25" s="2" t="s">
        <v>221</v>
      </c>
      <c r="B25" s="2" t="s">
        <v>222</v>
      </c>
      <c r="C25" s="2" t="s">
        <v>19</v>
      </c>
      <c r="D25" s="2">
        <v>61</v>
      </c>
      <c r="E25" s="2" t="s">
        <v>191</v>
      </c>
      <c r="F25" s="10" t="str">
        <f>A25&amp;B25&amp;C25&amp;E25</f>
        <v>LindaKnippersFGATE CITY STRIDERS</v>
      </c>
      <c r="G25" s="5">
        <f>SUMIF('Nashua 10K'!$F$2:$F$273,F25,'Nashua 10K'!$J$2:$J$273)</f>
        <v>66</v>
      </c>
      <c r="H25" s="5">
        <f>SUMIF('Skip''s 4M'!$F$2:$F$310,F25,'Skip''s 4M'!$J$2:$J$310)</f>
        <v>0</v>
      </c>
      <c r="I25" s="5">
        <f>SUMIF(Sandown!$F$2:$F$297,F25,Sandown!$J$2:$J$297)</f>
        <v>0</v>
      </c>
      <c r="J25" s="5">
        <f>SUMIF('New England Half'!$F$2:$F$294,F25,'New England Half'!$J$2:$J$294)</f>
        <v>0</v>
      </c>
      <c r="K25" s="5">
        <f>SUMIF('Track 5K'!$F$2:$F$198,F25,'Track 5K'!$J$2:$J$198)</f>
        <v>76</v>
      </c>
      <c r="L25" s="4">
        <f>SUM(G25:K25)</f>
        <v>142</v>
      </c>
    </row>
    <row r="26" spans="1:12" ht="12.75" x14ac:dyDescent="0.2">
      <c r="A26" s="2" t="s">
        <v>200</v>
      </c>
      <c r="B26" s="2" t="s">
        <v>201</v>
      </c>
      <c r="C26" s="2" t="s">
        <v>19</v>
      </c>
      <c r="D26" s="2">
        <v>34</v>
      </c>
      <c r="E26" s="2" t="s">
        <v>192</v>
      </c>
      <c r="F26" s="10" t="str">
        <f>A26&amp;B26&amp;C26&amp;E26</f>
        <v>TivanCasavantFGREATER DERRY TRACK CLUB</v>
      </c>
      <c r="G26" s="5">
        <f>SUMIF('Nashua 10K'!$F$2:$F$273,F26,'Nashua 10K'!$J$2:$J$273)</f>
        <v>47</v>
      </c>
      <c r="H26" s="5">
        <f>SUMIF('Skip''s 4M'!$F$2:$F$310,F26,'Skip''s 4M'!$J$2:$J$310)</f>
        <v>0</v>
      </c>
      <c r="I26" s="5">
        <f>SUMIF(Sandown!$F$2:$F$297,F26,Sandown!$J$2:$J$297)</f>
        <v>0</v>
      </c>
      <c r="J26" s="5">
        <f>SUMIF('New England Half'!$F$2:$F$294,F26,'New England Half'!$J$2:$J$294)</f>
        <v>58</v>
      </c>
      <c r="K26" s="5">
        <f>SUMIF('Track 5K'!$F$2:$F$198,F26,'Track 5K'!$J$2:$J$198)</f>
        <v>35</v>
      </c>
      <c r="L26" s="4">
        <f>SUM(G26:K26)</f>
        <v>140</v>
      </c>
    </row>
    <row r="27" spans="1:12" ht="12.75" x14ac:dyDescent="0.2">
      <c r="A27" s="2" t="s">
        <v>56</v>
      </c>
      <c r="B27" s="2" t="s">
        <v>57</v>
      </c>
      <c r="C27" s="2" t="s">
        <v>19</v>
      </c>
      <c r="D27" s="2">
        <v>43</v>
      </c>
      <c r="E27" s="2" t="s">
        <v>192</v>
      </c>
      <c r="F27" s="10" t="str">
        <f>A27&amp;B27&amp;C27&amp;E27</f>
        <v>KirstenKortzFGREATER DERRY TRACK CLUB</v>
      </c>
      <c r="G27" s="5">
        <f>SUMIF('Nashua 10K'!$F$2:$F$273,F27,'Nashua 10K'!$J$2:$J$273)</f>
        <v>58</v>
      </c>
      <c r="H27" s="5">
        <f>SUMIF('Skip''s 4M'!$F$2:$F$310,F27,'Skip''s 4M'!$J$2:$J$310)</f>
        <v>0</v>
      </c>
      <c r="I27" s="5">
        <f>SUMIF(Sandown!$F$2:$F$297,F27,Sandown!$J$2:$J$297)</f>
        <v>0</v>
      </c>
      <c r="J27" s="5">
        <f>SUMIF('New England Half'!$F$2:$F$294,F27,'New England Half'!$J$2:$J$294)</f>
        <v>45.5</v>
      </c>
      <c r="K27" s="5">
        <f>SUMIF('Track 5K'!$F$2:$F$198,F27,'Track 5K'!$J$2:$J$198)</f>
        <v>34</v>
      </c>
      <c r="L27" s="4">
        <f>SUM(G27:K27)</f>
        <v>137.5</v>
      </c>
    </row>
    <row r="28" spans="1:12" ht="12.75" x14ac:dyDescent="0.2">
      <c r="A28" s="2" t="s">
        <v>428</v>
      </c>
      <c r="B28" s="2" t="s">
        <v>429</v>
      </c>
      <c r="C28" s="2" t="s">
        <v>19</v>
      </c>
      <c r="D28" s="2">
        <v>30</v>
      </c>
      <c r="E28" s="2" t="s">
        <v>196</v>
      </c>
      <c r="F28" s="9" t="str">
        <f>A28&amp;B28&amp;C28&amp;E28</f>
        <v>KrystynaOszkinisFUPPER VALLEY RUNNING CLUB</v>
      </c>
      <c r="G28" s="5">
        <f>SUMIF('Nashua 10K'!$F$2:$F$273,F28,'Nashua 10K'!$J$2:$J$273)</f>
        <v>0</v>
      </c>
      <c r="H28" s="5">
        <f>SUMIF('Skip''s 4M'!$F$2:$F$310,F28,'Skip''s 4M'!$J$2:$J$310)</f>
        <v>0</v>
      </c>
      <c r="I28" s="5">
        <f>SUMIF(Sandown!$F$2:$F$297,F28,Sandown!$J$2:$J$297)</f>
        <v>0</v>
      </c>
      <c r="J28" s="5">
        <f>SUMIF('New England Half'!$F$2:$F$294,F28,'New England Half'!$J$2:$J$294)</f>
        <v>79</v>
      </c>
      <c r="K28" s="5">
        <f>SUMIF('Track 5K'!$F$2:$F$198,F28,'Track 5K'!$J$2:$J$198)</f>
        <v>52</v>
      </c>
      <c r="L28" s="4">
        <f>SUM(G28:K28)</f>
        <v>131</v>
      </c>
    </row>
    <row r="29" spans="1:12" ht="12.75" x14ac:dyDescent="0.2">
      <c r="A29" s="20" t="s">
        <v>48</v>
      </c>
      <c r="B29" s="20" t="s">
        <v>115</v>
      </c>
      <c r="C29" s="20" t="s">
        <v>19</v>
      </c>
      <c r="D29" s="20">
        <v>55</v>
      </c>
      <c r="E29" s="20" t="s">
        <v>192</v>
      </c>
      <c r="F29" s="10" t="str">
        <f>A29&amp;B29&amp;C29&amp;E29</f>
        <v>DeniseKeyesFGREATER DERRY TRACK CLUB</v>
      </c>
      <c r="G29" s="5">
        <f>SUMIF('Nashua 10K'!$F$2:$F$273,F29,'Nashua 10K'!$J$2:$J$273)</f>
        <v>26</v>
      </c>
      <c r="H29" s="5">
        <f>SUMIF('Skip''s 4M'!$F$2:$F$310,F29,'Skip''s 4M'!$J$2:$J$310)</f>
        <v>44</v>
      </c>
      <c r="I29" s="5">
        <f>SUMIF(Sandown!$F$2:$F$297,F29,Sandown!$J$2:$J$297)</f>
        <v>50</v>
      </c>
      <c r="J29" s="5">
        <f>SUMIF('New England Half'!$F$2:$F$294,F29,'New England Half'!$J$2:$J$294)</f>
        <v>0</v>
      </c>
      <c r="K29" s="5">
        <f>SUMIF('Track 5K'!$F$2:$F$198,F29,'Track 5K'!$J$2:$J$198)</f>
        <v>6.75</v>
      </c>
      <c r="L29" s="4">
        <f>SUM(G29:K29)</f>
        <v>126.75</v>
      </c>
    </row>
    <row r="30" spans="1:12" ht="12.75" x14ac:dyDescent="0.2">
      <c r="A30" s="2" t="s">
        <v>498</v>
      </c>
      <c r="B30" s="2" t="s">
        <v>499</v>
      </c>
      <c r="C30" s="2" t="s">
        <v>19</v>
      </c>
      <c r="D30" s="2">
        <v>62</v>
      </c>
      <c r="E30" s="2" t="s">
        <v>193</v>
      </c>
      <c r="F30" s="9" t="str">
        <f>A30&amp;B30&amp;C30&amp;E30</f>
        <v>CharlaStevensFMILLENNIUM RUNNING</v>
      </c>
      <c r="G30" s="5">
        <f>SUMIF('Nashua 10K'!$F$2:$F$273,F30,'Nashua 10K'!$J$2:$J$273)</f>
        <v>0</v>
      </c>
      <c r="H30" s="5">
        <f>SUMIF('Skip''s 4M'!$F$2:$F$310,F30,'Skip''s 4M'!$J$2:$J$310)</f>
        <v>0</v>
      </c>
      <c r="I30" s="5">
        <f>SUMIF(Sandown!$F$2:$F$297,F30,Sandown!$J$2:$J$297)</f>
        <v>0</v>
      </c>
      <c r="J30" s="5">
        <f>SUMIF('New England Half'!$F$2:$F$294,F30,'New England Half'!$J$2:$J$294)</f>
        <v>50</v>
      </c>
      <c r="K30" s="5">
        <f>SUMIF('Track 5K'!$F$2:$F$198,F30,'Track 5K'!$J$2:$J$198)</f>
        <v>70</v>
      </c>
      <c r="L30" s="4">
        <f>SUM(G30:K30)</f>
        <v>120</v>
      </c>
    </row>
    <row r="31" spans="1:12" ht="12.75" x14ac:dyDescent="0.2">
      <c r="A31" s="20" t="s">
        <v>102</v>
      </c>
      <c r="B31" s="20" t="s">
        <v>103</v>
      </c>
      <c r="C31" s="20" t="s">
        <v>19</v>
      </c>
      <c r="D31" s="20">
        <v>55</v>
      </c>
      <c r="E31" s="20" t="s">
        <v>191</v>
      </c>
      <c r="F31" s="10" t="str">
        <f>A31&amp;B31&amp;C31&amp;E31</f>
        <v>SusanneYeeFGATE CITY STRIDERS</v>
      </c>
      <c r="G31" s="5">
        <f>SUMIF('Nashua 10K'!$F$2:$F$273,F31,'Nashua 10K'!$J$2:$J$273)</f>
        <v>35</v>
      </c>
      <c r="H31" s="5">
        <f>SUMIF('Skip''s 4M'!$F$2:$F$310,F31,'Skip''s 4M'!$J$2:$J$310)</f>
        <v>60</v>
      </c>
      <c r="I31" s="5">
        <f>SUMIF(Sandown!$F$2:$F$297,F31,Sandown!$J$2:$J$297)</f>
        <v>0</v>
      </c>
      <c r="J31" s="5">
        <f>SUMIF('New England Half'!$F$2:$F$294,F31,'New England Half'!$J$2:$J$294)</f>
        <v>0</v>
      </c>
      <c r="K31" s="5">
        <f>SUMIF('Track 5K'!$F$2:$F$198,F31,'Track 5K'!$J$2:$J$198)</f>
        <v>24.25</v>
      </c>
      <c r="L31" s="4">
        <f>SUM(G31:K31)</f>
        <v>119.25</v>
      </c>
    </row>
    <row r="32" spans="1:12" ht="12.75" x14ac:dyDescent="0.2">
      <c r="A32" s="20" t="s">
        <v>224</v>
      </c>
      <c r="B32" s="20" t="s">
        <v>225</v>
      </c>
      <c r="C32" s="20" t="s">
        <v>19</v>
      </c>
      <c r="D32" s="20">
        <v>31</v>
      </c>
      <c r="E32" s="20" t="s">
        <v>196</v>
      </c>
      <c r="F32" s="9" t="str">
        <f>A32&amp;B32&amp;C32&amp;E32</f>
        <v>NadiaLafreniereFUPPER VALLEY RUNNING CLUB</v>
      </c>
      <c r="G32" s="5">
        <f>SUMIF('Nashua 10K'!$F$2:$F$273,F32,'Nashua 10K'!$J$2:$J$273)</f>
        <v>22.75</v>
      </c>
      <c r="H32" s="5">
        <f>SUMIF('Skip''s 4M'!$F$2:$F$310,F32,'Skip''s 4M'!$J$2:$J$310)</f>
        <v>52</v>
      </c>
      <c r="I32" s="5">
        <f>SUMIF(Sandown!$F$2:$F$297,F32,Sandown!$J$2:$J$297)</f>
        <v>0</v>
      </c>
      <c r="J32" s="5">
        <f>SUMIF('New England Half'!$F$2:$F$294,F32,'New England Half'!$J$2:$J$294)</f>
        <v>28</v>
      </c>
      <c r="K32" s="5">
        <f>SUMIF('Track 5K'!$F$2:$F$198,F32,'Track 5K'!$J$2:$J$198)</f>
        <v>15</v>
      </c>
      <c r="L32" s="4">
        <f>SUM(G32:K32)</f>
        <v>117.75</v>
      </c>
    </row>
    <row r="33" spans="1:12" ht="12.75" x14ac:dyDescent="0.2">
      <c r="A33" s="20" t="s">
        <v>325</v>
      </c>
      <c r="B33" s="20" t="s">
        <v>326</v>
      </c>
      <c r="C33" s="20" t="s">
        <v>19</v>
      </c>
      <c r="D33" s="20">
        <v>61</v>
      </c>
      <c r="E33" s="20" t="s">
        <v>196</v>
      </c>
      <c r="F33" s="10" t="str">
        <f>A33&amp;B33&amp;C33&amp;E33</f>
        <v>EllenChandlerFUPPER VALLEY RUNNING CLUB</v>
      </c>
      <c r="G33" s="5">
        <f>SUMIF('Nashua 10K'!$F$2:$F$273,F33,'Nashua 10K'!$J$2:$J$273)</f>
        <v>0</v>
      </c>
      <c r="H33" s="5">
        <f>SUMIF('Skip''s 4M'!$F$2:$F$310,F33,'Skip''s 4M'!$J$2:$J$310)</f>
        <v>62</v>
      </c>
      <c r="I33" s="5">
        <f>SUMIF(Sandown!$F$2:$F$297,F33,Sandown!$J$2:$J$297)</f>
        <v>54</v>
      </c>
      <c r="J33" s="5">
        <f>SUMIF('New England Half'!$F$2:$F$294,F33,'New England Half'!$J$2:$J$294)</f>
        <v>0</v>
      </c>
      <c r="K33" s="5">
        <f>SUMIF('Track 5K'!$F$2:$F$198,F33,'Track 5K'!$J$2:$J$198)</f>
        <v>0</v>
      </c>
      <c r="L33" s="4">
        <f>SUM(G33:K33)</f>
        <v>116</v>
      </c>
    </row>
    <row r="34" spans="1:12" ht="12.75" x14ac:dyDescent="0.2">
      <c r="A34" s="20" t="s">
        <v>323</v>
      </c>
      <c r="B34" s="20" t="s">
        <v>324</v>
      </c>
      <c r="C34" s="20" t="s">
        <v>19</v>
      </c>
      <c r="D34" s="20">
        <v>32</v>
      </c>
      <c r="E34" s="20" t="s">
        <v>196</v>
      </c>
      <c r="F34" s="9" t="str">
        <f>A34&amp;B34&amp;C34&amp;E34</f>
        <v>KeriNilesFUPPER VALLEY RUNNING CLUB</v>
      </c>
      <c r="G34" s="5">
        <f>SUMIF('Nashua 10K'!$F$2:$F$273,F34,'Nashua 10K'!$J$2:$J$273)</f>
        <v>0</v>
      </c>
      <c r="H34" s="5">
        <f>SUMIF('Skip''s 4M'!$F$2:$F$310,F34,'Skip''s 4M'!$J$2:$J$310)</f>
        <v>64</v>
      </c>
      <c r="I34" s="5">
        <f>SUMIF(Sandown!$F$2:$F$297,F34,Sandown!$J$2:$J$297)</f>
        <v>0</v>
      </c>
      <c r="J34" s="5">
        <f>SUMIF('New England Half'!$F$2:$F$294,F34,'New England Half'!$J$2:$J$294)</f>
        <v>32</v>
      </c>
      <c r="K34" s="5">
        <f>SUMIF('Track 5K'!$F$2:$F$198,F34,'Track 5K'!$J$2:$J$198)</f>
        <v>19.75</v>
      </c>
      <c r="L34" s="4">
        <f>SUM(G34:K34)</f>
        <v>115.75</v>
      </c>
    </row>
    <row r="35" spans="1:12" ht="12.75" x14ac:dyDescent="0.2">
      <c r="A35" s="2" t="s">
        <v>73</v>
      </c>
      <c r="B35" s="2" t="s">
        <v>74</v>
      </c>
      <c r="C35" s="2" t="s">
        <v>19</v>
      </c>
      <c r="D35" s="2">
        <v>34</v>
      </c>
      <c r="E35" s="2" t="s">
        <v>193</v>
      </c>
      <c r="F35" s="10" t="str">
        <f>A35&amp;B35&amp;C35&amp;E35</f>
        <v>MargaritaDuncanFMILLENNIUM RUNNING</v>
      </c>
      <c r="G35" s="5">
        <f>SUMIF('Nashua 10K'!$F$2:$F$273,F35,'Nashua 10K'!$J$2:$J$273)</f>
        <v>52</v>
      </c>
      <c r="H35" s="5">
        <f>SUMIF('Skip''s 4M'!$F$2:$F$310,F35,'Skip''s 4M'!$J$2:$J$310)</f>
        <v>0</v>
      </c>
      <c r="I35" s="5">
        <f>SUMIF(Sandown!$F$2:$F$297,F35,Sandown!$J$2:$J$297)</f>
        <v>0</v>
      </c>
      <c r="J35" s="5">
        <f>SUMIF('New England Half'!$F$2:$F$294,F35,'New England Half'!$J$2:$J$294)</f>
        <v>62</v>
      </c>
      <c r="K35" s="5">
        <f>SUMIF('Track 5K'!$F$2:$F$198,F35,'Track 5K'!$J$2:$J$198)</f>
        <v>0</v>
      </c>
      <c r="L35" s="4">
        <f>SUM(G35:K35)</f>
        <v>114</v>
      </c>
    </row>
    <row r="36" spans="1:12" ht="12.75" x14ac:dyDescent="0.2">
      <c r="A36" s="2" t="s">
        <v>77</v>
      </c>
      <c r="B36" s="2" t="s">
        <v>78</v>
      </c>
      <c r="C36" s="2" t="s">
        <v>19</v>
      </c>
      <c r="D36" s="2">
        <v>23</v>
      </c>
      <c r="E36" s="2" t="s">
        <v>192</v>
      </c>
      <c r="F36" s="10" t="str">
        <f>A36&amp;B36&amp;C36&amp;E36</f>
        <v>SadieFarnsworthFGREATER DERRY TRACK CLUB</v>
      </c>
      <c r="G36" s="5">
        <f>SUMIF('Nashua 10K'!$F$2:$F$273,F36,'Nashua 10K'!$J$2:$J$273)</f>
        <v>56</v>
      </c>
      <c r="H36" s="5">
        <f>SUMIF('Skip''s 4M'!$F$2:$F$310,F36,'Skip''s 4M'!$J$2:$J$310)</f>
        <v>0</v>
      </c>
      <c r="I36" s="5">
        <f>SUMIF(Sandown!$F$2:$F$297,F36,Sandown!$J$2:$J$297)</f>
        <v>0</v>
      </c>
      <c r="J36" s="5">
        <f>SUMIF('New England Half'!$F$2:$F$294,F36,'New England Half'!$J$2:$J$294)</f>
        <v>0</v>
      </c>
      <c r="K36" s="5">
        <f>SUMIF('Track 5K'!$F$2:$F$198,F36,'Track 5K'!$J$2:$J$198)</f>
        <v>50</v>
      </c>
      <c r="L36" s="4">
        <f>SUM(G36:K36)</f>
        <v>106</v>
      </c>
    </row>
    <row r="37" spans="1:12" ht="12.75" x14ac:dyDescent="0.2">
      <c r="A37" s="2" t="s">
        <v>79</v>
      </c>
      <c r="B37" s="2" t="s">
        <v>80</v>
      </c>
      <c r="C37" s="2" t="s">
        <v>19</v>
      </c>
      <c r="D37" s="2">
        <v>58</v>
      </c>
      <c r="E37" s="2" t="s">
        <v>192</v>
      </c>
      <c r="F37" s="10" t="str">
        <f>A37&amp;B37&amp;C37&amp;E37</f>
        <v>JeanManningFGREATER DERRY TRACK CLUB</v>
      </c>
      <c r="G37" s="5">
        <f>SUMIF('Nashua 10K'!$F$2:$F$273,F37,'Nashua 10K'!$J$2:$J$273)</f>
        <v>28</v>
      </c>
      <c r="H37" s="5">
        <f>SUMIF('Skip''s 4M'!$F$2:$F$310,F37,'Skip''s 4M'!$J$2:$J$310)</f>
        <v>0</v>
      </c>
      <c r="I37" s="5">
        <f>SUMIF(Sandown!$F$2:$F$297,F37,Sandown!$J$2:$J$297)</f>
        <v>62</v>
      </c>
      <c r="J37" s="5">
        <f>SUMIF('New England Half'!$F$2:$F$294,F37,'New England Half'!$J$2:$J$294)</f>
        <v>0</v>
      </c>
      <c r="K37" s="5">
        <f>SUMIF('Track 5K'!$F$2:$F$198,F37,'Track 5K'!$J$2:$J$198)</f>
        <v>16</v>
      </c>
      <c r="L37" s="4">
        <f>SUM(G37:K37)</f>
        <v>106</v>
      </c>
    </row>
    <row r="38" spans="1:12" ht="12.75" x14ac:dyDescent="0.2">
      <c r="A38" s="2" t="s">
        <v>212</v>
      </c>
      <c r="B38" s="2" t="s">
        <v>213</v>
      </c>
      <c r="C38" s="2" t="s">
        <v>19</v>
      </c>
      <c r="D38" s="2">
        <v>25</v>
      </c>
      <c r="E38" s="2" t="s">
        <v>191</v>
      </c>
      <c r="F38" s="10" t="str">
        <f>A38&amp;B38&amp;C38&amp;E38</f>
        <v>TerrylFritzFGATE CITY STRIDERS</v>
      </c>
      <c r="G38" s="5">
        <f>SUMIF('Nashua 10K'!$F$2:$F$273,F38,'Nashua 10K'!$J$2:$J$273)</f>
        <v>31</v>
      </c>
      <c r="H38" s="5">
        <f>SUMIF('Skip''s 4M'!$F$2:$F$310,F38,'Skip''s 4M'!$J$2:$J$310)</f>
        <v>0</v>
      </c>
      <c r="I38" s="5">
        <f>SUMIF(Sandown!$F$2:$F$297,F38,Sandown!$J$2:$J$297)</f>
        <v>47</v>
      </c>
      <c r="J38" s="5">
        <f>SUMIF('New England Half'!$F$2:$F$294,F38,'New England Half'!$J$2:$J$294)</f>
        <v>0</v>
      </c>
      <c r="K38" s="5">
        <f>SUMIF('Track 5K'!$F$2:$F$198,F38,'Track 5K'!$J$2:$J$198)</f>
        <v>22</v>
      </c>
      <c r="L38" s="4">
        <f>SUM(G38:K38)</f>
        <v>100</v>
      </c>
    </row>
    <row r="39" spans="1:12" ht="12.75" x14ac:dyDescent="0.2">
      <c r="A39" s="2" t="s">
        <v>54</v>
      </c>
      <c r="B39" s="2" t="s">
        <v>55</v>
      </c>
      <c r="C39" s="2" t="s">
        <v>19</v>
      </c>
      <c r="D39" s="2">
        <v>56</v>
      </c>
      <c r="E39" s="3" t="s">
        <v>191</v>
      </c>
      <c r="F39" s="9" t="str">
        <f>A39&amp;B39&amp;C39&amp;E39</f>
        <v>KarenLongFGATE CITY STRIDERS</v>
      </c>
      <c r="G39" s="5">
        <f>SUMIF('Nashua 10K'!$F$2:$F$273,F39,'Nashua 10K'!$J$2:$J$273)</f>
        <v>100</v>
      </c>
      <c r="H39" s="5">
        <f>SUMIF('Skip''s 4M'!$F$2:$F$310,F39,'Skip''s 4M'!$J$2:$J$310)</f>
        <v>0</v>
      </c>
      <c r="I39" s="5">
        <f>SUMIF(Sandown!$F$2:$F$297,F39,Sandown!$J$2:$J$297)</f>
        <v>0</v>
      </c>
      <c r="J39" s="5">
        <f>SUMIF('New England Half'!$F$2:$F$294,F39,'New England Half'!$J$2:$J$294)</f>
        <v>0</v>
      </c>
      <c r="K39" s="5">
        <f>SUMIF('Track 5K'!$F$2:$F$198,F39,'Track 5K'!$J$2:$J$198)</f>
        <v>0</v>
      </c>
      <c r="L39" s="4">
        <f>SUM(G39:K39)</f>
        <v>100</v>
      </c>
    </row>
    <row r="40" spans="1:12" ht="12.75" x14ac:dyDescent="0.2">
      <c r="A40" s="26" t="s">
        <v>231</v>
      </c>
      <c r="B40" s="26" t="s">
        <v>232</v>
      </c>
      <c r="C40" s="26" t="s">
        <v>19</v>
      </c>
      <c r="D40" s="20">
        <v>33</v>
      </c>
      <c r="E40" s="26" t="s">
        <v>191</v>
      </c>
      <c r="F40" s="9" t="str">
        <f>A40&amp;B40&amp;C40&amp;E40</f>
        <v>CarlyMatthewsFGATE CITY STRIDERS</v>
      </c>
      <c r="G40" s="5">
        <f>SUMIF('Nashua 10K'!$F$2:$F$273,F40,'Nashua 10K'!$J$2:$J$273)</f>
        <v>17</v>
      </c>
      <c r="H40" s="5">
        <f>SUMIF('Skip''s 4M'!$F$2:$F$310,F40,'Skip''s 4M'!$J$2:$J$310)</f>
        <v>38</v>
      </c>
      <c r="I40" s="5">
        <f>SUMIF(Sandown!$F$2:$F$297,F40,Sandown!$J$2:$J$297)</f>
        <v>29</v>
      </c>
      <c r="J40" s="5">
        <f>SUMIF('New England Half'!$F$2:$F$294,F40,'New England Half'!$J$2:$J$294)</f>
        <v>7.25</v>
      </c>
      <c r="K40" s="5">
        <f>SUMIF('Track 5K'!$F$2:$F$198,F40,'Track 5K'!$J$2:$J$198)</f>
        <v>8</v>
      </c>
      <c r="L40" s="4">
        <f>SUM(G40:K40)</f>
        <v>99.25</v>
      </c>
    </row>
    <row r="41" spans="1:12" ht="12.75" x14ac:dyDescent="0.2">
      <c r="A41" s="3" t="s">
        <v>44</v>
      </c>
      <c r="B41" s="3" t="s">
        <v>402</v>
      </c>
      <c r="C41" s="3" t="s">
        <v>19</v>
      </c>
      <c r="D41" s="3">
        <v>45</v>
      </c>
      <c r="E41" s="3" t="s">
        <v>192</v>
      </c>
      <c r="F41" s="9" t="str">
        <f>A41&amp;B41&amp;C41&amp;E41</f>
        <v>ElizabethBusteedFGREATER DERRY TRACK CLUB</v>
      </c>
      <c r="G41" s="5">
        <f>SUMIF('Nashua 10K'!$F$2:$F$273,F41,'Nashua 10K'!$J$2:$J$273)</f>
        <v>0</v>
      </c>
      <c r="H41" s="5">
        <f>SUMIF('Skip''s 4M'!$F$2:$F$310,F41,'Skip''s 4M'!$J$2:$J$310)</f>
        <v>0</v>
      </c>
      <c r="I41" s="5">
        <f>SUMIF(Sandown!$F$2:$F$297,F41,Sandown!$J$2:$J$297)</f>
        <v>52</v>
      </c>
      <c r="J41" s="5">
        <f>SUMIF('New England Half'!$F$2:$F$294,F41,'New England Half'!$J$2:$J$294)</f>
        <v>29</v>
      </c>
      <c r="K41" s="5">
        <f>SUMIF('Track 5K'!$F$2:$F$198,F41,'Track 5K'!$J$2:$J$198)</f>
        <v>17.5</v>
      </c>
      <c r="L41" s="4">
        <f>SUM(G41:K41)</f>
        <v>98.5</v>
      </c>
    </row>
    <row r="42" spans="1:12" ht="12.75" x14ac:dyDescent="0.2">
      <c r="A42" s="2" t="s">
        <v>487</v>
      </c>
      <c r="B42" s="2" t="s">
        <v>292</v>
      </c>
      <c r="C42" s="2" t="s">
        <v>19</v>
      </c>
      <c r="D42" s="2">
        <v>29</v>
      </c>
      <c r="E42" s="2" t="s">
        <v>196</v>
      </c>
      <c r="F42" s="9" t="str">
        <f>A42&amp;B42&amp;C42&amp;E42</f>
        <v>JanessaDunnFUPPER VALLEY RUNNING CLUB</v>
      </c>
      <c r="G42" s="5">
        <f>SUMIF('Nashua 10K'!$F$2:$F$273,F42,'Nashua 10K'!$J$2:$J$273)</f>
        <v>0</v>
      </c>
      <c r="H42" s="5">
        <f>SUMIF('Skip''s 4M'!$F$2:$F$310,F42,'Skip''s 4M'!$J$2:$J$310)</f>
        <v>0</v>
      </c>
      <c r="I42" s="5">
        <f>SUMIF(Sandown!$F$2:$F$297,F42,Sandown!$J$2:$J$297)</f>
        <v>0</v>
      </c>
      <c r="J42" s="5">
        <f>SUMIF('New England Half'!$F$2:$F$294,F42,'New England Half'!$J$2:$J$294)</f>
        <v>97</v>
      </c>
      <c r="K42" s="5">
        <f>SUMIF('Track 5K'!$F$2:$F$198,F42,'Track 5K'!$J$2:$J$198)</f>
        <v>0</v>
      </c>
      <c r="L42" s="4">
        <f>SUM(G42:K42)</f>
        <v>97</v>
      </c>
    </row>
    <row r="43" spans="1:12" ht="12.75" x14ac:dyDescent="0.2">
      <c r="A43" s="20" t="s">
        <v>110</v>
      </c>
      <c r="B43" s="20" t="s">
        <v>78</v>
      </c>
      <c r="C43" s="20" t="s">
        <v>19</v>
      </c>
      <c r="D43" s="20">
        <v>63</v>
      </c>
      <c r="E43" s="20" t="s">
        <v>192</v>
      </c>
      <c r="F43" s="9" t="str">
        <f>A43&amp;B43&amp;C43&amp;E43</f>
        <v>AudreyFarnsworthFGREATER DERRY TRACK CLUB</v>
      </c>
      <c r="G43" s="5">
        <f>SUMIF('Nashua 10K'!$F$2:$F$273,F43,'Nashua 10K'!$J$2:$J$273)</f>
        <v>27</v>
      </c>
      <c r="H43" s="5">
        <f>SUMIF('Skip''s 4M'!$F$2:$F$310,F43,'Skip''s 4M'!$J$2:$J$310)</f>
        <v>48.5</v>
      </c>
      <c r="I43" s="5">
        <f>SUMIF(Sandown!$F$2:$F$297,F43,Sandown!$J$2:$J$297)</f>
        <v>0</v>
      </c>
      <c r="J43" s="5">
        <f>SUMIF('New England Half'!$F$2:$F$294,F43,'New England Half'!$J$2:$J$294)</f>
        <v>0</v>
      </c>
      <c r="K43" s="5">
        <f>SUMIF('Track 5K'!$F$2:$F$198,F43,'Track 5K'!$J$2:$J$198)</f>
        <v>21.25</v>
      </c>
      <c r="L43" s="4">
        <f>SUM(G43:K43)</f>
        <v>96.75</v>
      </c>
    </row>
    <row r="44" spans="1:12" ht="12.75" x14ac:dyDescent="0.2">
      <c r="A44" s="2" t="s">
        <v>329</v>
      </c>
      <c r="B44" s="2" t="s">
        <v>490</v>
      </c>
      <c r="C44" s="2" t="s">
        <v>19</v>
      </c>
      <c r="D44" s="2">
        <v>39</v>
      </c>
      <c r="E44" s="2" t="s">
        <v>193</v>
      </c>
      <c r="F44" s="9" t="str">
        <f>A44&amp;B44&amp;C44&amp;E44</f>
        <v>MaryKleneFMILLENNIUM RUNNING</v>
      </c>
      <c r="G44" s="5">
        <f>SUMIF('Nashua 10K'!$F$2:$F$273,F44,'Nashua 10K'!$J$2:$J$273)</f>
        <v>0</v>
      </c>
      <c r="H44" s="5">
        <f>SUMIF('Skip''s 4M'!$F$2:$F$310,F44,'Skip''s 4M'!$J$2:$J$310)</f>
        <v>0</v>
      </c>
      <c r="I44" s="5">
        <f>SUMIF(Sandown!$F$2:$F$297,F44,Sandown!$J$2:$J$297)</f>
        <v>0</v>
      </c>
      <c r="J44" s="5">
        <f>SUMIF('New England Half'!$F$2:$F$294,F44,'New England Half'!$J$2:$J$294)</f>
        <v>94</v>
      </c>
      <c r="K44" s="5">
        <f>SUMIF('Track 5K'!$F$2:$F$198,F44,'Track 5K'!$J$2:$J$198)</f>
        <v>0</v>
      </c>
      <c r="L44" s="4">
        <f>SUM(G44:K44)</f>
        <v>94</v>
      </c>
    </row>
    <row r="45" spans="1:12" ht="12.75" x14ac:dyDescent="0.2">
      <c r="A45" s="2" t="s">
        <v>51</v>
      </c>
      <c r="B45" s="2" t="s">
        <v>52</v>
      </c>
      <c r="C45" s="2" t="s">
        <v>19</v>
      </c>
      <c r="D45" s="2">
        <v>61</v>
      </c>
      <c r="E45" s="2" t="s">
        <v>192</v>
      </c>
      <c r="F45" s="10" t="str">
        <f>A45&amp;B45&amp;C45&amp;E45</f>
        <v>MarggieQuinnFGREATER DERRY TRACK CLUB</v>
      </c>
      <c r="G45" s="5">
        <f>SUMIF('Nashua 10K'!$F$2:$F$273,F45,'Nashua 10K'!$J$2:$J$273)</f>
        <v>48.5</v>
      </c>
      <c r="H45" s="5">
        <f>SUMIF('Skip''s 4M'!$F$2:$F$310,F45,'Skip''s 4M'!$J$2:$J$310)</f>
        <v>0</v>
      </c>
      <c r="I45" s="5">
        <f>SUMIF(Sandown!$F$2:$F$297,F45,Sandown!$J$2:$J$297)</f>
        <v>0</v>
      </c>
      <c r="J45" s="5">
        <f>SUMIF('New England Half'!$F$2:$F$294,F45,'New England Half'!$J$2:$J$294)</f>
        <v>0</v>
      </c>
      <c r="K45" s="5">
        <f>SUMIF('Track 5K'!$F$2:$F$198,F45,'Track 5K'!$J$2:$J$198)</f>
        <v>44</v>
      </c>
      <c r="L45" s="4">
        <f>SUM(G45:K45)</f>
        <v>92.5</v>
      </c>
    </row>
    <row r="46" spans="1:12" ht="12.75" x14ac:dyDescent="0.2">
      <c r="A46" s="20" t="s">
        <v>86</v>
      </c>
      <c r="B46" s="20" t="s">
        <v>81</v>
      </c>
      <c r="C46" s="20" t="s">
        <v>19</v>
      </c>
      <c r="D46" s="20">
        <v>49</v>
      </c>
      <c r="E46" s="20" t="s">
        <v>193</v>
      </c>
      <c r="F46" s="10" t="str">
        <f>A46&amp;B46&amp;C46&amp;E46</f>
        <v>MicheleKellyFMILLENNIUM RUNNING</v>
      </c>
      <c r="G46" s="5">
        <f>SUMIF('Nashua 10K'!$F$2:$F$273,F46,'Nashua 10K'!$J$2:$J$273)</f>
        <v>15</v>
      </c>
      <c r="H46" s="5">
        <f>SUMIF('Skip''s 4M'!$F$2:$F$310,F46,'Skip''s 4M'!$J$2:$J$310)</f>
        <v>32</v>
      </c>
      <c r="I46" s="5">
        <f>SUMIF(Sandown!$F$2:$F$297,F46,Sandown!$J$2:$J$297)</f>
        <v>31</v>
      </c>
      <c r="J46" s="5">
        <f>SUMIF('New England Half'!$F$2:$F$294,F46,'New England Half'!$J$2:$J$294)</f>
        <v>4.9375</v>
      </c>
      <c r="K46" s="5">
        <f>SUMIF('Track 5K'!$F$2:$F$198,F46,'Track 5K'!$J$2:$J$198)</f>
        <v>8.5</v>
      </c>
      <c r="L46" s="4">
        <f>SUM(G46:K46)</f>
        <v>91.4375</v>
      </c>
    </row>
    <row r="47" spans="1:12" ht="12.75" x14ac:dyDescent="0.2">
      <c r="A47" s="2" t="s">
        <v>458</v>
      </c>
      <c r="B47" s="2" t="s">
        <v>501</v>
      </c>
      <c r="C47" s="2" t="s">
        <v>19</v>
      </c>
      <c r="D47" s="2">
        <v>65</v>
      </c>
      <c r="E47" s="2" t="s">
        <v>193</v>
      </c>
      <c r="F47" s="9" t="str">
        <f>A47&amp;B47&amp;C47&amp;E47</f>
        <v>BarbaraObecnyFMILLENNIUM RUNNING</v>
      </c>
      <c r="G47" s="5">
        <f>SUMIF('Nashua 10K'!$F$2:$F$273,F47,'Nashua 10K'!$J$2:$J$273)</f>
        <v>0</v>
      </c>
      <c r="H47" s="5">
        <f>SUMIF('Skip''s 4M'!$F$2:$F$310,F47,'Skip''s 4M'!$J$2:$J$310)</f>
        <v>0</v>
      </c>
      <c r="I47" s="5">
        <f>SUMIF(Sandown!$F$2:$F$297,F47,Sandown!$J$2:$J$297)</f>
        <v>0</v>
      </c>
      <c r="J47" s="5">
        <f>SUMIF('New England Half'!$F$2:$F$294,F47,'New England Half'!$J$2:$J$294)</f>
        <v>47</v>
      </c>
      <c r="K47" s="5">
        <f>SUMIF('Track 5K'!$F$2:$F$198,F47,'Track 5K'!$J$2:$J$198)</f>
        <v>41</v>
      </c>
      <c r="L47" s="4">
        <f>SUM(G47:K47)</f>
        <v>88</v>
      </c>
    </row>
    <row r="48" spans="1:12" ht="12.75" x14ac:dyDescent="0.2">
      <c r="A48" s="2" t="s">
        <v>69</v>
      </c>
      <c r="B48" s="2" t="s">
        <v>117</v>
      </c>
      <c r="C48" s="2" t="s">
        <v>19</v>
      </c>
      <c r="D48" s="2">
        <v>54</v>
      </c>
      <c r="E48" s="2" t="s">
        <v>193</v>
      </c>
      <c r="F48" s="10" t="str">
        <f>A48&amp;B48&amp;C48&amp;E48</f>
        <v>AngelaBoyleFMILLENNIUM RUNNING</v>
      </c>
      <c r="G48" s="5">
        <f>SUMIF('Nashua 10K'!$F$2:$F$273,F48,'Nashua 10K'!$J$2:$J$273)</f>
        <v>34</v>
      </c>
      <c r="H48" s="5">
        <f>SUMIF('Skip''s 4M'!$F$2:$F$310,F48,'Skip''s 4M'!$J$2:$J$310)</f>
        <v>0</v>
      </c>
      <c r="I48" s="5">
        <f>SUMIF(Sandown!$F$2:$F$297,F48,Sandown!$J$2:$J$297)</f>
        <v>0</v>
      </c>
      <c r="J48" s="5">
        <f>SUMIF('New England Half'!$F$2:$F$294,F48,'New England Half'!$J$2:$J$294)</f>
        <v>27</v>
      </c>
      <c r="K48" s="5">
        <f>SUMIF('Track 5K'!$F$2:$F$198,F48,'Track 5K'!$J$2:$J$198)</f>
        <v>27</v>
      </c>
      <c r="L48" s="4">
        <f>SUM(G48:K48)</f>
        <v>88</v>
      </c>
    </row>
    <row r="49" spans="1:12" ht="12.75" x14ac:dyDescent="0.2">
      <c r="A49" s="2" t="s">
        <v>341</v>
      </c>
      <c r="B49" s="2" t="s">
        <v>68</v>
      </c>
      <c r="C49" s="2" t="s">
        <v>19</v>
      </c>
      <c r="D49" s="2">
        <v>63</v>
      </c>
      <c r="E49" s="2" t="s">
        <v>280</v>
      </c>
      <c r="F49" s="9" t="str">
        <f>A49&amp;B49&amp;C49&amp;E49</f>
        <v>PatriciaBourgaultFGRANITE STATE RACING TEAM</v>
      </c>
      <c r="G49" s="5">
        <f>SUMIF('Nashua 10K'!$F$2:$F$273,F49,'Nashua 10K'!$J$2:$J$273)</f>
        <v>0</v>
      </c>
      <c r="H49" s="5">
        <f>SUMIF('Skip''s 4M'!$F$2:$F$310,F49,'Skip''s 4M'!$J$2:$J$310)</f>
        <v>0</v>
      </c>
      <c r="I49" s="5">
        <f>SUMIF(Sandown!$F$2:$F$297,F49,Sandown!$J$2:$J$297)</f>
        <v>0</v>
      </c>
      <c r="J49" s="5">
        <f>SUMIF('New England Half'!$F$2:$F$294,F49,'New England Half'!$J$2:$J$294)</f>
        <v>85</v>
      </c>
      <c r="K49" s="5">
        <f>SUMIF('Track 5K'!$F$2:$F$198,F49,'Track 5K'!$J$2:$J$198)</f>
        <v>0</v>
      </c>
      <c r="L49" s="4">
        <f>SUM(G49:K49)</f>
        <v>85</v>
      </c>
    </row>
    <row r="50" spans="1:12" ht="12.75" x14ac:dyDescent="0.2">
      <c r="A50" s="20" t="s">
        <v>26</v>
      </c>
      <c r="B50" s="20" t="s">
        <v>55</v>
      </c>
      <c r="C50" s="20" t="s">
        <v>19</v>
      </c>
      <c r="D50" s="20">
        <v>38</v>
      </c>
      <c r="E50" s="20" t="s">
        <v>196</v>
      </c>
      <c r="F50" s="9" t="str">
        <f>A50&amp;B50&amp;C50&amp;E50</f>
        <v>KristenLongFUPPER VALLEY RUNNING CLUB</v>
      </c>
      <c r="G50" s="5">
        <f>SUMIF('Nashua 10K'!$F$2:$F$273,F50,'Nashua 10K'!$J$2:$J$273)</f>
        <v>0</v>
      </c>
      <c r="H50" s="5">
        <f>SUMIF('Skip''s 4M'!$F$2:$F$310,F50,'Skip''s 4M'!$J$2:$J$310)</f>
        <v>85</v>
      </c>
      <c r="I50" s="5">
        <f>SUMIF(Sandown!$F$2:$F$297,F50,Sandown!$J$2:$J$297)</f>
        <v>0</v>
      </c>
      <c r="J50" s="5">
        <f>SUMIF('New England Half'!$F$2:$F$294,F50,'New England Half'!$J$2:$J$294)</f>
        <v>0</v>
      </c>
      <c r="K50" s="5">
        <f>SUMIF('Track 5K'!$F$2:$F$198,F50,'Track 5K'!$J$2:$J$198)</f>
        <v>0</v>
      </c>
      <c r="L50" s="4">
        <f>SUM(G50:K50)</f>
        <v>85</v>
      </c>
    </row>
    <row r="51" spans="1:12" ht="12.75" x14ac:dyDescent="0.2">
      <c r="A51" s="34" t="s">
        <v>447</v>
      </c>
      <c r="B51" s="34" t="s">
        <v>448</v>
      </c>
      <c r="C51" s="34" t="s">
        <v>19</v>
      </c>
      <c r="D51" s="2">
        <v>58</v>
      </c>
      <c r="E51" s="2" t="s">
        <v>191</v>
      </c>
      <c r="F51" s="9" t="str">
        <f>A51&amp;B51&amp;C51&amp;E51</f>
        <v>LisaKlasmanFGATE CITY STRIDERS</v>
      </c>
      <c r="G51" s="5">
        <f>SUMIF('Nashua 10K'!$F$2:$F$273,F51,'Nashua 10K'!$J$2:$J$273)</f>
        <v>0</v>
      </c>
      <c r="H51" s="5">
        <f>SUMIF('Skip''s 4M'!$F$2:$F$310,F51,'Skip''s 4M'!$J$2:$J$310)</f>
        <v>0</v>
      </c>
      <c r="I51" s="5">
        <f>SUMIF(Sandown!$F$2:$F$297,F51,Sandown!$J$2:$J$297)</f>
        <v>0</v>
      </c>
      <c r="J51" s="5">
        <f>SUMIF('New England Half'!$F$2:$F$294,F51,'New England Half'!$J$2:$J$294)</f>
        <v>0</v>
      </c>
      <c r="K51" s="5">
        <f>SUMIF('Track 5K'!$F$2:$F$198,F51,'Track 5K'!$J$2:$J$198)</f>
        <v>82</v>
      </c>
      <c r="L51" s="4">
        <f>SUM(G51:K51)</f>
        <v>82</v>
      </c>
    </row>
    <row r="52" spans="1:12" ht="12.75" x14ac:dyDescent="0.2">
      <c r="A52" s="2" t="s">
        <v>58</v>
      </c>
      <c r="B52" s="2" t="s">
        <v>59</v>
      </c>
      <c r="C52" s="2" t="s">
        <v>19</v>
      </c>
      <c r="D52" s="2">
        <v>67</v>
      </c>
      <c r="E52" s="2" t="s">
        <v>193</v>
      </c>
      <c r="F52" s="10" t="str">
        <f>A52&amp;B52&amp;C52&amp;E52</f>
        <v>LorraineMcPhillipsFMILLENNIUM RUNNING</v>
      </c>
      <c r="G52" s="5">
        <f>SUMIF('Nashua 10K'!$F$2:$F$273,F52,'Nashua 10K'!$J$2:$J$273)</f>
        <v>79</v>
      </c>
      <c r="H52" s="5">
        <f>SUMIF('Skip''s 4M'!$F$2:$F$310,F52,'Skip''s 4M'!$J$2:$J$310)</f>
        <v>0</v>
      </c>
      <c r="I52" s="5">
        <f>SUMIF(Sandown!$F$2:$F$297,F52,Sandown!$J$2:$J$297)</f>
        <v>0</v>
      </c>
      <c r="J52" s="5">
        <f>SUMIF('New England Half'!$F$2:$F$294,F52,'New England Half'!$J$2:$J$294)</f>
        <v>0</v>
      </c>
      <c r="K52" s="5">
        <f>SUMIF('Track 5K'!$F$2:$F$198,F52,'Track 5K'!$J$2:$J$198)</f>
        <v>0</v>
      </c>
      <c r="L52" s="4">
        <f>SUM(G52:K52)</f>
        <v>79</v>
      </c>
    </row>
    <row r="53" spans="1:12" ht="12.75" x14ac:dyDescent="0.2">
      <c r="A53" s="3" t="s">
        <v>63</v>
      </c>
      <c r="B53" s="3" t="s">
        <v>393</v>
      </c>
      <c r="C53" s="3" t="s">
        <v>19</v>
      </c>
      <c r="D53" s="3">
        <v>49</v>
      </c>
      <c r="E53" s="3" t="s">
        <v>191</v>
      </c>
      <c r="F53" s="9" t="str">
        <f>A53&amp;B53&amp;C53&amp;E53</f>
        <v>JillWhitneyFGATE CITY STRIDERS</v>
      </c>
      <c r="G53" s="5">
        <f>SUMIF('Nashua 10K'!$F$2:$F$273,F53,'Nashua 10K'!$J$2:$J$273)</f>
        <v>0</v>
      </c>
      <c r="H53" s="5">
        <f>SUMIF('Skip''s 4M'!$F$2:$F$310,F53,'Skip''s 4M'!$J$2:$J$310)</f>
        <v>0</v>
      </c>
      <c r="I53" s="5">
        <f>SUMIF(Sandown!$F$2:$F$297,F53,Sandown!$J$2:$J$297)</f>
        <v>79</v>
      </c>
      <c r="J53" s="5">
        <f>SUMIF('New England Half'!$F$2:$F$294,F53,'New England Half'!$J$2:$J$294)</f>
        <v>0</v>
      </c>
      <c r="K53" s="5">
        <f>SUMIF('Track 5K'!$F$2:$F$198,F53,'Track 5K'!$J$2:$J$198)</f>
        <v>0</v>
      </c>
      <c r="L53" s="4">
        <f>SUM(G53:K53)</f>
        <v>79</v>
      </c>
    </row>
    <row r="54" spans="1:12" ht="12.75" x14ac:dyDescent="0.2">
      <c r="A54" s="20" t="s">
        <v>336</v>
      </c>
      <c r="B54" s="20" t="s">
        <v>337</v>
      </c>
      <c r="C54" s="20" t="s">
        <v>19</v>
      </c>
      <c r="D54" s="20">
        <v>59</v>
      </c>
      <c r="E54" s="20" t="s">
        <v>192</v>
      </c>
      <c r="F54" s="10" t="str">
        <f>A54&amp;B54&amp;C54&amp;E54</f>
        <v>RuthHarbilasFGREATER DERRY TRACK CLUB</v>
      </c>
      <c r="G54" s="5">
        <f>SUMIF('Nashua 10K'!$F$2:$F$273,F54,'Nashua 10K'!$J$2:$J$273)</f>
        <v>0</v>
      </c>
      <c r="H54" s="5">
        <f>SUMIF('Skip''s 4M'!$F$2:$F$310,F54,'Skip''s 4M'!$J$2:$J$310)</f>
        <v>34</v>
      </c>
      <c r="I54" s="5">
        <f>SUMIF(Sandown!$F$2:$F$297,F54,Sandown!$J$2:$J$297)</f>
        <v>35</v>
      </c>
      <c r="J54" s="5">
        <f>SUMIF('New England Half'!$F$2:$F$294,F54,'New England Half'!$J$2:$J$294)</f>
        <v>9.125</v>
      </c>
      <c r="K54" s="5">
        <f>SUMIF('Track 5K'!$F$2:$F$198,F54,'Track 5K'!$J$2:$J$198)</f>
        <v>0</v>
      </c>
      <c r="L54" s="4">
        <f>SUM(G54:K54)</f>
        <v>78.125</v>
      </c>
    </row>
    <row r="55" spans="1:12" ht="12.75" x14ac:dyDescent="0.2">
      <c r="A55" s="20" t="s">
        <v>334</v>
      </c>
      <c r="B55" s="20" t="s">
        <v>335</v>
      </c>
      <c r="C55" s="20" t="s">
        <v>19</v>
      </c>
      <c r="D55" s="20">
        <v>59</v>
      </c>
      <c r="E55" s="20" t="s">
        <v>196</v>
      </c>
      <c r="F55" s="9" t="str">
        <f>A55&amp;B55&amp;C55&amp;E55</f>
        <v>JuliaNeilyFUPPER VALLEY RUNNING CLUB</v>
      </c>
      <c r="G55" s="5">
        <f>SUMIF('Nashua 10K'!$F$2:$F$273,F55,'Nashua 10K'!$J$2:$J$273)</f>
        <v>0</v>
      </c>
      <c r="H55" s="5">
        <f>SUMIF('Skip''s 4M'!$F$2:$F$310,F55,'Skip''s 4M'!$J$2:$J$310)</f>
        <v>35</v>
      </c>
      <c r="I55" s="5">
        <f>SUMIF(Sandown!$F$2:$F$297,F55,Sandown!$J$2:$J$297)</f>
        <v>38</v>
      </c>
      <c r="J55" s="5">
        <f>SUMIF('New England Half'!$F$2:$F$294,F55,'New England Half'!$J$2:$J$294)</f>
        <v>0</v>
      </c>
      <c r="K55" s="5">
        <f>SUMIF('Track 5K'!$F$2:$F$198,F55,'Track 5K'!$J$2:$J$198)</f>
        <v>3.625</v>
      </c>
      <c r="L55" s="4">
        <f>SUM(G55:K55)</f>
        <v>76.625</v>
      </c>
    </row>
    <row r="56" spans="1:12" ht="12.75" x14ac:dyDescent="0.2">
      <c r="A56" s="20" t="s">
        <v>320</v>
      </c>
      <c r="B56" s="20" t="s">
        <v>321</v>
      </c>
      <c r="C56" s="20" t="s">
        <v>19</v>
      </c>
      <c r="D56" s="20">
        <v>65</v>
      </c>
      <c r="E56" s="20" t="s">
        <v>196</v>
      </c>
      <c r="F56" s="9" t="str">
        <f>A56&amp;B56&amp;C56&amp;E56</f>
        <v>MarieParizoFUPPER VALLEY RUNNING CLUB</v>
      </c>
      <c r="G56" s="5">
        <f>SUMIF('Nashua 10K'!$F$2:$F$273,F56,'Nashua 10K'!$J$2:$J$273)</f>
        <v>0</v>
      </c>
      <c r="H56" s="5">
        <f>SUMIF('Skip''s 4M'!$F$2:$F$310,F56,'Skip''s 4M'!$J$2:$J$310)</f>
        <v>76</v>
      </c>
      <c r="I56" s="5">
        <f>SUMIF(Sandown!$F$2:$F$297,F56,Sandown!$J$2:$J$297)</f>
        <v>0</v>
      </c>
      <c r="J56" s="5">
        <f>SUMIF('New England Half'!$F$2:$F$294,F56,'New England Half'!$J$2:$J$294)</f>
        <v>0</v>
      </c>
      <c r="K56" s="5">
        <f>SUMIF('Track 5K'!$F$2:$F$198,F56,'Track 5K'!$J$2:$J$198)</f>
        <v>0</v>
      </c>
      <c r="L56" s="4">
        <f>SUM(G56:K56)</f>
        <v>76</v>
      </c>
    </row>
    <row r="57" spans="1:12" ht="12.75" x14ac:dyDescent="0.2">
      <c r="A57" s="2" t="s">
        <v>67</v>
      </c>
      <c r="B57" s="2" t="s">
        <v>68</v>
      </c>
      <c r="C57" s="2" t="s">
        <v>19</v>
      </c>
      <c r="D57" s="2">
        <v>63</v>
      </c>
      <c r="E57" s="2" t="s">
        <v>280</v>
      </c>
      <c r="F57" s="10" t="str">
        <f>A57&amp;B57&amp;C57&amp;E57</f>
        <v>PatBourgaultFGRANITE STATE RACING TEAM</v>
      </c>
      <c r="G57" s="5">
        <f>SUMIF('Nashua 10K'!$F$2:$F$273,F57,'Nashua 10K'!$J$2:$J$273)</f>
        <v>76</v>
      </c>
      <c r="H57" s="5">
        <f>SUMIF('Skip''s 4M'!$F$2:$F$310,F57,'Skip''s 4M'!$J$2:$J$310)</f>
        <v>0</v>
      </c>
      <c r="I57" s="5">
        <f>SUMIF(Sandown!$F$2:$F$297,F57,Sandown!$J$2:$J$297)</f>
        <v>0</v>
      </c>
      <c r="J57" s="5">
        <f>SUMIF('New England Half'!$F$2:$F$294,F57,'New England Half'!$J$2:$J$294)</f>
        <v>0</v>
      </c>
      <c r="K57" s="5">
        <f>SUMIF('Track 5K'!$F$2:$F$198,F57,'Track 5K'!$J$2:$J$198)</f>
        <v>0</v>
      </c>
      <c r="L57" s="4">
        <f>SUM(G57:K57)</f>
        <v>76</v>
      </c>
    </row>
    <row r="58" spans="1:12" ht="12.75" x14ac:dyDescent="0.2">
      <c r="A58" s="26" t="s">
        <v>35</v>
      </c>
      <c r="B58" s="26" t="s">
        <v>36</v>
      </c>
      <c r="C58" s="26" t="s">
        <v>19</v>
      </c>
      <c r="D58" s="20">
        <v>43</v>
      </c>
      <c r="E58" s="26" t="s">
        <v>191</v>
      </c>
      <c r="F58" s="9" t="str">
        <f>A58&amp;B58&amp;C58&amp;E58</f>
        <v>EmilyCunhaFGATE CITY STRIDERS</v>
      </c>
      <c r="G58" s="5">
        <f>SUMIF('Nashua 10K'!$F$2:$F$273,F58,'Nashua 10K'!$J$2:$J$273)</f>
        <v>13.5</v>
      </c>
      <c r="H58" s="5">
        <f>SUMIF('Skip''s 4M'!$F$2:$F$310,F58,'Skip''s 4M'!$J$2:$J$310)</f>
        <v>26</v>
      </c>
      <c r="I58" s="5">
        <f>SUMIF(Sandown!$F$2:$F$297,F58,Sandown!$J$2:$J$297)</f>
        <v>28</v>
      </c>
      <c r="J58" s="5">
        <f>SUMIF('New England Half'!$F$2:$F$294,F58,'New England Half'!$J$2:$J$294)</f>
        <v>0</v>
      </c>
      <c r="K58" s="5">
        <f>SUMIF('Track 5K'!$F$2:$F$198,F58,'Track 5K'!$J$2:$J$198)</f>
        <v>5.6875</v>
      </c>
      <c r="L58" s="4">
        <f>SUM(G58:K58)</f>
        <v>73.1875</v>
      </c>
    </row>
    <row r="59" spans="1:12" ht="12.75" x14ac:dyDescent="0.2">
      <c r="A59" s="2" t="s">
        <v>26</v>
      </c>
      <c r="B59" s="2" t="s">
        <v>493</v>
      </c>
      <c r="C59" s="2" t="s">
        <v>19</v>
      </c>
      <c r="D59" s="2">
        <v>51</v>
      </c>
      <c r="E59" s="2" t="s">
        <v>196</v>
      </c>
      <c r="F59" s="9" t="str">
        <f>A59&amp;B59&amp;C59&amp;E59</f>
        <v>KristenCoatsFUPPER VALLEY RUNNING CLUB</v>
      </c>
      <c r="G59" s="5">
        <f>SUMIF('Nashua 10K'!$F$2:$F$273,F59,'Nashua 10K'!$J$2:$J$273)</f>
        <v>0</v>
      </c>
      <c r="H59" s="5">
        <f>SUMIF('Skip''s 4M'!$F$2:$F$310,F59,'Skip''s 4M'!$J$2:$J$310)</f>
        <v>0</v>
      </c>
      <c r="I59" s="5">
        <f>SUMIF(Sandown!$F$2:$F$297,F59,Sandown!$J$2:$J$297)</f>
        <v>0</v>
      </c>
      <c r="J59" s="5">
        <f>SUMIF('New England Half'!$F$2:$F$294,F59,'New England Half'!$J$2:$J$294)</f>
        <v>73</v>
      </c>
      <c r="K59" s="5">
        <f>SUMIF('Track 5K'!$F$2:$F$198,F59,'Track 5K'!$J$2:$J$198)</f>
        <v>0</v>
      </c>
      <c r="L59" s="4">
        <f>SUM(G59:K59)</f>
        <v>73</v>
      </c>
    </row>
    <row r="60" spans="1:12" ht="12.75" x14ac:dyDescent="0.2">
      <c r="A60" s="2" t="s">
        <v>338</v>
      </c>
      <c r="B60" s="2" t="s">
        <v>494</v>
      </c>
      <c r="C60" s="2" t="s">
        <v>19</v>
      </c>
      <c r="D60" s="2">
        <v>51</v>
      </c>
      <c r="E60" s="2" t="s">
        <v>280</v>
      </c>
      <c r="F60" s="9" t="str">
        <f>A60&amp;B60&amp;C60&amp;E60</f>
        <v>SarahOlsonFGRANITE STATE RACING TEAM</v>
      </c>
      <c r="G60" s="5">
        <f>SUMIF('Nashua 10K'!$F$2:$F$273,F60,'Nashua 10K'!$J$2:$J$273)</f>
        <v>0</v>
      </c>
      <c r="H60" s="5">
        <f>SUMIF('Skip''s 4M'!$F$2:$F$310,F60,'Skip''s 4M'!$J$2:$J$310)</f>
        <v>0</v>
      </c>
      <c r="I60" s="5">
        <f>SUMIF(Sandown!$F$2:$F$297,F60,Sandown!$J$2:$J$297)</f>
        <v>0</v>
      </c>
      <c r="J60" s="5">
        <f>SUMIF('New England Half'!$F$2:$F$294,F60,'New England Half'!$J$2:$J$294)</f>
        <v>70</v>
      </c>
      <c r="K60" s="5">
        <f>SUMIF('Track 5K'!$F$2:$F$198,F60,'Track 5K'!$J$2:$J$198)</f>
        <v>0</v>
      </c>
      <c r="L60" s="4">
        <f>SUM(G60:K60)</f>
        <v>70</v>
      </c>
    </row>
    <row r="61" spans="1:12" ht="12.75" x14ac:dyDescent="0.2">
      <c r="A61" s="26" t="s">
        <v>348</v>
      </c>
      <c r="B61" s="26" t="s">
        <v>349</v>
      </c>
      <c r="C61" s="26" t="s">
        <v>19</v>
      </c>
      <c r="D61" s="20">
        <v>57</v>
      </c>
      <c r="E61" s="26" t="s">
        <v>196</v>
      </c>
      <c r="F61" s="10" t="str">
        <f>A61&amp;B61&amp;C61&amp;E61</f>
        <v>AnnmarieStoutFUPPER VALLEY RUNNING CLUB</v>
      </c>
      <c r="G61" s="5">
        <f>SUMIF('Nashua 10K'!$F$2:$F$273,F61,'Nashua 10K'!$J$2:$J$273)</f>
        <v>0</v>
      </c>
      <c r="H61" s="5">
        <f>SUMIF('Skip''s 4M'!$F$2:$F$310,F61,'Skip''s 4M'!$J$2:$J$310)</f>
        <v>70</v>
      </c>
      <c r="I61" s="5">
        <f>SUMIF(Sandown!$F$2:$F$297,F61,Sandown!$J$2:$J$297)</f>
        <v>0</v>
      </c>
      <c r="J61" s="5">
        <f>SUMIF('New England Half'!$F$2:$F$294,F61,'New England Half'!$J$2:$J$294)</f>
        <v>0</v>
      </c>
      <c r="K61" s="5">
        <f>SUMIF('Track 5K'!$F$2:$F$198,F61,'Track 5K'!$J$2:$J$198)</f>
        <v>0</v>
      </c>
      <c r="L61" s="4">
        <f>SUM(G61:K61)</f>
        <v>70</v>
      </c>
    </row>
    <row r="62" spans="1:12" ht="12.75" x14ac:dyDescent="0.2">
      <c r="A62" s="3" t="s">
        <v>386</v>
      </c>
      <c r="B62" s="3" t="s">
        <v>387</v>
      </c>
      <c r="C62" s="3" t="s">
        <v>19</v>
      </c>
      <c r="D62" s="3">
        <v>19</v>
      </c>
      <c r="E62" s="3" t="s">
        <v>196</v>
      </c>
      <c r="F62" s="9" t="str">
        <f>A62&amp;B62&amp;C62&amp;E62</f>
        <v>AylaWealeFUPPER VALLEY RUNNING CLUB</v>
      </c>
      <c r="G62" s="5">
        <f>SUMIF('Nashua 10K'!$F$2:$F$273,F62,'Nashua 10K'!$J$2:$J$273)</f>
        <v>0</v>
      </c>
      <c r="H62" s="5">
        <f>SUMIF('Skip''s 4M'!$F$2:$F$310,F62,'Skip''s 4M'!$J$2:$J$310)</f>
        <v>0</v>
      </c>
      <c r="I62" s="5">
        <f>SUMIF(Sandown!$F$2:$F$297,F62,Sandown!$J$2:$J$297)</f>
        <v>70</v>
      </c>
      <c r="J62" s="5">
        <f>SUMIF('New England Half'!$F$2:$F$294,F62,'New England Half'!$J$2:$J$294)</f>
        <v>0</v>
      </c>
      <c r="K62" s="5">
        <f>SUMIF('Track 5K'!$F$2:$F$198,F62,'Track 5K'!$J$2:$J$198)</f>
        <v>0</v>
      </c>
      <c r="L62" s="4">
        <f>SUM(G62:K62)</f>
        <v>70</v>
      </c>
    </row>
    <row r="63" spans="1:12" ht="12.75" x14ac:dyDescent="0.2">
      <c r="A63" s="2" t="s">
        <v>338</v>
      </c>
      <c r="B63" s="2" t="s">
        <v>497</v>
      </c>
      <c r="C63" s="2" t="s">
        <v>19</v>
      </c>
      <c r="D63" s="2">
        <v>37</v>
      </c>
      <c r="E63" s="2" t="s">
        <v>191</v>
      </c>
      <c r="F63" s="9" t="str">
        <f>A63&amp;B63&amp;C63&amp;E63</f>
        <v>SarahPhillipsFGATE CITY STRIDERS</v>
      </c>
      <c r="G63" s="5">
        <f>SUMIF('Nashua 10K'!$F$2:$F$273,F63,'Nashua 10K'!$J$2:$J$273)</f>
        <v>0</v>
      </c>
      <c r="H63" s="5">
        <f>SUMIF('Skip''s 4M'!$F$2:$F$310,F63,'Skip''s 4M'!$J$2:$J$310)</f>
        <v>0</v>
      </c>
      <c r="I63" s="5">
        <f>SUMIF(Sandown!$F$2:$F$297,F63,Sandown!$J$2:$J$297)</f>
        <v>0</v>
      </c>
      <c r="J63" s="5">
        <f>SUMIF('New England Half'!$F$2:$F$294,F63,'New England Half'!$J$2:$J$294)</f>
        <v>68</v>
      </c>
      <c r="K63" s="5">
        <f>SUMIF('Track 5K'!$F$2:$F$198,F63,'Track 5K'!$J$2:$J$198)</f>
        <v>0</v>
      </c>
      <c r="L63" s="4">
        <f>SUM(G63:K63)</f>
        <v>68</v>
      </c>
    </row>
    <row r="64" spans="1:12" ht="12.75" x14ac:dyDescent="0.2">
      <c r="A64" s="2" t="s">
        <v>17</v>
      </c>
      <c r="B64" s="2" t="s">
        <v>62</v>
      </c>
      <c r="C64" s="2" t="s">
        <v>19</v>
      </c>
      <c r="D64" s="2">
        <v>61</v>
      </c>
      <c r="E64" s="2" t="s">
        <v>191</v>
      </c>
      <c r="F64" s="10" t="str">
        <f>A64&amp;B64&amp;C64&amp;E64</f>
        <v>PamTriest-HallahanFGATE CITY STRIDERS</v>
      </c>
      <c r="G64" s="5">
        <f>SUMIF('Nashua 10K'!$F$2:$F$273,F64,'Nashua 10K'!$J$2:$J$273)</f>
        <v>68</v>
      </c>
      <c r="H64" s="5">
        <f>SUMIF('Skip''s 4M'!$F$2:$F$310,F64,'Skip''s 4M'!$J$2:$J$310)</f>
        <v>0</v>
      </c>
      <c r="I64" s="5">
        <f>SUMIF(Sandown!$F$2:$F$297,F64,Sandown!$J$2:$J$297)</f>
        <v>0</v>
      </c>
      <c r="J64" s="5">
        <f>SUMIF('New England Half'!$F$2:$F$294,F64,'New England Half'!$J$2:$J$294)</f>
        <v>0</v>
      </c>
      <c r="K64" s="5">
        <f>SUMIF('Track 5K'!$F$2:$F$198,F64,'Track 5K'!$J$2:$J$198)</f>
        <v>0</v>
      </c>
      <c r="L64" s="4">
        <f>SUM(G64:K64)</f>
        <v>68</v>
      </c>
    </row>
    <row r="65" spans="1:12" ht="12.75" x14ac:dyDescent="0.2">
      <c r="A65" s="2" t="s">
        <v>119</v>
      </c>
      <c r="B65" s="2" t="s">
        <v>116</v>
      </c>
      <c r="C65" s="2" t="s">
        <v>19</v>
      </c>
      <c r="D65" s="2">
        <v>55</v>
      </c>
      <c r="E65" s="2" t="s">
        <v>192</v>
      </c>
      <c r="F65" s="9" t="str">
        <f>A65&amp;B65&amp;C65&amp;E65</f>
        <v>JennJensenFGREATER DERRY TRACK CLUB</v>
      </c>
      <c r="G65" s="5">
        <f>SUMIF('Nashua 10K'!$F$2:$F$273,F65,'Nashua 10K'!$J$2:$J$273)</f>
        <v>18.25</v>
      </c>
      <c r="H65" s="5">
        <f>SUMIF('Skip''s 4M'!$F$2:$F$310,F65,'Skip''s 4M'!$J$2:$J$310)</f>
        <v>0</v>
      </c>
      <c r="I65" s="5">
        <f>SUMIF(Sandown!$F$2:$F$297,F65,Sandown!$J$2:$J$297)</f>
        <v>41</v>
      </c>
      <c r="J65" s="5">
        <f>SUMIF('New England Half'!$F$2:$F$294,F65,'New England Half'!$J$2:$J$294)</f>
        <v>0</v>
      </c>
      <c r="K65" s="5">
        <f>SUMIF('Track 5K'!$F$2:$F$198,F65,'Track 5K'!$J$2:$J$198)</f>
        <v>7.75</v>
      </c>
      <c r="L65" s="4">
        <f>SUM(G65:K65)</f>
        <v>67</v>
      </c>
    </row>
    <row r="66" spans="1:12" ht="12.75" x14ac:dyDescent="0.2">
      <c r="A66" s="26" t="s">
        <v>350</v>
      </c>
      <c r="B66" s="26" t="s">
        <v>351</v>
      </c>
      <c r="C66" s="26" t="s">
        <v>19</v>
      </c>
      <c r="D66" s="20">
        <v>65</v>
      </c>
      <c r="E66" s="20" t="s">
        <v>196</v>
      </c>
      <c r="F66" s="9" t="str">
        <f>A66&amp;B66&amp;C66&amp;E66</f>
        <v>RitaCoppolaFUPPER VALLEY RUNNING CLUB</v>
      </c>
      <c r="G66" s="5">
        <f>SUMIF('Nashua 10K'!$F$2:$F$273,F66,'Nashua 10K'!$J$2:$J$273)</f>
        <v>0</v>
      </c>
      <c r="H66" s="5">
        <f>SUMIF('Skip''s 4M'!$F$2:$F$310,F66,'Skip''s 4M'!$J$2:$J$310)</f>
        <v>66</v>
      </c>
      <c r="I66" s="5">
        <f>SUMIF(Sandown!$F$2:$F$297,F66,Sandown!$J$2:$J$297)</f>
        <v>0</v>
      </c>
      <c r="J66" s="5">
        <f>SUMIF('New England Half'!$F$2:$F$294,F66,'New England Half'!$J$2:$J$294)</f>
        <v>0</v>
      </c>
      <c r="K66" s="5">
        <f>SUMIF('Track 5K'!$F$2:$F$198,F66,'Track 5K'!$J$2:$J$198)</f>
        <v>0</v>
      </c>
      <c r="L66" s="4">
        <f>SUM(G66:K66)</f>
        <v>66</v>
      </c>
    </row>
    <row r="67" spans="1:12" ht="12.75" x14ac:dyDescent="0.2">
      <c r="A67" s="2" t="s">
        <v>416</v>
      </c>
      <c r="B67" s="2" t="s">
        <v>417</v>
      </c>
      <c r="C67" s="2" t="s">
        <v>19</v>
      </c>
      <c r="D67" s="2">
        <v>27</v>
      </c>
      <c r="E67" s="2" t="s">
        <v>192</v>
      </c>
      <c r="F67" s="9" t="str">
        <f>A67&amp;B67&amp;C67&amp;E67</f>
        <v>JaclynSolimine-FazioliFGREATER DERRY TRACK CLUB</v>
      </c>
      <c r="G67" s="5">
        <f>SUMIF('Nashua 10K'!$F$2:$F$273,F67,'Nashua 10K'!$J$2:$J$273)</f>
        <v>0</v>
      </c>
      <c r="H67" s="5">
        <f>SUMIF('Skip''s 4M'!$F$2:$F$310,F67,'Skip''s 4M'!$J$2:$J$310)</f>
        <v>0</v>
      </c>
      <c r="I67" s="5">
        <f>SUMIF(Sandown!$F$2:$F$297,F67,Sandown!$J$2:$J$297)</f>
        <v>0</v>
      </c>
      <c r="J67" s="5">
        <f>SUMIF('New England Half'!$F$2:$F$294,F67,'New England Half'!$J$2:$J$294)</f>
        <v>0</v>
      </c>
      <c r="K67" s="5">
        <f>SUMIF('Track 5K'!$F$2:$F$198,F67,'Track 5K'!$J$2:$J$198)</f>
        <v>66</v>
      </c>
      <c r="L67" s="4">
        <f>SUM(G67:K67)</f>
        <v>66</v>
      </c>
    </row>
    <row r="68" spans="1:12" ht="12.75" x14ac:dyDescent="0.2">
      <c r="A68" s="2" t="s">
        <v>495</v>
      </c>
      <c r="B68" s="2" t="s">
        <v>496</v>
      </c>
      <c r="C68" s="2" t="s">
        <v>19</v>
      </c>
      <c r="D68" s="2">
        <v>52</v>
      </c>
      <c r="E68" s="2" t="s">
        <v>191</v>
      </c>
      <c r="F68" s="9" t="str">
        <f>A68&amp;B68&amp;C68&amp;E68</f>
        <v>Kerrie-AnnBriguglFGATE CITY STRIDERS</v>
      </c>
      <c r="G68" s="5">
        <f>SUMIF('Nashua 10K'!$F$2:$F$273,F68,'Nashua 10K'!$J$2:$J$273)</f>
        <v>0</v>
      </c>
      <c r="H68" s="5">
        <f>SUMIF('Skip''s 4M'!$F$2:$F$310,F68,'Skip''s 4M'!$J$2:$J$310)</f>
        <v>0</v>
      </c>
      <c r="I68" s="5">
        <f>SUMIF(Sandown!$F$2:$F$297,F68,Sandown!$J$2:$J$297)</f>
        <v>0</v>
      </c>
      <c r="J68" s="5">
        <f>SUMIF('New England Half'!$F$2:$F$294,F68,'New England Half'!$J$2:$J$294)</f>
        <v>64</v>
      </c>
      <c r="K68" s="5">
        <f>SUMIF('Track 5K'!$F$2:$F$198,F68,'Track 5K'!$J$2:$J$198)</f>
        <v>0</v>
      </c>
      <c r="L68" s="4">
        <f>SUM(G68:K68)</f>
        <v>64</v>
      </c>
    </row>
    <row r="69" spans="1:12" ht="12.75" x14ac:dyDescent="0.2">
      <c r="A69" s="20" t="s">
        <v>683</v>
      </c>
      <c r="B69" s="20" t="s">
        <v>684</v>
      </c>
      <c r="C69" s="20" t="s">
        <v>19</v>
      </c>
      <c r="D69" s="20">
        <v>58</v>
      </c>
      <c r="E69" s="2" t="s">
        <v>191</v>
      </c>
      <c r="F69" s="9" t="str">
        <f>A69&amp;B69&amp;C69&amp;E69</f>
        <v>GinaJoubertFGATE CITY STRIDERS</v>
      </c>
      <c r="G69" s="5">
        <f>SUMIF('Nashua 10K'!$F$2:$F$273,F69,'Nashua 10K'!$J$2:$J$273)</f>
        <v>0</v>
      </c>
      <c r="H69" s="5">
        <f>SUMIF('Skip''s 4M'!$F$2:$F$310,F69,'Skip''s 4M'!$J$2:$J$310)</f>
        <v>0</v>
      </c>
      <c r="I69" s="5">
        <f>SUMIF(Sandown!$F$2:$F$297,F69,Sandown!$J$2:$J$297)</f>
        <v>0</v>
      </c>
      <c r="J69" s="5">
        <f>SUMIF('New England Half'!$F$2:$F$294,F69,'New England Half'!$J$2:$J$294)</f>
        <v>0</v>
      </c>
      <c r="K69" s="5">
        <f>SUMIF('Track 5K'!$F$2:$F$198,F69,'Track 5K'!$J$2:$J$198)</f>
        <v>64</v>
      </c>
      <c r="L69" s="4">
        <f>SUM(G69:K69)</f>
        <v>64</v>
      </c>
    </row>
    <row r="70" spans="1:12" ht="12.75" x14ac:dyDescent="0.2">
      <c r="A70" s="3" t="s">
        <v>357</v>
      </c>
      <c r="B70" s="3" t="s">
        <v>358</v>
      </c>
      <c r="C70" s="3" t="s">
        <v>19</v>
      </c>
      <c r="D70" s="3">
        <v>61</v>
      </c>
      <c r="E70" s="3" t="s">
        <v>192</v>
      </c>
      <c r="F70" s="9" t="str">
        <f>A70&amp;B70&amp;C70&amp;E70</f>
        <v>CarolynSnyderFGREATER DERRY TRACK CLUB</v>
      </c>
      <c r="G70" s="5">
        <f>SUMIF('Nashua 10K'!$F$2:$F$273,F70,'Nashua 10K'!$J$2:$J$273)</f>
        <v>0</v>
      </c>
      <c r="H70" s="5">
        <f>SUMIF('Skip''s 4M'!$F$2:$F$310,F70,'Skip''s 4M'!$J$2:$J$310)</f>
        <v>0</v>
      </c>
      <c r="I70" s="5">
        <f>SUMIF(Sandown!$F$2:$F$297,F70,Sandown!$J$2:$J$297)</f>
        <v>44</v>
      </c>
      <c r="J70" s="5">
        <f>SUMIF('New England Half'!$F$2:$F$294,F70,'New England Half'!$J$2:$J$294)</f>
        <v>8.25</v>
      </c>
      <c r="K70" s="5">
        <f>SUMIF('Track 5K'!$F$2:$F$198,F70,'Track 5K'!$J$2:$J$198)</f>
        <v>11.375</v>
      </c>
      <c r="L70" s="4">
        <f>SUM(G70:K70)</f>
        <v>63.625</v>
      </c>
    </row>
    <row r="71" spans="1:12" ht="12.75" x14ac:dyDescent="0.2">
      <c r="A71" s="20" t="s">
        <v>112</v>
      </c>
      <c r="B71" s="20" t="s">
        <v>340</v>
      </c>
      <c r="C71" s="20" t="s">
        <v>19</v>
      </c>
      <c r="D71" s="20">
        <v>40</v>
      </c>
      <c r="E71" s="20" t="s">
        <v>191</v>
      </c>
      <c r="F71" s="10" t="str">
        <f>A71&amp;B71&amp;C71&amp;E71</f>
        <v>HeatherHochuliFGATE CITY STRIDERS</v>
      </c>
      <c r="G71" s="5">
        <f>SUMIF('Nashua 10K'!$F$2:$F$273,F71,'Nashua 10K'!$J$2:$J$273)</f>
        <v>0</v>
      </c>
      <c r="H71" s="5">
        <f>SUMIF('Skip''s 4M'!$F$2:$F$310,F71,'Skip''s 4M'!$J$2:$J$310)</f>
        <v>31</v>
      </c>
      <c r="I71" s="5">
        <f>SUMIF(Sandown!$F$2:$F$297,F71,Sandown!$J$2:$J$297)</f>
        <v>32</v>
      </c>
      <c r="J71" s="5">
        <f>SUMIF('New England Half'!$F$2:$F$294,F71,'New England Half'!$J$2:$J$294)</f>
        <v>0</v>
      </c>
      <c r="K71" s="5">
        <f>SUMIF('Track 5K'!$F$2:$F$198,F71,'Track 5K'!$J$2:$J$198)</f>
        <v>0</v>
      </c>
      <c r="L71" s="4">
        <f>SUM(G71:K71)</f>
        <v>63</v>
      </c>
    </row>
    <row r="72" spans="1:12" ht="12.75" x14ac:dyDescent="0.2">
      <c r="A72" s="2" t="s">
        <v>83</v>
      </c>
      <c r="B72" s="2" t="s">
        <v>177</v>
      </c>
      <c r="C72" s="2" t="s">
        <v>19</v>
      </c>
      <c r="D72" s="2">
        <v>60</v>
      </c>
      <c r="E72" s="2" t="s">
        <v>193</v>
      </c>
      <c r="F72" s="10" t="str">
        <f>A72&amp;B72&amp;C72&amp;E72</f>
        <v>DeborahRosenthalFMILLENNIUM RUNNING</v>
      </c>
      <c r="G72" s="5">
        <f>SUMIF('Nashua 10K'!$F$2:$F$273,F72,'Nashua 10K'!$J$2:$J$273)</f>
        <v>30</v>
      </c>
      <c r="H72" s="5">
        <f>SUMIF('Skip''s 4M'!$F$2:$F$310,F72,'Skip''s 4M'!$J$2:$J$310)</f>
        <v>0</v>
      </c>
      <c r="I72" s="5">
        <f>SUMIF(Sandown!$F$2:$F$297,F72,Sandown!$J$2:$J$297)</f>
        <v>0</v>
      </c>
      <c r="J72" s="5">
        <f>SUMIF('New England Half'!$F$2:$F$294,F72,'New England Half'!$J$2:$J$294)</f>
        <v>30</v>
      </c>
      <c r="K72" s="5">
        <f>SUMIF('Track 5K'!$F$2:$F$198,F72,'Track 5K'!$J$2:$J$198)</f>
        <v>0</v>
      </c>
      <c r="L72" s="4">
        <f>SUM(G72:K72)</f>
        <v>60</v>
      </c>
    </row>
    <row r="73" spans="1:12" ht="12.75" x14ac:dyDescent="0.2">
      <c r="A73" s="3" t="s">
        <v>395</v>
      </c>
      <c r="B73" s="3" t="s">
        <v>396</v>
      </c>
      <c r="C73" s="3" t="s">
        <v>19</v>
      </c>
      <c r="D73" s="3">
        <v>28</v>
      </c>
      <c r="E73" s="3" t="s">
        <v>191</v>
      </c>
      <c r="F73" s="9" t="str">
        <f>A73&amp;B73&amp;C73&amp;E73</f>
        <v>KatherineMeredithFGATE CITY STRIDERS</v>
      </c>
      <c r="G73" s="5">
        <f>SUMIF('Nashua 10K'!$F$2:$F$273,F73,'Nashua 10K'!$J$2:$J$273)</f>
        <v>0</v>
      </c>
      <c r="H73" s="5">
        <f>SUMIF('Skip''s 4M'!$F$2:$F$310,F73,'Skip''s 4M'!$J$2:$J$310)</f>
        <v>0</v>
      </c>
      <c r="I73" s="5">
        <f>SUMIF(Sandown!$F$2:$F$297,F73,Sandown!$J$2:$J$297)</f>
        <v>60</v>
      </c>
      <c r="J73" s="5">
        <f>SUMIF('New England Half'!$F$2:$F$294,F73,'New England Half'!$J$2:$J$294)</f>
        <v>0</v>
      </c>
      <c r="K73" s="5">
        <f>SUMIF('Track 5K'!$F$2:$F$198,F73,'Track 5K'!$J$2:$J$198)</f>
        <v>0</v>
      </c>
      <c r="L73" s="4">
        <f>SUM(G73:K73)</f>
        <v>60</v>
      </c>
    </row>
    <row r="74" spans="1:12" ht="12.75" x14ac:dyDescent="0.2">
      <c r="A74" s="20" t="s">
        <v>277</v>
      </c>
      <c r="B74" s="20" t="s">
        <v>278</v>
      </c>
      <c r="C74" s="20" t="s">
        <v>19</v>
      </c>
      <c r="D74" s="20">
        <v>51</v>
      </c>
      <c r="E74" s="20" t="s">
        <v>191</v>
      </c>
      <c r="F74" s="9" t="str">
        <f>A74&amp;B74&amp;C74&amp;E74</f>
        <v>Cheryl AnnMahaffeyFGATE CITY STRIDERS</v>
      </c>
      <c r="G74" s="5">
        <f>SUMIF('Nashua 10K'!$F$2:$F$273,F74,'Nashua 10K'!$J$2:$J$273)</f>
        <v>8.25</v>
      </c>
      <c r="H74" s="5">
        <f>SUMIF('Skip''s 4M'!$F$2:$F$310,F74,'Skip''s 4M'!$J$2:$J$310)</f>
        <v>22</v>
      </c>
      <c r="I74" s="5">
        <f>SUMIF(Sandown!$F$2:$F$297,F74,Sandown!$J$2:$J$297)</f>
        <v>22.75</v>
      </c>
      <c r="J74" s="5">
        <f>SUMIF('New England Half'!$F$2:$F$294,F74,'New England Half'!$J$2:$J$294)</f>
        <v>2.28125</v>
      </c>
      <c r="K74" s="5">
        <f>SUMIF('Track 5K'!$F$2:$F$198,F74,'Track 5K'!$J$2:$J$198)</f>
        <v>3.875</v>
      </c>
      <c r="L74" s="4">
        <f>SUM(G74:K74)</f>
        <v>59.15625</v>
      </c>
    </row>
    <row r="75" spans="1:12" ht="12.75" x14ac:dyDescent="0.2">
      <c r="A75" s="2" t="s">
        <v>113</v>
      </c>
      <c r="B75" s="2" t="s">
        <v>114</v>
      </c>
      <c r="C75" s="2" t="s">
        <v>19</v>
      </c>
      <c r="D75" s="2">
        <v>53</v>
      </c>
      <c r="E75" s="2" t="s">
        <v>193</v>
      </c>
      <c r="F75" s="9" t="str">
        <f>A75&amp;B75&amp;C75&amp;E75</f>
        <v>ChristinaBalchFMILLENNIUM RUNNING</v>
      </c>
      <c r="G75" s="5">
        <f>SUMIF('Nashua 10K'!$F$2:$F$273,F75,'Nashua 10K'!$J$2:$J$273)</f>
        <v>39.5</v>
      </c>
      <c r="H75" s="5">
        <f>SUMIF('Skip''s 4M'!$F$2:$F$310,F75,'Skip''s 4M'!$J$2:$J$310)</f>
        <v>0</v>
      </c>
      <c r="I75" s="5">
        <f>SUMIF(Sandown!$F$2:$F$297,F75,Sandown!$J$2:$J$297)</f>
        <v>0</v>
      </c>
      <c r="J75" s="5">
        <f>SUMIF('New England Half'!$F$2:$F$294,F75,'New England Half'!$J$2:$J$294)</f>
        <v>19</v>
      </c>
      <c r="K75" s="5">
        <f>SUMIF('Track 5K'!$F$2:$F$198,F75,'Track 5K'!$J$2:$J$198)</f>
        <v>0</v>
      </c>
      <c r="L75" s="4">
        <f>SUM(G75:K75)</f>
        <v>58.5</v>
      </c>
    </row>
    <row r="76" spans="1:12" ht="12.75" x14ac:dyDescent="0.2">
      <c r="A76" s="20" t="s">
        <v>327</v>
      </c>
      <c r="B76" s="20" t="s">
        <v>301</v>
      </c>
      <c r="C76" s="20" t="s">
        <v>19</v>
      </c>
      <c r="D76" s="20">
        <v>45</v>
      </c>
      <c r="E76" s="20" t="s">
        <v>196</v>
      </c>
      <c r="F76" s="9" t="str">
        <f>A76&amp;B76&amp;C76&amp;E76</f>
        <v>YukikoBurnettFUPPER VALLEY RUNNING CLUB</v>
      </c>
      <c r="G76" s="5">
        <f>SUMIF('Nashua 10K'!$F$2:$F$273,F76,'Nashua 10K'!$J$2:$J$273)</f>
        <v>0</v>
      </c>
      <c r="H76" s="5">
        <f>SUMIF('Skip''s 4M'!$F$2:$F$310,F76,'Skip''s 4M'!$J$2:$J$310)</f>
        <v>58</v>
      </c>
      <c r="I76" s="5">
        <f>SUMIF(Sandown!$F$2:$F$297,F76,Sandown!$J$2:$J$297)</f>
        <v>0</v>
      </c>
      <c r="J76" s="5">
        <f>SUMIF('New England Half'!$F$2:$F$294,F76,'New England Half'!$J$2:$J$294)</f>
        <v>0</v>
      </c>
      <c r="K76" s="5">
        <f>SUMIF('Track 5K'!$F$2:$F$198,F76,'Track 5K'!$J$2:$J$198)</f>
        <v>0</v>
      </c>
      <c r="L76" s="4">
        <f>SUM(G76:K76)</f>
        <v>58</v>
      </c>
    </row>
    <row r="77" spans="1:12" ht="12.75" x14ac:dyDescent="0.2">
      <c r="A77" s="2" t="s">
        <v>510</v>
      </c>
      <c r="B77" s="2" t="s">
        <v>511</v>
      </c>
      <c r="C77" s="2" t="s">
        <v>19</v>
      </c>
      <c r="D77" s="2">
        <v>50</v>
      </c>
      <c r="E77" s="2" t="s">
        <v>193</v>
      </c>
      <c r="F77" s="9" t="str">
        <f>A77&amp;B77&amp;C77&amp;E77</f>
        <v>NaomiGirouardFMILLENNIUM RUNNING</v>
      </c>
      <c r="G77" s="5">
        <f>SUMIF('Nashua 10K'!$F$2:$F$273,F77,'Nashua 10K'!$J$2:$J$273)</f>
        <v>0</v>
      </c>
      <c r="H77" s="5">
        <f>SUMIF('Skip''s 4M'!$F$2:$F$310,F77,'Skip''s 4M'!$J$2:$J$310)</f>
        <v>0</v>
      </c>
      <c r="I77" s="5">
        <f>SUMIF(Sandown!$F$2:$F$297,F77,Sandown!$J$2:$J$297)</f>
        <v>0</v>
      </c>
      <c r="J77" s="5">
        <f>SUMIF('New England Half'!$F$2:$F$294,F77,'New England Half'!$J$2:$J$294)</f>
        <v>31</v>
      </c>
      <c r="K77" s="5">
        <f>SUMIF('Track 5K'!$F$2:$F$198,F77,'Track 5K'!$J$2:$J$198)</f>
        <v>26</v>
      </c>
      <c r="L77" s="4">
        <f>SUM(G77:K77)</f>
        <v>57</v>
      </c>
    </row>
    <row r="78" spans="1:12" ht="12.75" x14ac:dyDescent="0.2">
      <c r="A78" s="20" t="s">
        <v>44</v>
      </c>
      <c r="B78" s="20" t="s">
        <v>330</v>
      </c>
      <c r="C78" s="20" t="s">
        <v>19</v>
      </c>
      <c r="D78" s="20">
        <v>46</v>
      </c>
      <c r="E78" s="20" t="s">
        <v>196</v>
      </c>
      <c r="F78" s="9" t="str">
        <f>A78&amp;B78&amp;C78&amp;E78</f>
        <v>ElizabethKelseyFUPPER VALLEY RUNNING CLUB</v>
      </c>
      <c r="G78" s="5">
        <f>SUMIF('Nashua 10K'!$F$2:$F$273,F78,'Nashua 10K'!$J$2:$J$273)</f>
        <v>0</v>
      </c>
      <c r="H78" s="5">
        <f>SUMIF('Skip''s 4M'!$F$2:$F$310,F78,'Skip''s 4M'!$J$2:$J$310)</f>
        <v>45.5</v>
      </c>
      <c r="I78" s="5">
        <f>SUMIF(Sandown!$F$2:$F$297,F78,Sandown!$J$2:$J$297)</f>
        <v>0</v>
      </c>
      <c r="J78" s="5">
        <f>SUMIF('New England Half'!$F$2:$F$294,F78,'New England Half'!$J$2:$J$294)</f>
        <v>0</v>
      </c>
      <c r="K78" s="5">
        <f>SUMIF('Track 5K'!$F$2:$F$198,F78,'Track 5K'!$J$2:$J$198)</f>
        <v>11</v>
      </c>
      <c r="L78" s="4">
        <f>SUM(G78:K78)</f>
        <v>56.5</v>
      </c>
    </row>
    <row r="79" spans="1:12" ht="12.75" x14ac:dyDescent="0.2">
      <c r="A79" s="3" t="s">
        <v>100</v>
      </c>
      <c r="B79" s="3" t="s">
        <v>101</v>
      </c>
      <c r="C79" s="3" t="s">
        <v>19</v>
      </c>
      <c r="D79" s="3">
        <v>39</v>
      </c>
      <c r="E79" s="3" t="s">
        <v>192</v>
      </c>
      <c r="F79" s="10" t="str">
        <f>A79&amp;B79&amp;C79&amp;E79</f>
        <v>SharonPetersonFGREATER DERRY TRACK CLUB</v>
      </c>
      <c r="G79" s="5">
        <f>SUMIF('Nashua 10K'!$F$2:$F$273,F79,'Nashua 10K'!$J$2:$J$273)</f>
        <v>10.25</v>
      </c>
      <c r="H79" s="5">
        <f>SUMIF('Skip''s 4M'!$F$2:$F$310,F79,'Skip''s 4M'!$J$2:$J$310)</f>
        <v>0</v>
      </c>
      <c r="I79" s="5">
        <f>SUMIF(Sandown!$F$2:$F$297,F79,Sandown!$J$2:$J$297)</f>
        <v>34</v>
      </c>
      <c r="J79" s="5">
        <f>SUMIF('New England Half'!$F$2:$F$294,F79,'New England Half'!$J$2:$J$294)</f>
        <v>5.875</v>
      </c>
      <c r="K79" s="5">
        <f>SUMIF('Track 5K'!$F$2:$F$198,F79,'Track 5K'!$J$2:$J$198)</f>
        <v>6.25</v>
      </c>
      <c r="L79" s="4">
        <f>SUM(G79:K79)</f>
        <v>56.375</v>
      </c>
    </row>
    <row r="80" spans="1:12" ht="12.75" x14ac:dyDescent="0.2">
      <c r="A80" s="3" t="s">
        <v>406</v>
      </c>
      <c r="B80" s="3" t="s">
        <v>407</v>
      </c>
      <c r="C80" s="3" t="s">
        <v>19</v>
      </c>
      <c r="D80" s="3">
        <v>52</v>
      </c>
      <c r="E80" s="3" t="s">
        <v>196</v>
      </c>
      <c r="F80" s="9" t="str">
        <f>A80&amp;B80&amp;C80&amp;E80</f>
        <v>LoriHillFUPPER VALLEY RUNNING CLUB</v>
      </c>
      <c r="G80" s="5">
        <f>SUMIF('Nashua 10K'!$F$2:$F$273,F80,'Nashua 10K'!$J$2:$J$273)</f>
        <v>0</v>
      </c>
      <c r="H80" s="5">
        <f>SUMIF('Skip''s 4M'!$F$2:$F$310,F80,'Skip''s 4M'!$J$2:$J$310)</f>
        <v>0</v>
      </c>
      <c r="I80" s="5">
        <f>SUMIF(Sandown!$F$2:$F$297,F80,Sandown!$J$2:$J$297)</f>
        <v>56</v>
      </c>
      <c r="J80" s="5">
        <f>SUMIF('New England Half'!$F$2:$F$294,F80,'New England Half'!$J$2:$J$294)</f>
        <v>0</v>
      </c>
      <c r="K80" s="5">
        <f>SUMIF('Track 5K'!$F$2:$F$198,F80,'Track 5K'!$J$2:$J$198)</f>
        <v>0</v>
      </c>
      <c r="L80" s="4">
        <f>SUM(G80:K80)</f>
        <v>56</v>
      </c>
    </row>
    <row r="81" spans="1:12" ht="12.75" x14ac:dyDescent="0.2">
      <c r="A81" s="20" t="s">
        <v>328</v>
      </c>
      <c r="B81" s="20" t="s">
        <v>302</v>
      </c>
      <c r="C81" s="20" t="s">
        <v>19</v>
      </c>
      <c r="D81" s="20">
        <v>13</v>
      </c>
      <c r="E81" s="20" t="s">
        <v>196</v>
      </c>
      <c r="F81" s="9" t="str">
        <f>A81&amp;B81&amp;C81&amp;E81</f>
        <v>MeganFarisFUPPER VALLEY RUNNING CLUB</v>
      </c>
      <c r="G81" s="5">
        <f>SUMIF('Nashua 10K'!$F$2:$F$273,F81,'Nashua 10K'!$J$2:$J$273)</f>
        <v>0</v>
      </c>
      <c r="H81" s="5">
        <f>SUMIF('Skip''s 4M'!$F$2:$F$310,F81,'Skip''s 4M'!$J$2:$J$310)</f>
        <v>56</v>
      </c>
      <c r="I81" s="5">
        <f>SUMIF(Sandown!$F$2:$F$297,F81,Sandown!$J$2:$J$297)</f>
        <v>0</v>
      </c>
      <c r="J81" s="5">
        <f>SUMIF('New England Half'!$F$2:$F$294,F81,'New England Half'!$J$2:$J$294)</f>
        <v>0</v>
      </c>
      <c r="K81" s="5">
        <f>SUMIF('Track 5K'!$F$2:$F$198,F81,'Track 5K'!$J$2:$J$198)</f>
        <v>0</v>
      </c>
      <c r="L81" s="4">
        <f>SUM(G81:K81)</f>
        <v>56</v>
      </c>
    </row>
    <row r="82" spans="1:12" ht="12.75" x14ac:dyDescent="0.2">
      <c r="A82" s="2" t="s">
        <v>88</v>
      </c>
      <c r="B82" s="2" t="s">
        <v>427</v>
      </c>
      <c r="C82" s="2" t="s">
        <v>19</v>
      </c>
      <c r="D82" s="2">
        <v>26</v>
      </c>
      <c r="E82" s="2" t="s">
        <v>196</v>
      </c>
      <c r="F82" s="9" t="str">
        <f>A82&amp;B82&amp;C82&amp;E82</f>
        <v>SaraA VannahFUPPER VALLEY RUNNING CLUB</v>
      </c>
      <c r="G82" s="5">
        <f>SUMIF('Nashua 10K'!$F$2:$F$273,F82,'Nashua 10K'!$J$2:$J$273)</f>
        <v>0</v>
      </c>
      <c r="H82" s="5">
        <f>SUMIF('Skip''s 4M'!$F$2:$F$310,F82,'Skip''s 4M'!$J$2:$J$310)</f>
        <v>0</v>
      </c>
      <c r="I82" s="5">
        <f>SUMIF(Sandown!$F$2:$F$297,F82,Sandown!$J$2:$J$297)</f>
        <v>0</v>
      </c>
      <c r="J82" s="5">
        <f>SUMIF('New England Half'!$F$2:$F$294,F82,'New England Half'!$J$2:$J$294)</f>
        <v>0</v>
      </c>
      <c r="K82" s="5">
        <f>SUMIF('Track 5K'!$F$2:$F$198,F82,'Track 5K'!$J$2:$J$198)</f>
        <v>54</v>
      </c>
      <c r="L82" s="4">
        <f>SUM(G82:K82)</f>
        <v>54</v>
      </c>
    </row>
    <row r="83" spans="1:12" ht="12.75" x14ac:dyDescent="0.2">
      <c r="A83" s="20" t="s">
        <v>249</v>
      </c>
      <c r="B83" s="20" t="s">
        <v>167</v>
      </c>
      <c r="C83" s="20" t="s">
        <v>19</v>
      </c>
      <c r="D83" s="20">
        <v>38</v>
      </c>
      <c r="E83" s="20" t="s">
        <v>191</v>
      </c>
      <c r="F83" s="9" t="str">
        <f>A83&amp;B83&amp;C83&amp;E83</f>
        <v>SilvanaMorganFGATE CITY STRIDERS</v>
      </c>
      <c r="G83" s="5">
        <f>SUMIF('Nashua 10K'!$F$2:$F$273,F83,'Nashua 10K'!$J$2:$J$273)</f>
        <v>14</v>
      </c>
      <c r="H83" s="5">
        <f>SUMIF('Skip''s 4M'!$F$2:$F$310,F83,'Skip''s 4M'!$J$2:$J$310)</f>
        <v>28</v>
      </c>
      <c r="I83" s="5">
        <f>SUMIF(Sandown!$F$2:$F$297,F83,Sandown!$J$2:$J$297)</f>
        <v>0</v>
      </c>
      <c r="J83" s="5">
        <f>SUMIF('New England Half'!$F$2:$F$294,F83,'New England Half'!$J$2:$J$294)</f>
        <v>4.75</v>
      </c>
      <c r="K83" s="5">
        <f>SUMIF('Track 5K'!$F$2:$F$198,F83,'Track 5K'!$J$2:$J$198)</f>
        <v>5.875</v>
      </c>
      <c r="L83" s="4">
        <f>SUM(G83:K83)</f>
        <v>52.625</v>
      </c>
    </row>
    <row r="84" spans="1:12" ht="12.75" x14ac:dyDescent="0.2">
      <c r="A84" s="2" t="s">
        <v>35</v>
      </c>
      <c r="B84" s="2" t="s">
        <v>500</v>
      </c>
      <c r="C84" s="2" t="s">
        <v>19</v>
      </c>
      <c r="D84" s="2">
        <v>42</v>
      </c>
      <c r="E84" s="2" t="s">
        <v>193</v>
      </c>
      <c r="F84" s="9" t="str">
        <f>A84&amp;B84&amp;C84&amp;E84</f>
        <v>EmilyRiviniusFMILLENNIUM RUNNING</v>
      </c>
      <c r="G84" s="5">
        <f>SUMIF('Nashua 10K'!$F$2:$F$273,F84,'Nashua 10K'!$J$2:$J$273)</f>
        <v>0</v>
      </c>
      <c r="H84" s="5">
        <f>SUMIF('Skip''s 4M'!$F$2:$F$310,F84,'Skip''s 4M'!$J$2:$J$310)</f>
        <v>0</v>
      </c>
      <c r="I84" s="5">
        <f>SUMIF(Sandown!$F$2:$F$297,F84,Sandown!$J$2:$J$297)</f>
        <v>0</v>
      </c>
      <c r="J84" s="5">
        <f>SUMIF('New England Half'!$F$2:$F$294,F84,'New England Half'!$J$2:$J$294)</f>
        <v>52</v>
      </c>
      <c r="K84" s="5">
        <f>SUMIF('Track 5K'!$F$2:$F$198,F84,'Track 5K'!$J$2:$J$198)</f>
        <v>0</v>
      </c>
      <c r="L84" s="4">
        <f>SUM(G84:K84)</f>
        <v>52</v>
      </c>
    </row>
    <row r="85" spans="1:12" ht="12.75" x14ac:dyDescent="0.2">
      <c r="A85" s="2" t="s">
        <v>98</v>
      </c>
      <c r="B85" s="2" t="s">
        <v>99</v>
      </c>
      <c r="C85" s="2" t="s">
        <v>19</v>
      </c>
      <c r="D85" s="2">
        <v>56</v>
      </c>
      <c r="E85" s="2" t="s">
        <v>191</v>
      </c>
      <c r="F85" s="10" t="str">
        <f>A85&amp;B85&amp;C85&amp;E85</f>
        <v>TaraTowleFGATE CITY STRIDERS</v>
      </c>
      <c r="G85" s="5">
        <f>SUMIF('Nashua 10K'!$F$2:$F$273,F85,'Nashua 10K'!$J$2:$J$273)</f>
        <v>45.5</v>
      </c>
      <c r="H85" s="5">
        <f>SUMIF('Skip''s 4M'!$F$2:$F$310,F85,'Skip''s 4M'!$J$2:$J$310)</f>
        <v>0</v>
      </c>
      <c r="I85" s="5">
        <f>SUMIF(Sandown!$F$2:$F$297,F85,Sandown!$J$2:$J$297)</f>
        <v>0</v>
      </c>
      <c r="J85" s="5">
        <f>SUMIF('New England Half'!$F$2:$F$294,F85,'New England Half'!$J$2:$J$294)</f>
        <v>0</v>
      </c>
      <c r="K85" s="5">
        <f>SUMIF('Track 5K'!$F$2:$F$198,F85,'Track 5K'!$J$2:$J$198)</f>
        <v>6.0625</v>
      </c>
      <c r="L85" s="4">
        <f>SUM(G85:K85)</f>
        <v>51.5625</v>
      </c>
    </row>
    <row r="86" spans="1:12" ht="12.75" x14ac:dyDescent="0.2">
      <c r="A86" s="2" t="s">
        <v>84</v>
      </c>
      <c r="B86" s="2" t="s">
        <v>85</v>
      </c>
      <c r="C86" s="2" t="s">
        <v>19</v>
      </c>
      <c r="D86" s="2">
        <v>57</v>
      </c>
      <c r="E86" s="2" t="s">
        <v>191</v>
      </c>
      <c r="F86" s="10" t="str">
        <f>A86&amp;B86&amp;C86&amp;E86</f>
        <v>DebraFontaineFGATE CITY STRIDERS</v>
      </c>
      <c r="G86" s="5">
        <f>SUMIF('Nashua 10K'!$F$2:$F$273,F86,'Nashua 10K'!$J$2:$J$273)</f>
        <v>50</v>
      </c>
      <c r="H86" s="5">
        <f>SUMIF('Skip''s 4M'!$F$2:$F$310,F86,'Skip''s 4M'!$J$2:$J$310)</f>
        <v>0</v>
      </c>
      <c r="I86" s="5">
        <f>SUMIF(Sandown!$F$2:$F$297,F86,Sandown!$J$2:$J$297)</f>
        <v>0</v>
      </c>
      <c r="J86" s="5">
        <f>SUMIF('New England Half'!$F$2:$F$294,F86,'New England Half'!$J$2:$J$294)</f>
        <v>0</v>
      </c>
      <c r="K86" s="5">
        <f>SUMIF('Track 5K'!$F$2:$F$198,F86,'Track 5K'!$J$2:$J$198)</f>
        <v>0</v>
      </c>
      <c r="L86" s="4">
        <f>SUM(G86:K86)</f>
        <v>50</v>
      </c>
    </row>
    <row r="87" spans="1:12" ht="12.75" x14ac:dyDescent="0.2">
      <c r="A87" s="20" t="s">
        <v>329</v>
      </c>
      <c r="B87" s="20" t="s">
        <v>133</v>
      </c>
      <c r="C87" s="20" t="s">
        <v>19</v>
      </c>
      <c r="D87" s="20">
        <v>13</v>
      </c>
      <c r="E87" s="20" t="s">
        <v>196</v>
      </c>
      <c r="F87" s="10" t="str">
        <f>A87&amp;B87&amp;C87&amp;E87</f>
        <v>MaryWestrichFUPPER VALLEY RUNNING CLUB</v>
      </c>
      <c r="G87" s="5">
        <f>SUMIF('Nashua 10K'!$F$2:$F$273,F87,'Nashua 10K'!$J$2:$J$273)</f>
        <v>0</v>
      </c>
      <c r="H87" s="5">
        <f>SUMIF('Skip''s 4M'!$F$2:$F$310,F87,'Skip''s 4M'!$J$2:$J$310)</f>
        <v>50</v>
      </c>
      <c r="I87" s="5">
        <f>SUMIF(Sandown!$F$2:$F$297,F87,Sandown!$J$2:$J$297)</f>
        <v>0</v>
      </c>
      <c r="J87" s="5">
        <f>SUMIF('New England Half'!$F$2:$F$294,F87,'New England Half'!$J$2:$J$294)</f>
        <v>0</v>
      </c>
      <c r="K87" s="5">
        <f>SUMIF('Track 5K'!$F$2:$F$198,F87,'Track 5K'!$J$2:$J$198)</f>
        <v>0</v>
      </c>
      <c r="L87" s="4">
        <f>SUM(G87:K87)</f>
        <v>50</v>
      </c>
    </row>
    <row r="88" spans="1:12" ht="12.75" x14ac:dyDescent="0.2">
      <c r="A88" s="3" t="s">
        <v>325</v>
      </c>
      <c r="B88" s="3" t="s">
        <v>678</v>
      </c>
      <c r="C88" s="3" t="s">
        <v>19</v>
      </c>
      <c r="D88" s="3">
        <v>54</v>
      </c>
      <c r="E88" s="2" t="s">
        <v>192</v>
      </c>
      <c r="F88" s="9" t="str">
        <f>A88&amp;B88&amp;C88&amp;E88</f>
        <v>EllenRaffioFGREATER DERRY TRACK CLUB</v>
      </c>
      <c r="G88" s="5">
        <f>SUMIF('Nashua 10K'!$F$2:$F$273,F88,'Nashua 10K'!$J$2:$J$273)</f>
        <v>0</v>
      </c>
      <c r="H88" s="5">
        <f>SUMIF('Skip''s 4M'!$F$2:$F$310,F88,'Skip''s 4M'!$J$2:$J$310)</f>
        <v>0</v>
      </c>
      <c r="I88" s="5">
        <f>SUMIF(Sandown!$F$2:$F$297,F88,Sandown!$J$2:$J$297)</f>
        <v>0</v>
      </c>
      <c r="J88" s="5">
        <f>SUMIF('New England Half'!$F$2:$F$294,F88,'New England Half'!$J$2:$J$294)</f>
        <v>48.5</v>
      </c>
      <c r="K88" s="5">
        <f>SUMIF('Track 5K'!$F$2:$F$198,F88,'Track 5K'!$J$2:$J$198)</f>
        <v>0</v>
      </c>
      <c r="L88" s="4">
        <f>SUM(G88:K88)</f>
        <v>48.5</v>
      </c>
    </row>
    <row r="89" spans="1:12" ht="12.75" x14ac:dyDescent="0.2">
      <c r="A89" s="2" t="s">
        <v>90</v>
      </c>
      <c r="B89" s="2" t="s">
        <v>455</v>
      </c>
      <c r="C89" s="2" t="s">
        <v>19</v>
      </c>
      <c r="D89" s="2">
        <v>20</v>
      </c>
      <c r="E89" s="2" t="s">
        <v>196</v>
      </c>
      <c r="F89" s="9" t="str">
        <f>A89&amp;B89&amp;C89&amp;E89</f>
        <v>ChristineAmanFUPPER VALLEY RUNNING CLUB</v>
      </c>
      <c r="G89" s="5">
        <f>SUMIF('Nashua 10K'!$F$2:$F$273,F89,'Nashua 10K'!$J$2:$J$273)</f>
        <v>0</v>
      </c>
      <c r="H89" s="5">
        <f>SUMIF('Skip''s 4M'!$F$2:$F$310,F89,'Skip''s 4M'!$J$2:$J$310)</f>
        <v>0</v>
      </c>
      <c r="I89" s="5">
        <f>SUMIF(Sandown!$F$2:$F$297,F89,Sandown!$J$2:$J$297)</f>
        <v>0</v>
      </c>
      <c r="J89" s="5">
        <f>SUMIF('New England Half'!$F$2:$F$294,F89,'New England Half'!$J$2:$J$294)</f>
        <v>0</v>
      </c>
      <c r="K89" s="5">
        <f>SUMIF('Track 5K'!$F$2:$F$198,F89,'Track 5K'!$J$2:$J$198)</f>
        <v>48.5</v>
      </c>
      <c r="L89" s="4">
        <f>SUM(G89:K89)</f>
        <v>48.5</v>
      </c>
    </row>
    <row r="90" spans="1:12" ht="12.75" x14ac:dyDescent="0.2">
      <c r="A90" s="2" t="s">
        <v>270</v>
      </c>
      <c r="B90" s="2" t="s">
        <v>653</v>
      </c>
      <c r="C90" s="2" t="s">
        <v>19</v>
      </c>
      <c r="D90" s="2">
        <v>30</v>
      </c>
      <c r="E90" s="2" t="s">
        <v>193</v>
      </c>
      <c r="F90" s="9" t="str">
        <f>A90&amp;B90&amp;C90&amp;E90</f>
        <v>LizBelangerFMILLENNIUM RUNNING</v>
      </c>
      <c r="G90" s="5">
        <f>SUMIF('Nashua 10K'!$F$2:$F$273,F90,'Nashua 10K'!$J$2:$J$273)</f>
        <v>0</v>
      </c>
      <c r="H90" s="5">
        <f>SUMIF('Skip''s 4M'!$F$2:$F$310,F90,'Skip''s 4M'!$J$2:$J$310)</f>
        <v>0</v>
      </c>
      <c r="I90" s="5">
        <f>SUMIF(Sandown!$F$2:$F$297,F90,Sandown!$J$2:$J$297)</f>
        <v>0</v>
      </c>
      <c r="J90" s="5">
        <f>SUMIF('New England Half'!$F$2:$F$294,F90,'New England Half'!$J$2:$J$294)</f>
        <v>0</v>
      </c>
      <c r="K90" s="5">
        <f>SUMIF('Track 5K'!$F$2:$F$198,F90,'Track 5K'!$J$2:$J$198)</f>
        <v>47</v>
      </c>
      <c r="L90" s="4">
        <f>SUM(G90:K90)</f>
        <v>47</v>
      </c>
    </row>
    <row r="91" spans="1:12" ht="12.75" x14ac:dyDescent="0.2">
      <c r="A91" s="26" t="s">
        <v>253</v>
      </c>
      <c r="B91" s="26" t="s">
        <v>352</v>
      </c>
      <c r="C91" s="26" t="s">
        <v>19</v>
      </c>
      <c r="D91" s="20">
        <v>46</v>
      </c>
      <c r="E91" s="20" t="s">
        <v>196</v>
      </c>
      <c r="F91" s="9" t="str">
        <f>A91&amp;B91&amp;C91&amp;E91</f>
        <v>TracyHazenFUPPER VALLEY RUNNING CLUB</v>
      </c>
      <c r="G91" s="5">
        <f>SUMIF('Nashua 10K'!$F$2:$F$273,F91,'Nashua 10K'!$J$2:$J$273)</f>
        <v>0</v>
      </c>
      <c r="H91" s="5">
        <f>SUMIF('Skip''s 4M'!$F$2:$F$310,F91,'Skip''s 4M'!$J$2:$J$310)</f>
        <v>47</v>
      </c>
      <c r="I91" s="5">
        <f>SUMIF(Sandown!$F$2:$F$297,F91,Sandown!$J$2:$J$297)</f>
        <v>0</v>
      </c>
      <c r="J91" s="5">
        <f>SUMIF('New England Half'!$F$2:$F$294,F91,'New England Half'!$J$2:$J$294)</f>
        <v>0</v>
      </c>
      <c r="K91" s="5">
        <f>SUMIF('Track 5K'!$F$2:$F$198,F91,'Track 5K'!$J$2:$J$198)</f>
        <v>0</v>
      </c>
      <c r="L91" s="4">
        <f>SUM(G91:K91)</f>
        <v>47</v>
      </c>
    </row>
    <row r="92" spans="1:12" ht="12.75" x14ac:dyDescent="0.2">
      <c r="A92" s="2" t="s">
        <v>456</v>
      </c>
      <c r="B92" s="2" t="s">
        <v>457</v>
      </c>
      <c r="C92" s="2" t="s">
        <v>19</v>
      </c>
      <c r="D92" s="2">
        <v>55</v>
      </c>
      <c r="E92" s="2" t="s">
        <v>191</v>
      </c>
      <c r="F92" s="9" t="str">
        <f>A92&amp;B92&amp;C92&amp;E92</f>
        <v>AdrianaTyersFGATE CITY STRIDERS</v>
      </c>
      <c r="G92" s="5">
        <f>SUMIF('Nashua 10K'!$F$2:$F$273,F92,'Nashua 10K'!$J$2:$J$273)</f>
        <v>0</v>
      </c>
      <c r="H92" s="5">
        <f>SUMIF('Skip''s 4M'!$F$2:$F$310,F92,'Skip''s 4M'!$J$2:$J$310)</f>
        <v>0</v>
      </c>
      <c r="I92" s="5">
        <f>SUMIF(Sandown!$F$2:$F$297,F92,Sandown!$J$2:$J$297)</f>
        <v>0</v>
      </c>
      <c r="J92" s="5">
        <f>SUMIF('New England Half'!$F$2:$F$294,F92,'New England Half'!$J$2:$J$294)</f>
        <v>0</v>
      </c>
      <c r="K92" s="5">
        <f>SUMIF('Track 5K'!$F$2:$F$198,F92,'Track 5K'!$J$2:$J$198)</f>
        <v>45.5</v>
      </c>
      <c r="L92" s="4">
        <f>SUM(G92:K92)</f>
        <v>45.5</v>
      </c>
    </row>
    <row r="93" spans="1:12" ht="12.75" x14ac:dyDescent="0.2">
      <c r="A93" s="3" t="s">
        <v>413</v>
      </c>
      <c r="B93" s="3" t="s">
        <v>414</v>
      </c>
      <c r="C93" s="3" t="s">
        <v>19</v>
      </c>
      <c r="D93" s="3">
        <v>54</v>
      </c>
      <c r="E93" s="3" t="s">
        <v>192</v>
      </c>
      <c r="F93" s="9" t="str">
        <f>A93&amp;B93&amp;C93&amp;E93</f>
        <v>MegSullivanFGREATER DERRY TRACK CLUB</v>
      </c>
      <c r="G93" s="5">
        <f>SUMIF('Nashua 10K'!$F$2:$F$273,F93,'Nashua 10K'!$J$2:$J$273)</f>
        <v>0</v>
      </c>
      <c r="H93" s="5">
        <f>SUMIF('Skip''s 4M'!$F$2:$F$310,F93,'Skip''s 4M'!$J$2:$J$310)</f>
        <v>0</v>
      </c>
      <c r="I93" s="5">
        <f>SUMIF(Sandown!$F$2:$F$297,F93,Sandown!$J$2:$J$297)</f>
        <v>45.5</v>
      </c>
      <c r="J93" s="5">
        <f>SUMIF('New England Half'!$F$2:$F$294,F93,'New England Half'!$J$2:$J$294)</f>
        <v>0</v>
      </c>
      <c r="K93" s="5">
        <f>SUMIF('Track 5K'!$F$2:$F$198,F93,'Track 5K'!$J$2:$J$198)</f>
        <v>0</v>
      </c>
      <c r="L93" s="4">
        <f>SUM(G93:K93)</f>
        <v>45.5</v>
      </c>
    </row>
    <row r="94" spans="1:12" ht="12.75" x14ac:dyDescent="0.2">
      <c r="A94" s="3" t="s">
        <v>97</v>
      </c>
      <c r="B94" s="3" t="s">
        <v>359</v>
      </c>
      <c r="C94" s="3" t="s">
        <v>19</v>
      </c>
      <c r="D94" s="3">
        <v>51</v>
      </c>
      <c r="E94" s="3" t="s">
        <v>192</v>
      </c>
      <c r="F94" s="9" t="str">
        <f>A94&amp;B94&amp;C94&amp;E94</f>
        <v>KerriHaskinsFGREATER DERRY TRACK CLUB</v>
      </c>
      <c r="G94" s="5">
        <f>SUMIF('Nashua 10K'!$F$2:$F$273,F94,'Nashua 10K'!$J$2:$J$273)</f>
        <v>0</v>
      </c>
      <c r="H94" s="5">
        <f>SUMIF('Skip''s 4M'!$F$2:$F$310,F94,'Skip''s 4M'!$J$2:$J$310)</f>
        <v>0</v>
      </c>
      <c r="I94" s="5">
        <f>SUMIF(Sandown!$F$2:$F$297,F94,Sandown!$J$2:$J$297)</f>
        <v>30</v>
      </c>
      <c r="J94" s="5">
        <f>SUMIF('New England Half'!$F$2:$F$294,F94,'New England Half'!$J$2:$J$294)</f>
        <v>6.0625</v>
      </c>
      <c r="K94" s="5">
        <f>SUMIF('Track 5K'!$F$2:$F$198,F94,'Track 5K'!$J$2:$J$198)</f>
        <v>8.75</v>
      </c>
      <c r="L94" s="4">
        <f>SUM(G94:K94)</f>
        <v>44.8125</v>
      </c>
    </row>
    <row r="95" spans="1:12" ht="12.75" x14ac:dyDescent="0.2">
      <c r="A95" s="2" t="s">
        <v>26</v>
      </c>
      <c r="B95" s="2" t="s">
        <v>263</v>
      </c>
      <c r="C95" s="2" t="s">
        <v>19</v>
      </c>
      <c r="D95" s="2">
        <v>41</v>
      </c>
      <c r="E95" s="2" t="s">
        <v>191</v>
      </c>
      <c r="F95" s="10" t="str">
        <f>A95&amp;B95&amp;C95&amp;E95</f>
        <v>KristenBryantFGATE CITY STRIDERS</v>
      </c>
      <c r="G95" s="5">
        <f>SUMIF('Nashua 10K'!$F$2:$F$273,F95,'Nashua 10K'!$J$2:$J$273)</f>
        <v>11</v>
      </c>
      <c r="H95" s="5">
        <f>SUMIF('Skip''s 4M'!$F$2:$F$310,F95,'Skip''s 4M'!$J$2:$J$310)</f>
        <v>0</v>
      </c>
      <c r="I95" s="5">
        <f>SUMIF(Sandown!$F$2:$F$297,F95,Sandown!$J$2:$J$297)</f>
        <v>26</v>
      </c>
      <c r="J95" s="5">
        <f>SUMIF('New England Half'!$F$2:$F$294,F95,'New England Half'!$J$2:$J$294)</f>
        <v>3.25</v>
      </c>
      <c r="K95" s="5">
        <f>SUMIF('Track 5K'!$F$2:$F$198,F95,'Track 5K'!$J$2:$J$198)</f>
        <v>4.5625</v>
      </c>
      <c r="L95" s="4">
        <f>SUM(G95:K95)</f>
        <v>44.8125</v>
      </c>
    </row>
    <row r="96" spans="1:12" ht="12.75" x14ac:dyDescent="0.2">
      <c r="A96" s="3" t="s">
        <v>362</v>
      </c>
      <c r="B96" s="3" t="s">
        <v>363</v>
      </c>
      <c r="C96" s="3" t="s">
        <v>19</v>
      </c>
      <c r="D96" s="3">
        <v>66</v>
      </c>
      <c r="E96" s="3" t="s">
        <v>192</v>
      </c>
      <c r="F96" s="9" t="str">
        <f>A96&amp;B96&amp;C96&amp;E96</f>
        <v>BevSomogieFGREATER DERRY TRACK CLUB</v>
      </c>
      <c r="G96" s="5">
        <f>SUMIF('Nashua 10K'!$F$2:$F$273,F96,'Nashua 10K'!$J$2:$J$273)</f>
        <v>0</v>
      </c>
      <c r="H96" s="5">
        <f>SUMIF('Skip''s 4M'!$F$2:$F$310,F96,'Skip''s 4M'!$J$2:$J$310)</f>
        <v>0</v>
      </c>
      <c r="I96" s="5">
        <f>SUMIF(Sandown!$F$2:$F$297,F96,Sandown!$J$2:$J$297)</f>
        <v>42.5</v>
      </c>
      <c r="J96" s="5">
        <f>SUMIF('New England Half'!$F$2:$F$294,F96,'New England Half'!$J$2:$J$294)</f>
        <v>0</v>
      </c>
      <c r="K96" s="5">
        <f>SUMIF('Track 5K'!$F$2:$F$198,F96,'Track 5K'!$J$2:$J$198)</f>
        <v>0</v>
      </c>
      <c r="L96" s="4">
        <f>SUM(G96:K96)</f>
        <v>42.5</v>
      </c>
    </row>
    <row r="97" spans="1:12" ht="12.75" x14ac:dyDescent="0.2">
      <c r="A97" s="20" t="s">
        <v>89</v>
      </c>
      <c r="B97" s="20" t="s">
        <v>302</v>
      </c>
      <c r="C97" s="20" t="s">
        <v>19</v>
      </c>
      <c r="D97" s="20">
        <v>48</v>
      </c>
      <c r="E97" s="20" t="s">
        <v>196</v>
      </c>
      <c r="F97" s="9" t="str">
        <f>A97&amp;B97&amp;C97&amp;E97</f>
        <v>KatieFarisFUPPER VALLEY RUNNING CLUB</v>
      </c>
      <c r="G97" s="5">
        <f>SUMIF('Nashua 10K'!$F$2:$F$273,F97,'Nashua 10K'!$J$2:$J$273)</f>
        <v>0</v>
      </c>
      <c r="H97" s="5">
        <f>SUMIF('Skip''s 4M'!$F$2:$F$310,F97,'Skip''s 4M'!$J$2:$J$310)</f>
        <v>42.5</v>
      </c>
      <c r="I97" s="5">
        <f>SUMIF(Sandown!$F$2:$F$297,F97,Sandown!$J$2:$J$297)</f>
        <v>0</v>
      </c>
      <c r="J97" s="5">
        <f>SUMIF('New England Half'!$F$2:$F$294,F97,'New England Half'!$J$2:$J$294)</f>
        <v>0</v>
      </c>
      <c r="K97" s="5">
        <f>SUMIF('Track 5K'!$F$2:$F$198,F97,'Track 5K'!$J$2:$J$198)</f>
        <v>0</v>
      </c>
      <c r="L97" s="4">
        <f>SUM(G97:K97)</f>
        <v>42.5</v>
      </c>
    </row>
    <row r="98" spans="1:12" ht="12.75" x14ac:dyDescent="0.2">
      <c r="A98" s="3" t="s">
        <v>53</v>
      </c>
      <c r="B98" s="3" t="s">
        <v>274</v>
      </c>
      <c r="C98" s="3" t="s">
        <v>19</v>
      </c>
      <c r="D98" s="3">
        <v>71</v>
      </c>
      <c r="E98" s="3" t="s">
        <v>192</v>
      </c>
      <c r="F98" s="9" t="str">
        <f>A98&amp;B98&amp;C98&amp;E98</f>
        <v>JulieWeaverFGREATER DERRY TRACK CLUB</v>
      </c>
      <c r="G98" s="5">
        <f>SUMIF('Nashua 10K'!$F$2:$F$273,F98,'Nashua 10K'!$J$2:$J$273)</f>
        <v>25</v>
      </c>
      <c r="H98" s="5">
        <f>SUMIF('Skip''s 4M'!$F$2:$F$310,F98,'Skip''s 4M'!$J$2:$J$310)</f>
        <v>0</v>
      </c>
      <c r="I98" s="5">
        <f>SUMIF(Sandown!$F$2:$F$297,F98,Sandown!$J$2:$J$297)</f>
        <v>0</v>
      </c>
      <c r="J98" s="5">
        <f>SUMIF('New England Half'!$F$2:$F$294,F98,'New England Half'!$J$2:$J$294)</f>
        <v>0</v>
      </c>
      <c r="K98" s="5">
        <f>SUMIF('Track 5K'!$F$2:$F$198,F98,'Track 5K'!$J$2:$J$198)</f>
        <v>17</v>
      </c>
      <c r="L98" s="4">
        <f>SUM(G98:K98)</f>
        <v>42</v>
      </c>
    </row>
    <row r="99" spans="1:12" ht="12.75" x14ac:dyDescent="0.2">
      <c r="A99" s="20" t="s">
        <v>90</v>
      </c>
      <c r="B99" s="20" t="s">
        <v>91</v>
      </c>
      <c r="C99" s="20" t="s">
        <v>19</v>
      </c>
      <c r="D99" s="20">
        <v>53</v>
      </c>
      <c r="E99" s="20" t="s">
        <v>192</v>
      </c>
      <c r="F99" s="9" t="str">
        <f>A99&amp;B99&amp;C99&amp;E99</f>
        <v>ChristineRosenwasserFGREATER DERRY TRACK CLUB</v>
      </c>
      <c r="G99" s="5">
        <f>SUMIF('Nashua 10K'!$F$2:$F$273,F99,'Nashua 10K'!$J$2:$J$273)</f>
        <v>9.5</v>
      </c>
      <c r="H99" s="5">
        <f>SUMIF('Skip''s 4M'!$F$2:$F$310,F99,'Skip''s 4M'!$J$2:$J$310)</f>
        <v>25</v>
      </c>
      <c r="I99" s="5">
        <f>SUMIF(Sandown!$F$2:$F$297,F99,Sandown!$J$2:$J$297)</f>
        <v>0</v>
      </c>
      <c r="J99" s="5">
        <f>SUMIF('New England Half'!$F$2:$F$294,F99,'New England Half'!$J$2:$J$294)</f>
        <v>0</v>
      </c>
      <c r="K99" s="5">
        <f>SUMIF('Track 5K'!$F$2:$F$198,F99,'Track 5K'!$J$2:$J$198)</f>
        <v>7.5</v>
      </c>
      <c r="L99" s="4">
        <f>SUM(G99:K99)</f>
        <v>42</v>
      </c>
    </row>
    <row r="100" spans="1:12" ht="12.75" x14ac:dyDescent="0.2">
      <c r="A100" s="26" t="s">
        <v>70</v>
      </c>
      <c r="B100" s="26" t="s">
        <v>250</v>
      </c>
      <c r="C100" s="26" t="s">
        <v>19</v>
      </c>
      <c r="D100" s="20">
        <v>35</v>
      </c>
      <c r="E100" s="26" t="s">
        <v>191</v>
      </c>
      <c r="F100" s="9" t="str">
        <f>A100&amp;B100&amp;C100&amp;E100</f>
        <v>DanielleFerrucciFGATE CITY STRIDERS</v>
      </c>
      <c r="G100" s="5">
        <f>SUMIF('Nashua 10K'!$F$2:$F$273,F100,'Nashua 10K'!$J$2:$J$273)</f>
        <v>12.125</v>
      </c>
      <c r="H100" s="5">
        <f>SUMIF('Skip''s 4M'!$F$2:$F$310,F100,'Skip''s 4M'!$J$2:$J$310)</f>
        <v>29</v>
      </c>
      <c r="I100" s="5">
        <f>SUMIF(Sandown!$F$2:$F$297,F100,Sandown!$J$2:$J$297)</f>
        <v>0</v>
      </c>
      <c r="J100" s="5">
        <f>SUMIF('New England Half'!$F$2:$F$294,F100,'New England Half'!$J$2:$J$294)</f>
        <v>0</v>
      </c>
      <c r="K100" s="5">
        <f>SUMIF('Track 5K'!$F$2:$F$198,F100,'Track 5K'!$J$2:$J$198)</f>
        <v>0</v>
      </c>
      <c r="L100" s="4">
        <f>SUM(G100:K100)</f>
        <v>41.125</v>
      </c>
    </row>
    <row r="101" spans="1:12" ht="12.75" x14ac:dyDescent="0.2">
      <c r="A101" s="2" t="s">
        <v>502</v>
      </c>
      <c r="B101" s="2" t="s">
        <v>503</v>
      </c>
      <c r="C101" s="2" t="s">
        <v>19</v>
      </c>
      <c r="D101" s="2">
        <v>47</v>
      </c>
      <c r="E101" s="2" t="s">
        <v>193</v>
      </c>
      <c r="F101" s="9" t="str">
        <f>A101&amp;B101&amp;C101&amp;E101</f>
        <v>LaraKondorFMILLENNIUM RUNNING</v>
      </c>
      <c r="G101" s="5">
        <f>SUMIF('Nashua 10K'!$F$2:$F$273,F101,'Nashua 10K'!$J$2:$J$273)</f>
        <v>0</v>
      </c>
      <c r="H101" s="5">
        <f>SUMIF('Skip''s 4M'!$F$2:$F$310,F101,'Skip''s 4M'!$J$2:$J$310)</f>
        <v>0</v>
      </c>
      <c r="I101" s="5">
        <f>SUMIF(Sandown!$F$2:$F$297,F101,Sandown!$J$2:$J$297)</f>
        <v>0</v>
      </c>
      <c r="J101" s="5">
        <f>SUMIF('New England Half'!$F$2:$F$294,F101,'New England Half'!$J$2:$J$294)</f>
        <v>41</v>
      </c>
      <c r="K101" s="5">
        <f>SUMIF('Track 5K'!$F$2:$F$198,F101,'Track 5K'!$J$2:$J$198)</f>
        <v>0</v>
      </c>
      <c r="L101" s="4">
        <f>SUM(G101:K101)</f>
        <v>41</v>
      </c>
    </row>
    <row r="102" spans="1:12" ht="12.75" x14ac:dyDescent="0.2">
      <c r="A102" s="20" t="s">
        <v>89</v>
      </c>
      <c r="B102" s="26" t="s">
        <v>353</v>
      </c>
      <c r="C102" s="26" t="s">
        <v>19</v>
      </c>
      <c r="D102" s="20">
        <v>31</v>
      </c>
      <c r="E102" s="20" t="s">
        <v>196</v>
      </c>
      <c r="F102" s="9" t="str">
        <f>A102&amp;B102&amp;C102&amp;E102</f>
        <v>KatieBarclayFUPPER VALLEY RUNNING CLUB</v>
      </c>
      <c r="G102" s="5">
        <f>SUMIF('Nashua 10K'!$F$2:$F$273,F102,'Nashua 10K'!$J$2:$J$273)</f>
        <v>0</v>
      </c>
      <c r="H102" s="5">
        <f>SUMIF('Skip''s 4M'!$F$2:$F$310,F102,'Skip''s 4M'!$J$2:$J$310)</f>
        <v>41</v>
      </c>
      <c r="I102" s="5">
        <f>SUMIF(Sandown!$F$2:$F$297,F102,Sandown!$J$2:$J$297)</f>
        <v>0</v>
      </c>
      <c r="J102" s="5">
        <f>SUMIF('New England Half'!$F$2:$F$294,F102,'New England Half'!$J$2:$J$294)</f>
        <v>0</v>
      </c>
      <c r="K102" s="5">
        <f>SUMIF('Track 5K'!$F$2:$F$198,F102,'Track 5K'!$J$2:$J$198)</f>
        <v>0</v>
      </c>
      <c r="L102" s="4">
        <f>SUM(G102:K102)</f>
        <v>41</v>
      </c>
    </row>
    <row r="103" spans="1:12" ht="12.75" x14ac:dyDescent="0.2">
      <c r="A103" s="3" t="s">
        <v>365</v>
      </c>
      <c r="B103" s="3" t="s">
        <v>366</v>
      </c>
      <c r="C103" s="3" t="s">
        <v>19</v>
      </c>
      <c r="D103" s="3">
        <v>62</v>
      </c>
      <c r="E103" s="3" t="s">
        <v>192</v>
      </c>
      <c r="F103" s="9" t="str">
        <f>A103&amp;B103&amp;C103&amp;E103</f>
        <v>LouiseChevalierFGREATER DERRY TRACK CLUB</v>
      </c>
      <c r="G103" s="5">
        <f>SUMIF('Nashua 10K'!$F$2:$F$273,F103,'Nashua 10K'!$J$2:$J$273)</f>
        <v>0</v>
      </c>
      <c r="H103" s="5">
        <f>SUMIF('Skip''s 4M'!$F$2:$F$310,F103,'Skip''s 4M'!$J$2:$J$310)</f>
        <v>0</v>
      </c>
      <c r="I103" s="5">
        <f>SUMIF(Sandown!$F$2:$F$297,F103,Sandown!$J$2:$J$297)</f>
        <v>33</v>
      </c>
      <c r="J103" s="5">
        <f>SUMIF('New England Half'!$F$2:$F$294,F103,'New England Half'!$J$2:$J$294)</f>
        <v>7.75</v>
      </c>
      <c r="K103" s="5">
        <f>SUMIF('Track 5K'!$F$2:$F$198,F103,'Track 5K'!$J$2:$J$198)</f>
        <v>0</v>
      </c>
      <c r="L103" s="4">
        <f>SUM(G103:K103)</f>
        <v>40.75</v>
      </c>
    </row>
    <row r="104" spans="1:12" ht="12.75" x14ac:dyDescent="0.2">
      <c r="A104" s="3" t="s">
        <v>87</v>
      </c>
      <c r="B104" s="3" t="s">
        <v>408</v>
      </c>
      <c r="C104" s="3" t="s">
        <v>19</v>
      </c>
      <c r="D104" s="3">
        <v>38</v>
      </c>
      <c r="E104" s="3" t="s">
        <v>193</v>
      </c>
      <c r="F104" s="9" t="str">
        <f>A104&amp;B104&amp;C104&amp;E104</f>
        <v>MichelleCremoneFMILLENNIUM RUNNING</v>
      </c>
      <c r="G104" s="5">
        <f>SUMIF('Nashua 10K'!$F$2:$F$273,F104,'Nashua 10K'!$J$2:$J$273)</f>
        <v>0</v>
      </c>
      <c r="H104" s="5">
        <f>SUMIF('Skip''s 4M'!$F$2:$F$310,F104,'Skip''s 4M'!$J$2:$J$310)</f>
        <v>0</v>
      </c>
      <c r="I104" s="5">
        <f>SUMIF(Sandown!$F$2:$F$297,F104,Sandown!$J$2:$J$297)</f>
        <v>39.5</v>
      </c>
      <c r="J104" s="5">
        <f>SUMIF('New England Half'!$F$2:$F$294,F104,'New England Half'!$J$2:$J$294)</f>
        <v>0</v>
      </c>
      <c r="K104" s="5">
        <f>SUMIF('Track 5K'!$F$2:$F$198,F104,'Track 5K'!$J$2:$J$198)</f>
        <v>0</v>
      </c>
      <c r="L104" s="4">
        <f>SUM(G104:K104)</f>
        <v>39.5</v>
      </c>
    </row>
    <row r="105" spans="1:12" ht="12.75" x14ac:dyDescent="0.2">
      <c r="A105" s="20" t="s">
        <v>331</v>
      </c>
      <c r="B105" s="20" t="s">
        <v>308</v>
      </c>
      <c r="C105" s="20" t="s">
        <v>19</v>
      </c>
      <c r="D105" s="20">
        <v>35</v>
      </c>
      <c r="E105" s="20" t="s">
        <v>196</v>
      </c>
      <c r="F105" s="9" t="str">
        <f>A105&amp;B105&amp;C105&amp;E105</f>
        <v>LindsayTrichtingerFUPPER VALLEY RUNNING CLUB</v>
      </c>
      <c r="G105" s="5">
        <f>SUMIF('Nashua 10K'!$F$2:$F$273,F105,'Nashua 10K'!$J$2:$J$273)</f>
        <v>0</v>
      </c>
      <c r="H105" s="5">
        <f>SUMIF('Skip''s 4M'!$F$2:$F$310,F105,'Skip''s 4M'!$J$2:$J$310)</f>
        <v>39.5</v>
      </c>
      <c r="I105" s="5">
        <f>SUMIF(Sandown!$F$2:$F$297,F105,Sandown!$J$2:$J$297)</f>
        <v>0</v>
      </c>
      <c r="J105" s="5">
        <f>SUMIF('New England Half'!$F$2:$F$294,F105,'New England Half'!$J$2:$J$294)</f>
        <v>0</v>
      </c>
      <c r="K105" s="5">
        <f>SUMIF('Track 5K'!$F$2:$F$198,F105,'Track 5K'!$J$2:$J$198)</f>
        <v>0</v>
      </c>
      <c r="L105" s="4">
        <f>SUM(G105:K105)</f>
        <v>39.5</v>
      </c>
    </row>
    <row r="106" spans="1:12" ht="12.75" x14ac:dyDescent="0.2">
      <c r="A106" s="3" t="s">
        <v>22</v>
      </c>
      <c r="B106" s="3" t="s">
        <v>369</v>
      </c>
      <c r="C106" s="3" t="s">
        <v>19</v>
      </c>
      <c r="D106" s="3">
        <v>51</v>
      </c>
      <c r="E106" s="3" t="s">
        <v>191</v>
      </c>
      <c r="F106" s="9" t="str">
        <f>A106&amp;B106&amp;C106&amp;E106</f>
        <v>MelissaHoltFGATE CITY STRIDERS</v>
      </c>
      <c r="G106" s="5">
        <f>SUMIF('Nashua 10K'!$F$2:$F$273,F106,'Nashua 10K'!$J$2:$J$273)</f>
        <v>0</v>
      </c>
      <c r="H106" s="5">
        <f>SUMIF('Skip''s 4M'!$F$2:$F$310,F106,'Skip''s 4M'!$J$2:$J$310)</f>
        <v>0</v>
      </c>
      <c r="I106" s="5">
        <f>SUMIF(Sandown!$F$2:$F$297,F106,Sandown!$J$2:$J$297)</f>
        <v>24.25</v>
      </c>
      <c r="J106" s="5">
        <f>SUMIF('New England Half'!$F$2:$F$294,F106,'New England Half'!$J$2:$J$294)</f>
        <v>0</v>
      </c>
      <c r="K106" s="5">
        <f>SUMIF('Track 5K'!$F$2:$F$198,F106,'Track 5K'!$J$2:$J$198)</f>
        <v>14</v>
      </c>
      <c r="L106" s="4">
        <f>SUM(G106:K106)</f>
        <v>38.25</v>
      </c>
    </row>
    <row r="107" spans="1:12" ht="12.75" x14ac:dyDescent="0.2">
      <c r="A107" s="2" t="s">
        <v>87</v>
      </c>
      <c r="B107" s="2" t="s">
        <v>504</v>
      </c>
      <c r="C107" s="2" t="s">
        <v>19</v>
      </c>
      <c r="D107" s="2">
        <v>51</v>
      </c>
      <c r="E107" s="2" t="s">
        <v>193</v>
      </c>
      <c r="F107" s="9" t="str">
        <f>A107&amp;B107&amp;C107&amp;E107</f>
        <v>MichelleEdwardsFMILLENNIUM RUNNING</v>
      </c>
      <c r="G107" s="5">
        <f>SUMIF('Nashua 10K'!$F$2:$F$273,F107,'Nashua 10K'!$J$2:$J$273)</f>
        <v>0</v>
      </c>
      <c r="H107" s="5">
        <f>SUMIF('Skip''s 4M'!$F$2:$F$310,F107,'Skip''s 4M'!$J$2:$J$310)</f>
        <v>0</v>
      </c>
      <c r="I107" s="5">
        <f>SUMIF(Sandown!$F$2:$F$297,F107,Sandown!$J$2:$J$297)</f>
        <v>0</v>
      </c>
      <c r="J107" s="5">
        <f>SUMIF('New England Half'!$F$2:$F$294,F107,'New England Half'!$J$2:$J$294)</f>
        <v>38</v>
      </c>
      <c r="K107" s="5">
        <f>SUMIF('Track 5K'!$F$2:$F$198,F107,'Track 5K'!$J$2:$J$198)</f>
        <v>0</v>
      </c>
      <c r="L107" s="4">
        <f>SUM(G107:K107)</f>
        <v>38</v>
      </c>
    </row>
    <row r="108" spans="1:12" ht="12.75" x14ac:dyDescent="0.2">
      <c r="A108" s="2" t="s">
        <v>513</v>
      </c>
      <c r="B108" s="2" t="s">
        <v>514</v>
      </c>
      <c r="C108" s="2" t="s">
        <v>19</v>
      </c>
      <c r="D108" s="2">
        <v>35</v>
      </c>
      <c r="E108" s="2" t="s">
        <v>192</v>
      </c>
      <c r="F108" s="9" t="str">
        <f>A108&amp;B108&amp;C108&amp;E108</f>
        <v>JannaHrubyFGREATER DERRY TRACK CLUB</v>
      </c>
      <c r="G108" s="5">
        <f>SUMIF('Nashua 10K'!$F$2:$F$273,F108,'Nashua 10K'!$J$2:$J$273)</f>
        <v>0</v>
      </c>
      <c r="H108" s="5">
        <f>SUMIF('Skip''s 4M'!$F$2:$F$310,F108,'Skip''s 4M'!$J$2:$J$310)</f>
        <v>0</v>
      </c>
      <c r="I108" s="5">
        <f>SUMIF(Sandown!$F$2:$F$297,F108,Sandown!$J$2:$J$297)</f>
        <v>0</v>
      </c>
      <c r="J108" s="5">
        <f>SUMIF('New England Half'!$F$2:$F$294,F108,'New England Half'!$J$2:$J$294)</f>
        <v>24.25</v>
      </c>
      <c r="K108" s="5">
        <f>SUMIF('Track 5K'!$F$2:$F$198,F108,'Track 5K'!$J$2:$J$198)</f>
        <v>13</v>
      </c>
      <c r="L108" s="4">
        <f>SUM(G108:K108)</f>
        <v>37.25</v>
      </c>
    </row>
    <row r="109" spans="1:12" ht="12.75" x14ac:dyDescent="0.2">
      <c r="A109" s="26" t="s">
        <v>354</v>
      </c>
      <c r="B109" s="26" t="s">
        <v>355</v>
      </c>
      <c r="C109" s="26" t="s">
        <v>19</v>
      </c>
      <c r="D109" s="20">
        <v>34</v>
      </c>
      <c r="E109" s="26" t="s">
        <v>196</v>
      </c>
      <c r="F109" s="9" t="str">
        <f>A109&amp;B109&amp;C109&amp;E109</f>
        <v>ShelbyWoodFUPPER VALLEY RUNNING CLUB</v>
      </c>
      <c r="G109" s="5">
        <f>SUMIF('Nashua 10K'!$F$2:$F$273,F109,'Nashua 10K'!$J$2:$J$273)</f>
        <v>0</v>
      </c>
      <c r="H109" s="5">
        <f>SUMIF('Skip''s 4M'!$F$2:$F$310,F109,'Skip''s 4M'!$J$2:$J$310)</f>
        <v>30</v>
      </c>
      <c r="I109" s="5">
        <f>SUMIF(Sandown!$F$2:$F$297,F109,Sandown!$J$2:$J$297)</f>
        <v>0</v>
      </c>
      <c r="J109" s="5">
        <f>SUMIF('New England Half'!$F$2:$F$294,F109,'New England Half'!$J$2:$J$294)</f>
        <v>3.5</v>
      </c>
      <c r="K109" s="5">
        <f>SUMIF('Track 5K'!$F$2:$F$198,F109,'Track 5K'!$J$2:$J$198)</f>
        <v>3.375</v>
      </c>
      <c r="L109" s="4">
        <f>SUM(G109:K109)</f>
        <v>36.875</v>
      </c>
    </row>
    <row r="110" spans="1:12" ht="12.75" x14ac:dyDescent="0.2">
      <c r="A110" s="2" t="s">
        <v>505</v>
      </c>
      <c r="B110" s="2" t="s">
        <v>506</v>
      </c>
      <c r="C110" s="2" t="s">
        <v>19</v>
      </c>
      <c r="D110" s="2">
        <v>48</v>
      </c>
      <c r="E110" s="2" t="s">
        <v>193</v>
      </c>
      <c r="F110" s="9" t="str">
        <f>A110&amp;B110&amp;C110&amp;E110</f>
        <v>NadineLevinFMILLENNIUM RUNNING</v>
      </c>
      <c r="G110" s="5">
        <f>SUMIF('Nashua 10K'!$F$2:$F$273,F110,'Nashua 10K'!$J$2:$J$273)</f>
        <v>0</v>
      </c>
      <c r="H110" s="5">
        <f>SUMIF('Skip''s 4M'!$F$2:$F$310,F110,'Skip''s 4M'!$J$2:$J$310)</f>
        <v>0</v>
      </c>
      <c r="I110" s="5">
        <f>SUMIF(Sandown!$F$2:$F$297,F110,Sandown!$J$2:$J$297)</f>
        <v>0</v>
      </c>
      <c r="J110" s="5">
        <f>SUMIF('New England Half'!$F$2:$F$294,F110,'New England Half'!$J$2:$J$294)</f>
        <v>36.5</v>
      </c>
      <c r="K110" s="5">
        <f>SUMIF('Track 5K'!$F$2:$F$198,F110,'Track 5K'!$J$2:$J$198)</f>
        <v>0</v>
      </c>
      <c r="L110" s="4">
        <f>SUM(G110:K110)</f>
        <v>36.5</v>
      </c>
    </row>
    <row r="111" spans="1:12" ht="12.75" x14ac:dyDescent="0.2">
      <c r="A111" s="2" t="s">
        <v>48</v>
      </c>
      <c r="B111" s="2" t="s">
        <v>236</v>
      </c>
      <c r="C111" s="2" t="s">
        <v>19</v>
      </c>
      <c r="D111" s="2">
        <v>56</v>
      </c>
      <c r="E111" s="2" t="s">
        <v>193</v>
      </c>
      <c r="F111" s="10" t="str">
        <f>A111&amp;B111&amp;C111&amp;E111</f>
        <v>DeniseWhittemoreFMILLENNIUM RUNNING</v>
      </c>
      <c r="G111" s="5">
        <f>SUMIF('Nashua 10K'!$F$2:$F$273,F111,'Nashua 10K'!$J$2:$J$273)</f>
        <v>36.5</v>
      </c>
      <c r="H111" s="5">
        <f>SUMIF('Skip''s 4M'!$F$2:$F$310,F111,'Skip''s 4M'!$J$2:$J$310)</f>
        <v>0</v>
      </c>
      <c r="I111" s="5">
        <f>SUMIF(Sandown!$F$2:$F$297,F111,Sandown!$J$2:$J$297)</f>
        <v>0</v>
      </c>
      <c r="J111" s="5">
        <f>SUMIF('New England Half'!$F$2:$F$294,F111,'New England Half'!$J$2:$J$294)</f>
        <v>0</v>
      </c>
      <c r="K111" s="5">
        <f>SUMIF('Track 5K'!$F$2:$F$198,F111,'Track 5K'!$J$2:$J$198)</f>
        <v>0</v>
      </c>
      <c r="L111" s="4">
        <f>SUM(G111:K111)</f>
        <v>36.5</v>
      </c>
    </row>
    <row r="112" spans="1:12" ht="12.75" x14ac:dyDescent="0.2">
      <c r="A112" s="20" t="s">
        <v>332</v>
      </c>
      <c r="B112" s="20" t="s">
        <v>333</v>
      </c>
      <c r="C112" s="20" t="s">
        <v>19</v>
      </c>
      <c r="D112" s="20">
        <v>48</v>
      </c>
      <c r="E112" s="20" t="s">
        <v>196</v>
      </c>
      <c r="F112" s="9" t="str">
        <f>A112&amp;B112&amp;C112&amp;E112</f>
        <v>ChristianeBuessardFUPPER VALLEY RUNNING CLUB</v>
      </c>
      <c r="G112" s="5">
        <f>SUMIF('Nashua 10K'!$F$2:$F$273,F112,'Nashua 10K'!$J$2:$J$273)</f>
        <v>0</v>
      </c>
      <c r="H112" s="5">
        <f>SUMIF('Skip''s 4M'!$F$2:$F$310,F112,'Skip''s 4M'!$J$2:$J$310)</f>
        <v>36.5</v>
      </c>
      <c r="I112" s="5">
        <f>SUMIF(Sandown!$F$2:$F$297,F112,Sandown!$J$2:$J$297)</f>
        <v>0</v>
      </c>
      <c r="J112" s="5">
        <f>SUMIF('New England Half'!$F$2:$F$294,F112,'New England Half'!$J$2:$J$294)</f>
        <v>0</v>
      </c>
      <c r="K112" s="5">
        <f>SUMIF('Track 5K'!$F$2:$F$198,F112,'Track 5K'!$J$2:$J$198)</f>
        <v>0</v>
      </c>
      <c r="L112" s="4">
        <f>SUM(G112:K112)</f>
        <v>36.5</v>
      </c>
    </row>
    <row r="113" spans="1:12" ht="12.75" x14ac:dyDescent="0.2">
      <c r="A113" s="3" t="s">
        <v>409</v>
      </c>
      <c r="B113" s="3" t="s">
        <v>410</v>
      </c>
      <c r="C113" s="3" t="s">
        <v>19</v>
      </c>
      <c r="D113" s="3">
        <v>40</v>
      </c>
      <c r="E113" s="3" t="s">
        <v>191</v>
      </c>
      <c r="F113" s="9" t="str">
        <f>A113&amp;B113&amp;C113&amp;E113</f>
        <v>ColleenBerubeFGATE CITY STRIDERS</v>
      </c>
      <c r="G113" s="5">
        <f>SUMIF('Nashua 10K'!$F$2:$F$273,F113,'Nashua 10K'!$J$2:$J$273)</f>
        <v>0</v>
      </c>
      <c r="H113" s="5">
        <f>SUMIF('Skip''s 4M'!$F$2:$F$310,F113,'Skip''s 4M'!$J$2:$J$310)</f>
        <v>0</v>
      </c>
      <c r="I113" s="5">
        <f>SUMIF(Sandown!$F$2:$F$297,F113,Sandown!$J$2:$J$297)</f>
        <v>36.5</v>
      </c>
      <c r="J113" s="5">
        <f>SUMIF('New England Half'!$F$2:$F$294,F113,'New England Half'!$J$2:$J$294)</f>
        <v>0</v>
      </c>
      <c r="K113" s="5">
        <f>SUMIF('Track 5K'!$F$2:$F$198,F113,'Track 5K'!$J$2:$J$198)</f>
        <v>0</v>
      </c>
      <c r="L113" s="4">
        <f>SUM(G113:K113)</f>
        <v>36.5</v>
      </c>
    </row>
    <row r="114" spans="1:12" ht="12.75" x14ac:dyDescent="0.2">
      <c r="A114" s="3" t="s">
        <v>256</v>
      </c>
      <c r="B114" s="3" t="s">
        <v>257</v>
      </c>
      <c r="C114" s="3" t="s">
        <v>19</v>
      </c>
      <c r="D114" s="3">
        <v>26</v>
      </c>
      <c r="E114" s="3" t="s">
        <v>191</v>
      </c>
      <c r="F114" s="9" t="str">
        <f>A114&amp;B114&amp;C114&amp;E114</f>
        <v>AlisonLilienfeldFGATE CITY STRIDERS</v>
      </c>
      <c r="G114" s="5">
        <f>SUMIF('Nashua 10K'!$F$2:$F$273,F114,'Nashua 10K'!$J$2:$J$273)</f>
        <v>0</v>
      </c>
      <c r="H114" s="5">
        <f>SUMIF('Skip''s 4M'!$F$2:$F$310,F114,'Skip''s 4M'!$J$2:$J$310)</f>
        <v>0</v>
      </c>
      <c r="I114" s="5">
        <f>SUMIF(Sandown!$F$2:$F$297,F114,Sandown!$J$2:$J$297)</f>
        <v>27</v>
      </c>
      <c r="J114" s="5">
        <f>SUMIF('New England Half'!$F$2:$F$294,F114,'New England Half'!$J$2:$J$294)</f>
        <v>3.03125</v>
      </c>
      <c r="K114" s="5">
        <f>SUMIF('Track 5K'!$F$2:$F$198,F114,'Track 5K'!$J$2:$J$198)</f>
        <v>5.5</v>
      </c>
      <c r="L114" s="4">
        <f>SUM(G114:K114)</f>
        <v>35.53125</v>
      </c>
    </row>
    <row r="115" spans="1:12" ht="12.75" x14ac:dyDescent="0.2">
      <c r="A115" s="2" t="s">
        <v>396</v>
      </c>
      <c r="B115" s="2" t="s">
        <v>507</v>
      </c>
      <c r="C115" s="2" t="s">
        <v>19</v>
      </c>
      <c r="D115" s="2">
        <v>42</v>
      </c>
      <c r="E115" s="2" t="s">
        <v>192</v>
      </c>
      <c r="F115" s="9" t="str">
        <f>A115&amp;B115&amp;C115&amp;E115</f>
        <v>MeredithAbramsonFGREATER DERRY TRACK CLUB</v>
      </c>
      <c r="G115" s="5">
        <f>SUMIF('Nashua 10K'!$F$2:$F$273,F115,'Nashua 10K'!$J$2:$J$273)</f>
        <v>0</v>
      </c>
      <c r="H115" s="5">
        <f>SUMIF('Skip''s 4M'!$F$2:$F$310,F115,'Skip''s 4M'!$J$2:$J$310)</f>
        <v>0</v>
      </c>
      <c r="I115" s="5">
        <f>SUMIF(Sandown!$F$2:$F$297,F115,Sandown!$J$2:$J$297)</f>
        <v>0</v>
      </c>
      <c r="J115" s="5">
        <f>SUMIF('New England Half'!$F$2:$F$294,F115,'New England Half'!$J$2:$J$294)</f>
        <v>35</v>
      </c>
      <c r="K115" s="5">
        <f>SUMIF('Track 5K'!$F$2:$F$198,F115,'Track 5K'!$J$2:$J$198)</f>
        <v>0</v>
      </c>
      <c r="L115" s="4">
        <f>SUM(G115:K115)</f>
        <v>35</v>
      </c>
    </row>
    <row r="116" spans="1:12" ht="12.75" x14ac:dyDescent="0.2">
      <c r="A116" s="2" t="s">
        <v>508</v>
      </c>
      <c r="B116" s="2" t="s">
        <v>509</v>
      </c>
      <c r="C116" s="2" t="s">
        <v>19</v>
      </c>
      <c r="D116" s="2">
        <v>48</v>
      </c>
      <c r="E116" s="2" t="s">
        <v>191</v>
      </c>
      <c r="F116" s="9" t="str">
        <f>A116&amp;B116&amp;C116&amp;E116</f>
        <v>JessicaCaissieFGATE CITY STRIDERS</v>
      </c>
      <c r="G116" s="5">
        <f>SUMIF('Nashua 10K'!$F$2:$F$273,F116,'Nashua 10K'!$J$2:$J$273)</f>
        <v>0</v>
      </c>
      <c r="H116" s="5">
        <f>SUMIF('Skip''s 4M'!$F$2:$F$310,F116,'Skip''s 4M'!$J$2:$J$310)</f>
        <v>0</v>
      </c>
      <c r="I116" s="5">
        <f>SUMIF(Sandown!$F$2:$F$297,F116,Sandown!$J$2:$J$297)</f>
        <v>0</v>
      </c>
      <c r="J116" s="5">
        <f>SUMIF('New England Half'!$F$2:$F$294,F116,'New England Half'!$J$2:$J$294)</f>
        <v>34</v>
      </c>
      <c r="K116" s="5">
        <f>SUMIF('Track 5K'!$F$2:$F$198,F116,'Track 5K'!$J$2:$J$198)</f>
        <v>0</v>
      </c>
      <c r="L116" s="4">
        <f>SUM(G116:K116)</f>
        <v>34</v>
      </c>
    </row>
    <row r="117" spans="1:12" ht="12.75" x14ac:dyDescent="0.2">
      <c r="A117" s="3" t="s">
        <v>48</v>
      </c>
      <c r="B117" s="3" t="s">
        <v>271</v>
      </c>
      <c r="C117" s="3" t="s">
        <v>19</v>
      </c>
      <c r="D117" s="3">
        <v>65</v>
      </c>
      <c r="E117" s="3" t="s">
        <v>193</v>
      </c>
      <c r="F117" s="10" t="str">
        <f>A117&amp;B117&amp;C117&amp;E117</f>
        <v>DeniseLyddyFMILLENNIUM RUNNING</v>
      </c>
      <c r="G117" s="5">
        <f>SUMIF('Nashua 10K'!$F$2:$F$273,F117,'Nashua 10K'!$J$2:$J$273)</f>
        <v>19.75</v>
      </c>
      <c r="H117" s="5">
        <f>SUMIF('Skip''s 4M'!$F$2:$F$310,F117,'Skip''s 4M'!$J$2:$J$310)</f>
        <v>0</v>
      </c>
      <c r="I117" s="5">
        <f>SUMIF(Sandown!$F$2:$F$297,F117,Sandown!$J$2:$J$297)</f>
        <v>0</v>
      </c>
      <c r="J117" s="5">
        <f>SUMIF('New England Half'!$F$2:$F$294,F117,'New England Half'!$J$2:$J$294)</f>
        <v>0</v>
      </c>
      <c r="K117" s="5">
        <f>SUMIF('Track 5K'!$F$2:$F$198,F117,'Track 5K'!$J$2:$J$198)</f>
        <v>13.5</v>
      </c>
      <c r="L117" s="4">
        <f>SUM(G117:K117)</f>
        <v>33.25</v>
      </c>
    </row>
    <row r="118" spans="1:12" ht="12.75" x14ac:dyDescent="0.2">
      <c r="A118" s="20" t="s">
        <v>338</v>
      </c>
      <c r="B118" s="20" t="s">
        <v>339</v>
      </c>
      <c r="C118" s="20" t="s">
        <v>19</v>
      </c>
      <c r="D118" s="20">
        <v>38</v>
      </c>
      <c r="E118" s="20" t="s">
        <v>196</v>
      </c>
      <c r="F118" s="9" t="str">
        <f>A118&amp;B118&amp;C118&amp;E118</f>
        <v>SarahSwansonFUPPER VALLEY RUNNING CLUB</v>
      </c>
      <c r="G118" s="5">
        <f>SUMIF('Nashua 10K'!$F$2:$F$273,F118,'Nashua 10K'!$J$2:$J$273)</f>
        <v>0</v>
      </c>
      <c r="H118" s="5">
        <f>SUMIF('Skip''s 4M'!$F$2:$F$310,F118,'Skip''s 4M'!$J$2:$J$310)</f>
        <v>33</v>
      </c>
      <c r="I118" s="5">
        <f>SUMIF(Sandown!$F$2:$F$297,F118,Sandown!$J$2:$J$297)</f>
        <v>0</v>
      </c>
      <c r="J118" s="5">
        <f>SUMIF('New England Half'!$F$2:$F$294,F118,'New England Half'!$J$2:$J$294)</f>
        <v>0</v>
      </c>
      <c r="K118" s="5">
        <f>SUMIF('Track 5K'!$F$2:$F$198,F118,'Track 5K'!$J$2:$J$198)</f>
        <v>0</v>
      </c>
      <c r="L118" s="4">
        <f>SUM(G118:K118)</f>
        <v>33</v>
      </c>
    </row>
    <row r="119" spans="1:12" ht="12.75" x14ac:dyDescent="0.2">
      <c r="A119" s="2" t="s">
        <v>53</v>
      </c>
      <c r="B119" s="2" t="s">
        <v>233</v>
      </c>
      <c r="C119" s="2" t="s">
        <v>19</v>
      </c>
      <c r="D119" s="2">
        <v>53</v>
      </c>
      <c r="E119" s="2" t="s">
        <v>191</v>
      </c>
      <c r="F119" s="10" t="str">
        <f>A119&amp;B119&amp;C119&amp;E119</f>
        <v>JulieSwainFGATE CITY STRIDERS</v>
      </c>
      <c r="G119" s="5">
        <f>SUMIF('Nashua 10K'!$F$2:$F$273,F119,'Nashua 10K'!$J$2:$J$273)</f>
        <v>32</v>
      </c>
      <c r="H119" s="5">
        <f>SUMIF('Skip''s 4M'!$F$2:$F$310,F119,'Skip''s 4M'!$J$2:$J$310)</f>
        <v>0</v>
      </c>
      <c r="I119" s="5">
        <f>SUMIF(Sandown!$F$2:$F$297,F119,Sandown!$J$2:$J$297)</f>
        <v>0</v>
      </c>
      <c r="J119" s="5">
        <f>SUMIF('New England Half'!$F$2:$F$294,F119,'New England Half'!$J$2:$J$294)</f>
        <v>0</v>
      </c>
      <c r="K119" s="5">
        <f>SUMIF('Track 5K'!$F$2:$F$198,F119,'Track 5K'!$J$2:$J$198)</f>
        <v>0</v>
      </c>
      <c r="L119" s="4">
        <f>SUM(G119:K119)</f>
        <v>32</v>
      </c>
    </row>
    <row r="120" spans="1:12" ht="12.75" x14ac:dyDescent="0.2">
      <c r="A120" s="20" t="s">
        <v>107</v>
      </c>
      <c r="B120" s="20" t="s">
        <v>108</v>
      </c>
      <c r="C120" s="20" t="s">
        <v>19</v>
      </c>
      <c r="D120" s="20">
        <v>54</v>
      </c>
      <c r="E120" s="20" t="s">
        <v>193</v>
      </c>
      <c r="F120" s="9" t="str">
        <f>A120&amp;B120&amp;C120&amp;E120</f>
        <v>HollyMandigo-AlyFMILLENNIUM RUNNING</v>
      </c>
      <c r="G120" s="5">
        <f>SUMIF('Nashua 10K'!$F$2:$F$273,F120,'Nashua 10K'!$J$2:$J$273)</f>
        <v>8</v>
      </c>
      <c r="H120" s="5">
        <f>SUMIF('Skip''s 4M'!$F$2:$F$310,F120,'Skip''s 4M'!$J$2:$J$310)</f>
        <v>22.75</v>
      </c>
      <c r="I120" s="5">
        <f>SUMIF(Sandown!$F$2:$F$297,F120,Sandown!$J$2:$J$297)</f>
        <v>0</v>
      </c>
      <c r="J120" s="5">
        <f>SUMIF('New England Half'!$F$2:$F$294,F120,'New England Half'!$J$2:$J$294)</f>
        <v>0</v>
      </c>
      <c r="K120" s="5">
        <f>SUMIF('Track 5K'!$F$2:$F$198,F120,'Track 5K'!$J$2:$J$198)</f>
        <v>0</v>
      </c>
      <c r="L120" s="4">
        <f>SUM(G120:K120)</f>
        <v>30.75</v>
      </c>
    </row>
    <row r="121" spans="1:12" ht="12.75" x14ac:dyDescent="0.2">
      <c r="A121" s="2" t="s">
        <v>458</v>
      </c>
      <c r="B121" s="2" t="s">
        <v>459</v>
      </c>
      <c r="C121" s="2" t="s">
        <v>19</v>
      </c>
      <c r="D121" s="2">
        <v>51</v>
      </c>
      <c r="E121" s="2" t="s">
        <v>191</v>
      </c>
      <c r="F121" s="9" t="str">
        <f>A121&amp;B121&amp;C121&amp;E121</f>
        <v>BarbaraWalshFGATE CITY STRIDERS</v>
      </c>
      <c r="G121" s="5">
        <f>SUMIF('Nashua 10K'!$F$2:$F$273,F121,'Nashua 10K'!$J$2:$J$273)</f>
        <v>0</v>
      </c>
      <c r="H121" s="5">
        <f>SUMIF('Skip''s 4M'!$F$2:$F$310,F121,'Skip''s 4M'!$J$2:$J$310)</f>
        <v>0</v>
      </c>
      <c r="I121" s="5">
        <f>SUMIF(Sandown!$F$2:$F$297,F121,Sandown!$J$2:$J$297)</f>
        <v>0</v>
      </c>
      <c r="J121" s="5">
        <f>SUMIF('New England Half'!$F$2:$F$294,F121,'New England Half'!$J$2:$J$294)</f>
        <v>0</v>
      </c>
      <c r="K121" s="5">
        <f>SUMIF('Track 5K'!$F$2:$F$198,F121,'Track 5K'!$J$2:$J$198)</f>
        <v>30</v>
      </c>
      <c r="L121" s="4">
        <f>SUM(G121:K121)</f>
        <v>30</v>
      </c>
    </row>
    <row r="122" spans="1:12" ht="12.75" x14ac:dyDescent="0.2">
      <c r="A122" s="2" t="s">
        <v>463</v>
      </c>
      <c r="B122" s="2" t="s">
        <v>464</v>
      </c>
      <c r="C122" s="2" t="s">
        <v>19</v>
      </c>
      <c r="D122" s="2">
        <v>53</v>
      </c>
      <c r="E122" s="2" t="s">
        <v>191</v>
      </c>
      <c r="F122" s="9" t="str">
        <f>A122&amp;B122&amp;C122&amp;E122</f>
        <v>DianeDrudingFGATE CITY STRIDERS</v>
      </c>
      <c r="G122" s="5">
        <f>SUMIF('Nashua 10K'!$F$2:$F$273,F122,'Nashua 10K'!$J$2:$J$273)</f>
        <v>0</v>
      </c>
      <c r="H122" s="5">
        <f>SUMIF('Skip''s 4M'!$F$2:$F$310,F122,'Skip''s 4M'!$J$2:$J$310)</f>
        <v>0</v>
      </c>
      <c r="I122" s="5">
        <f>SUMIF(Sandown!$F$2:$F$297,F122,Sandown!$J$2:$J$297)</f>
        <v>0</v>
      </c>
      <c r="J122" s="5">
        <f>SUMIF('New England Half'!$F$2:$F$294,F122,'New England Half'!$J$2:$J$294)</f>
        <v>0</v>
      </c>
      <c r="K122" s="5">
        <f>SUMIF('Track 5K'!$F$2:$F$198,F122,'Track 5K'!$J$2:$J$198)</f>
        <v>29</v>
      </c>
      <c r="L122" s="4">
        <f>SUM(G122:K122)</f>
        <v>29</v>
      </c>
    </row>
    <row r="123" spans="1:12" ht="12.75" x14ac:dyDescent="0.2">
      <c r="A123" s="2" t="s">
        <v>96</v>
      </c>
      <c r="B123" s="2" t="s">
        <v>260</v>
      </c>
      <c r="C123" s="2" t="s">
        <v>19</v>
      </c>
      <c r="D123" s="2">
        <v>66</v>
      </c>
      <c r="E123" s="2" t="s">
        <v>192</v>
      </c>
      <c r="F123" s="10" t="str">
        <f>A123&amp;B123&amp;C123&amp;E123</f>
        <v>JoanneLazarisFGREATER DERRY TRACK CLUB</v>
      </c>
      <c r="G123" s="5">
        <f>SUMIF('Nashua 10K'!$F$2:$F$273,F123,'Nashua 10K'!$J$2:$J$273)</f>
        <v>29</v>
      </c>
      <c r="H123" s="5">
        <f>SUMIF('Skip''s 4M'!$F$2:$F$310,F123,'Skip''s 4M'!$J$2:$J$310)</f>
        <v>0</v>
      </c>
      <c r="I123" s="5">
        <f>SUMIF(Sandown!$F$2:$F$297,F123,Sandown!$J$2:$J$297)</f>
        <v>0</v>
      </c>
      <c r="J123" s="5">
        <f>SUMIF('New England Half'!$F$2:$F$294,F123,'New England Half'!$J$2:$J$294)</f>
        <v>0</v>
      </c>
      <c r="K123" s="5">
        <f>SUMIF('Track 5K'!$F$2:$F$198,F123,'Track 5K'!$J$2:$J$198)</f>
        <v>0</v>
      </c>
      <c r="L123" s="4">
        <f>SUM(G123:K123)</f>
        <v>29</v>
      </c>
    </row>
    <row r="124" spans="1:12" ht="12.75" x14ac:dyDescent="0.2">
      <c r="A124" s="2" t="s">
        <v>63</v>
      </c>
      <c r="B124" s="2" t="s">
        <v>255</v>
      </c>
      <c r="C124" s="2" t="s">
        <v>19</v>
      </c>
      <c r="D124" s="2">
        <v>45</v>
      </c>
      <c r="E124" s="2" t="s">
        <v>193</v>
      </c>
      <c r="F124" s="10" t="str">
        <f>A124&amp;B124&amp;C124&amp;E124</f>
        <v>JillOberFMILLENNIUM RUNNING</v>
      </c>
      <c r="G124" s="5">
        <f>SUMIF('Nashua 10K'!$F$2:$F$273,F124,'Nashua 10K'!$J$2:$J$273)</f>
        <v>13</v>
      </c>
      <c r="H124" s="5">
        <f>SUMIF('Skip''s 4M'!$F$2:$F$310,F124,'Skip''s 4M'!$J$2:$J$310)</f>
        <v>0</v>
      </c>
      <c r="I124" s="5">
        <f>SUMIF(Sandown!$F$2:$F$297,F124,Sandown!$J$2:$J$297)</f>
        <v>0</v>
      </c>
      <c r="J124" s="5">
        <f>SUMIF('New England Half'!$F$2:$F$294,F124,'New England Half'!$J$2:$J$294)</f>
        <v>15.5</v>
      </c>
      <c r="K124" s="5">
        <f>SUMIF('Track 5K'!$F$2:$F$198,F124,'Track 5K'!$J$2:$J$198)</f>
        <v>0</v>
      </c>
      <c r="L124" s="4">
        <f>SUM(G124:K124)</f>
        <v>28.5</v>
      </c>
    </row>
    <row r="125" spans="1:12" ht="12.75" x14ac:dyDescent="0.2">
      <c r="A125" s="3" t="s">
        <v>94</v>
      </c>
      <c r="B125" s="3" t="s">
        <v>95</v>
      </c>
      <c r="C125" s="3" t="s">
        <v>19</v>
      </c>
      <c r="D125" s="3">
        <v>61</v>
      </c>
      <c r="E125" s="3" t="s">
        <v>193</v>
      </c>
      <c r="F125" s="10" t="str">
        <f>A125&amp;B125&amp;C125&amp;E125</f>
        <v>BonnieRobertsFMILLENNIUM RUNNING</v>
      </c>
      <c r="G125" s="5">
        <f>SUMIF('Nashua 10K'!$F$2:$F$273,F125,'Nashua 10K'!$J$2:$J$273)</f>
        <v>19</v>
      </c>
      <c r="H125" s="5">
        <f>SUMIF('Skip''s 4M'!$F$2:$F$310,F125,'Skip''s 4M'!$J$2:$J$310)</f>
        <v>0</v>
      </c>
      <c r="I125" s="5">
        <f>SUMIF(Sandown!$F$2:$F$297,F125,Sandown!$J$2:$J$297)</f>
        <v>0</v>
      </c>
      <c r="J125" s="5">
        <f>SUMIF('New England Half'!$F$2:$F$294,F125,'New England Half'!$J$2:$J$294)</f>
        <v>9.5</v>
      </c>
      <c r="K125" s="5">
        <f>SUMIF('Track 5K'!$F$2:$F$198,F125,'Track 5K'!$J$2:$J$198)</f>
        <v>0</v>
      </c>
      <c r="L125" s="4">
        <f>SUM(G125:K125)</f>
        <v>28.5</v>
      </c>
    </row>
    <row r="126" spans="1:12" ht="12.75" x14ac:dyDescent="0.2">
      <c r="A126" s="2" t="s">
        <v>530</v>
      </c>
      <c r="B126" s="2" t="s">
        <v>531</v>
      </c>
      <c r="C126" s="2" t="s">
        <v>19</v>
      </c>
      <c r="D126" s="2">
        <v>43</v>
      </c>
      <c r="E126" s="2" t="s">
        <v>193</v>
      </c>
      <c r="F126" s="9" t="str">
        <f>A126&amp;B126&amp;C126&amp;E126</f>
        <v>JunChenFMILLENNIUM RUNNING</v>
      </c>
      <c r="G126" s="5">
        <f>SUMIF('Nashua 10K'!$F$2:$F$273,F126,'Nashua 10K'!$J$2:$J$273)</f>
        <v>0</v>
      </c>
      <c r="H126" s="5">
        <f>SUMIF('Skip''s 4M'!$F$2:$F$310,F126,'Skip''s 4M'!$J$2:$J$310)</f>
        <v>0</v>
      </c>
      <c r="I126" s="5">
        <f>SUMIF(Sandown!$F$2:$F$297,F126,Sandown!$J$2:$J$297)</f>
        <v>0</v>
      </c>
      <c r="J126" s="5">
        <f>SUMIF('New England Half'!$F$2:$F$294,F126,'New England Half'!$J$2:$J$294)</f>
        <v>16</v>
      </c>
      <c r="K126" s="5">
        <f>SUMIF('Track 5K'!$F$2:$F$198,F126,'Track 5K'!$J$2:$J$198)</f>
        <v>12.125</v>
      </c>
      <c r="L126" s="4">
        <f>SUM(G126:K126)</f>
        <v>28.125</v>
      </c>
    </row>
    <row r="127" spans="1:12" ht="12.75" x14ac:dyDescent="0.2">
      <c r="A127" s="2" t="s">
        <v>443</v>
      </c>
      <c r="B127" s="2" t="s">
        <v>444</v>
      </c>
      <c r="C127" s="2" t="s">
        <v>19</v>
      </c>
      <c r="D127" s="2">
        <v>26</v>
      </c>
      <c r="E127" s="2" t="s">
        <v>196</v>
      </c>
      <c r="F127" s="9" t="str">
        <f>A127&amp;B127&amp;C127&amp;E127</f>
        <v>KaliSmolenFUPPER VALLEY RUNNING CLUB</v>
      </c>
      <c r="G127" s="5">
        <f>SUMIF('Nashua 10K'!$F$2:$F$273,F127,'Nashua 10K'!$J$2:$J$273)</f>
        <v>0</v>
      </c>
      <c r="H127" s="5">
        <f>SUMIF('Skip''s 4M'!$F$2:$F$310,F127,'Skip''s 4M'!$J$2:$J$310)</f>
        <v>0</v>
      </c>
      <c r="I127" s="5">
        <f>SUMIF(Sandown!$F$2:$F$297,F127,Sandown!$J$2:$J$297)</f>
        <v>0</v>
      </c>
      <c r="J127" s="5">
        <f>SUMIF('New England Half'!$F$2:$F$294,F127,'New England Half'!$J$2:$J$294)</f>
        <v>0</v>
      </c>
      <c r="K127" s="5">
        <f>SUMIF('Track 5K'!$F$2:$F$198,F127,'Track 5K'!$J$2:$J$198)</f>
        <v>28</v>
      </c>
      <c r="L127" s="4">
        <f>SUM(G127:K127)</f>
        <v>28</v>
      </c>
    </row>
    <row r="128" spans="1:12" ht="12.75" x14ac:dyDescent="0.2">
      <c r="A128" s="20" t="s">
        <v>341</v>
      </c>
      <c r="B128" s="20" t="s">
        <v>342</v>
      </c>
      <c r="C128" s="20" t="s">
        <v>19</v>
      </c>
      <c r="D128" s="20">
        <v>51</v>
      </c>
      <c r="E128" s="20" t="s">
        <v>196</v>
      </c>
      <c r="F128" s="9" t="str">
        <f>A128&amp;B128&amp;C128&amp;E128</f>
        <v>PatriciaSpellmanFUPPER VALLEY RUNNING CLUB</v>
      </c>
      <c r="G128" s="5">
        <f>SUMIF('Nashua 10K'!$F$2:$F$273,F128,'Nashua 10K'!$J$2:$J$273)</f>
        <v>0</v>
      </c>
      <c r="H128" s="5">
        <f>SUMIF('Skip''s 4M'!$F$2:$F$310,F128,'Skip''s 4M'!$J$2:$J$310)</f>
        <v>27</v>
      </c>
      <c r="I128" s="5">
        <f>SUMIF(Sandown!$F$2:$F$297,F128,Sandown!$J$2:$J$297)</f>
        <v>0</v>
      </c>
      <c r="J128" s="5">
        <f>SUMIF('New England Half'!$F$2:$F$294,F128,'New England Half'!$J$2:$J$294)</f>
        <v>0</v>
      </c>
      <c r="K128" s="5">
        <f>SUMIF('Track 5K'!$F$2:$F$198,F128,'Track 5K'!$J$2:$J$198)</f>
        <v>0</v>
      </c>
      <c r="L128" s="4">
        <f>SUM(G128:K128)</f>
        <v>27</v>
      </c>
    </row>
    <row r="129" spans="1:12" ht="12.75" x14ac:dyDescent="0.2">
      <c r="A129" s="2" t="s">
        <v>98</v>
      </c>
      <c r="B129" s="2" t="s">
        <v>512</v>
      </c>
      <c r="C129" s="2" t="s">
        <v>19</v>
      </c>
      <c r="D129" s="2">
        <v>39</v>
      </c>
      <c r="E129" s="2" t="s">
        <v>193</v>
      </c>
      <c r="F129" s="9" t="str">
        <f>A129&amp;B129&amp;C129&amp;E129</f>
        <v>TaraWattFMILLENNIUM RUNNING</v>
      </c>
      <c r="G129" s="5">
        <f>SUMIF('Nashua 10K'!$F$2:$F$273,F129,'Nashua 10K'!$J$2:$J$273)</f>
        <v>0</v>
      </c>
      <c r="H129" s="5">
        <f>SUMIF('Skip''s 4M'!$F$2:$F$310,F129,'Skip''s 4M'!$J$2:$J$310)</f>
        <v>0</v>
      </c>
      <c r="I129" s="5">
        <f>SUMIF(Sandown!$F$2:$F$297,F129,Sandown!$J$2:$J$297)</f>
        <v>0</v>
      </c>
      <c r="J129" s="5">
        <f>SUMIF('New England Half'!$F$2:$F$294,F129,'New England Half'!$J$2:$J$294)</f>
        <v>26</v>
      </c>
      <c r="K129" s="5">
        <f>SUMIF('Track 5K'!$F$2:$F$198,F129,'Track 5K'!$J$2:$J$198)</f>
        <v>0</v>
      </c>
      <c r="L129" s="4">
        <f>SUM(G129:K129)</f>
        <v>26</v>
      </c>
    </row>
    <row r="130" spans="1:12" ht="12.75" x14ac:dyDescent="0.2">
      <c r="A130" s="2" t="s">
        <v>536</v>
      </c>
      <c r="B130" s="2" t="s">
        <v>537</v>
      </c>
      <c r="C130" s="2" t="s">
        <v>19</v>
      </c>
      <c r="D130" s="2">
        <v>56</v>
      </c>
      <c r="E130" s="2" t="s">
        <v>191</v>
      </c>
      <c r="F130" s="9" t="str">
        <f>A130&amp;B130&amp;C130&amp;E130</f>
        <v>PamelaBernierFGATE CITY STRIDERS</v>
      </c>
      <c r="G130" s="5">
        <f>SUMIF('Nashua 10K'!$F$2:$F$273,F130,'Nashua 10K'!$J$2:$J$273)</f>
        <v>0</v>
      </c>
      <c r="H130" s="5">
        <f>SUMIF('Skip''s 4M'!$F$2:$F$310,F130,'Skip''s 4M'!$J$2:$J$310)</f>
        <v>0</v>
      </c>
      <c r="I130" s="5">
        <f>SUMIF(Sandown!$F$2:$F$297,F130,Sandown!$J$2:$J$297)</f>
        <v>0</v>
      </c>
      <c r="J130" s="5">
        <f>SUMIF('New England Half'!$F$2:$F$294,F130,'New England Half'!$J$2:$J$294)</f>
        <v>13</v>
      </c>
      <c r="K130" s="5">
        <f>SUMIF('Track 5K'!$F$2:$F$198,F130,'Track 5K'!$J$2:$J$198)</f>
        <v>12.5</v>
      </c>
      <c r="L130" s="4">
        <f>SUM(G130:K130)</f>
        <v>25.5</v>
      </c>
    </row>
    <row r="131" spans="1:12" ht="12.75" x14ac:dyDescent="0.2">
      <c r="A131" s="2" t="s">
        <v>246</v>
      </c>
      <c r="B131" s="2" t="s">
        <v>515</v>
      </c>
      <c r="C131" s="2" t="s">
        <v>19</v>
      </c>
      <c r="D131" s="2">
        <v>45</v>
      </c>
      <c r="E131" s="2" t="s">
        <v>193</v>
      </c>
      <c r="F131" s="9" t="str">
        <f>A131&amp;B131&amp;C131&amp;E131</f>
        <v>LauraHeathFMILLENNIUM RUNNING</v>
      </c>
      <c r="G131" s="5">
        <f>SUMIF('Nashua 10K'!$F$2:$F$273,F131,'Nashua 10K'!$J$2:$J$273)</f>
        <v>0</v>
      </c>
      <c r="H131" s="5">
        <f>SUMIF('Skip''s 4M'!$F$2:$F$310,F131,'Skip''s 4M'!$J$2:$J$310)</f>
        <v>0</v>
      </c>
      <c r="I131" s="5">
        <f>SUMIF(Sandown!$F$2:$F$297,F131,Sandown!$J$2:$J$297)</f>
        <v>0</v>
      </c>
      <c r="J131" s="5">
        <f>SUMIF('New England Half'!$F$2:$F$294,F131,'New England Half'!$J$2:$J$294)</f>
        <v>25</v>
      </c>
      <c r="K131" s="5">
        <f>SUMIF('Track 5K'!$F$2:$F$198,F131,'Track 5K'!$J$2:$J$198)</f>
        <v>0</v>
      </c>
      <c r="L131" s="4">
        <f>SUM(G131:K131)</f>
        <v>25</v>
      </c>
    </row>
    <row r="132" spans="1:12" ht="12.75" x14ac:dyDescent="0.2">
      <c r="A132" s="3" t="s">
        <v>241</v>
      </c>
      <c r="B132" s="3" t="s">
        <v>364</v>
      </c>
      <c r="C132" s="3" t="s">
        <v>19</v>
      </c>
      <c r="D132" s="3">
        <v>43</v>
      </c>
      <c r="E132" s="3" t="s">
        <v>191</v>
      </c>
      <c r="F132" s="9" t="str">
        <f>A132&amp;B132&amp;C132&amp;E132</f>
        <v>ErinCaplesFGATE CITY STRIDERS</v>
      </c>
      <c r="G132" s="5">
        <f>SUMIF('Nashua 10K'!$F$2:$F$273,F132,'Nashua 10K'!$J$2:$J$273)</f>
        <v>0</v>
      </c>
      <c r="H132" s="5">
        <f>SUMIF('Skip''s 4M'!$F$2:$F$310,F132,'Skip''s 4M'!$J$2:$J$310)</f>
        <v>0</v>
      </c>
      <c r="I132" s="5">
        <f>SUMIF(Sandown!$F$2:$F$297,F132,Sandown!$J$2:$J$297)</f>
        <v>25</v>
      </c>
      <c r="J132" s="5">
        <f>SUMIF('New England Half'!$F$2:$F$294,F132,'New England Half'!$J$2:$J$294)</f>
        <v>0</v>
      </c>
      <c r="K132" s="5">
        <f>SUMIF('Track 5K'!$F$2:$F$198,F132,'Track 5K'!$J$2:$J$198)</f>
        <v>0</v>
      </c>
      <c r="L132" s="4">
        <f>SUM(G132:K132)</f>
        <v>25</v>
      </c>
    </row>
    <row r="133" spans="1:12" ht="12.75" x14ac:dyDescent="0.2">
      <c r="A133" s="2" t="s">
        <v>111</v>
      </c>
      <c r="B133" s="2" t="s">
        <v>104</v>
      </c>
      <c r="C133" s="2" t="s">
        <v>19</v>
      </c>
      <c r="D133" s="2">
        <v>55</v>
      </c>
      <c r="E133" s="2" t="s">
        <v>192</v>
      </c>
      <c r="F133" s="10" t="str">
        <f>A133&amp;B133&amp;C133&amp;E133</f>
        <v>MiriamJohnsonFGREATER DERRY TRACK CLUB</v>
      </c>
      <c r="G133" s="5">
        <f>SUMIF('Nashua 10K'!$F$2:$F$273,F133,'Nashua 10K'!$J$2:$J$273)</f>
        <v>24.25</v>
      </c>
      <c r="H133" s="5">
        <f>SUMIF('Skip''s 4M'!$F$2:$F$310,F133,'Skip''s 4M'!$J$2:$J$310)</f>
        <v>0</v>
      </c>
      <c r="I133" s="5">
        <f>SUMIF(Sandown!$F$2:$F$297,F133,Sandown!$J$2:$J$297)</f>
        <v>0</v>
      </c>
      <c r="J133" s="5">
        <f>SUMIF('New England Half'!$F$2:$F$294,F133,'New England Half'!$J$2:$J$294)</f>
        <v>0</v>
      </c>
      <c r="K133" s="5">
        <f>SUMIF('Track 5K'!$F$2:$F$198,F133,'Track 5K'!$J$2:$J$198)</f>
        <v>0</v>
      </c>
      <c r="L133" s="4">
        <f>SUM(G133:K133)</f>
        <v>24.25</v>
      </c>
    </row>
    <row r="134" spans="1:12" ht="12.75" x14ac:dyDescent="0.2">
      <c r="A134" s="20" t="s">
        <v>343</v>
      </c>
      <c r="B134" s="20" t="s">
        <v>344</v>
      </c>
      <c r="C134" s="20" t="s">
        <v>19</v>
      </c>
      <c r="D134" s="20">
        <v>34</v>
      </c>
      <c r="E134" s="20" t="s">
        <v>196</v>
      </c>
      <c r="F134" s="9" t="str">
        <f>A134&amp;B134&amp;C134&amp;E134</f>
        <v>KristieCarrollFUPPER VALLEY RUNNING CLUB</v>
      </c>
      <c r="G134" s="5">
        <f>SUMIF('Nashua 10K'!$F$2:$F$273,F134,'Nashua 10K'!$J$2:$J$273)</f>
        <v>0</v>
      </c>
      <c r="H134" s="5">
        <f>SUMIF('Skip''s 4M'!$F$2:$F$310,F134,'Skip''s 4M'!$J$2:$J$310)</f>
        <v>24.25</v>
      </c>
      <c r="I134" s="5">
        <f>SUMIF(Sandown!$F$2:$F$297,F134,Sandown!$J$2:$J$297)</f>
        <v>0</v>
      </c>
      <c r="J134" s="5">
        <f>SUMIF('New England Half'!$F$2:$F$294,F134,'New England Half'!$J$2:$J$294)</f>
        <v>0</v>
      </c>
      <c r="K134" s="5">
        <f>SUMIF('Track 5K'!$F$2:$F$198,F134,'Track 5K'!$J$2:$J$198)</f>
        <v>0</v>
      </c>
      <c r="L134" s="4">
        <f>SUM(G134:K134)</f>
        <v>24.25</v>
      </c>
    </row>
    <row r="135" spans="1:12" ht="12.75" x14ac:dyDescent="0.2">
      <c r="A135" s="2" t="s">
        <v>54</v>
      </c>
      <c r="B135" s="2" t="s">
        <v>516</v>
      </c>
      <c r="C135" s="2" t="s">
        <v>19</v>
      </c>
      <c r="D135" s="2">
        <v>43</v>
      </c>
      <c r="E135" s="2" t="s">
        <v>193</v>
      </c>
      <c r="F135" s="9" t="str">
        <f>A135&amp;B135&amp;C135&amp;E135</f>
        <v>KarenBergquistFMILLENNIUM RUNNING</v>
      </c>
      <c r="G135" s="5">
        <f>SUMIF('Nashua 10K'!$F$2:$F$273,F135,'Nashua 10K'!$J$2:$J$273)</f>
        <v>0</v>
      </c>
      <c r="H135" s="5">
        <f>SUMIF('Skip''s 4M'!$F$2:$F$310,F135,'Skip''s 4M'!$J$2:$J$310)</f>
        <v>0</v>
      </c>
      <c r="I135" s="5">
        <f>SUMIF(Sandown!$F$2:$F$297,F135,Sandown!$J$2:$J$297)</f>
        <v>0</v>
      </c>
      <c r="J135" s="5">
        <f>SUMIF('New England Half'!$F$2:$F$294,F135,'New England Half'!$J$2:$J$294)</f>
        <v>23.5</v>
      </c>
      <c r="K135" s="5">
        <f>SUMIF('Track 5K'!$F$2:$F$198,F135,'Track 5K'!$J$2:$J$198)</f>
        <v>0</v>
      </c>
      <c r="L135" s="4">
        <f>SUM(G135:K135)</f>
        <v>23.5</v>
      </c>
    </row>
    <row r="136" spans="1:12" ht="12.75" x14ac:dyDescent="0.2">
      <c r="A136" s="2" t="s">
        <v>667</v>
      </c>
      <c r="B136" s="2" t="s">
        <v>407</v>
      </c>
      <c r="C136" s="2" t="s">
        <v>19</v>
      </c>
      <c r="D136" s="2">
        <v>51</v>
      </c>
      <c r="E136" s="2" t="s">
        <v>196</v>
      </c>
      <c r="F136" s="9" t="str">
        <f>A136&amp;B136&amp;C136&amp;E136</f>
        <v>Lori BlissHillFUPPER VALLEY RUNNING CLUB</v>
      </c>
      <c r="G136" s="5">
        <f>SUMIF('Nashua 10K'!$F$2:$F$273,F136,'Nashua 10K'!$J$2:$J$273)</f>
        <v>0</v>
      </c>
      <c r="H136" s="5">
        <f>SUMIF('Skip''s 4M'!$F$2:$F$310,F136,'Skip''s 4M'!$J$2:$J$310)</f>
        <v>0</v>
      </c>
      <c r="I136" s="5">
        <f>SUMIF(Sandown!$F$2:$F$297,F136,Sandown!$J$2:$J$297)</f>
        <v>0</v>
      </c>
      <c r="J136" s="5">
        <f>SUMIF('New England Half'!$F$2:$F$294,F136,'New England Half'!$J$2:$J$294)</f>
        <v>0</v>
      </c>
      <c r="K136" s="5">
        <f>SUMIF('Track 5K'!$F$2:$F$198,F136,'Track 5K'!$J$2:$J$198)</f>
        <v>23.5</v>
      </c>
      <c r="L136" s="4">
        <f>SUM(G136:K136)</f>
        <v>23.5</v>
      </c>
    </row>
    <row r="137" spans="1:12" ht="12.75" x14ac:dyDescent="0.2">
      <c r="A137" s="3" t="s">
        <v>367</v>
      </c>
      <c r="B137" s="3" t="s">
        <v>368</v>
      </c>
      <c r="C137" s="3" t="s">
        <v>19</v>
      </c>
      <c r="D137" s="3">
        <v>45</v>
      </c>
      <c r="E137" s="3" t="s">
        <v>191</v>
      </c>
      <c r="F137" s="9" t="str">
        <f>A137&amp;B137&amp;C137&amp;E137</f>
        <v>Johanna LisleNewboldFGATE CITY STRIDERS</v>
      </c>
      <c r="G137" s="5">
        <f>SUMIF('Nashua 10K'!$F$2:$F$273,F137,'Nashua 10K'!$J$2:$J$273)</f>
        <v>0</v>
      </c>
      <c r="H137" s="5">
        <f>SUMIF('Skip''s 4M'!$F$2:$F$310,F137,'Skip''s 4M'!$J$2:$J$310)</f>
        <v>0</v>
      </c>
      <c r="I137" s="5">
        <f>SUMIF(Sandown!$F$2:$F$297,F137,Sandown!$J$2:$J$297)</f>
        <v>23.5</v>
      </c>
      <c r="J137" s="5">
        <f>SUMIF('New England Half'!$F$2:$F$294,F137,'New England Half'!$J$2:$J$294)</f>
        <v>0</v>
      </c>
      <c r="K137" s="5">
        <f>SUMIF('Track 5K'!$F$2:$F$198,F137,'Track 5K'!$J$2:$J$198)</f>
        <v>0</v>
      </c>
      <c r="L137" s="4">
        <f>SUM(G137:K137)</f>
        <v>23.5</v>
      </c>
    </row>
    <row r="138" spans="1:12" ht="12.75" x14ac:dyDescent="0.2">
      <c r="A138" s="20" t="s">
        <v>345</v>
      </c>
      <c r="B138" s="20" t="s">
        <v>346</v>
      </c>
      <c r="C138" s="20" t="s">
        <v>19</v>
      </c>
      <c r="D138" s="20">
        <v>35</v>
      </c>
      <c r="E138" s="20" t="s">
        <v>196</v>
      </c>
      <c r="F138" s="9" t="str">
        <f>A138&amp;B138&amp;C138&amp;E138</f>
        <v>NicoleLabrecqueFUPPER VALLEY RUNNING CLUB</v>
      </c>
      <c r="G138" s="5">
        <f>SUMIF('Nashua 10K'!$F$2:$F$273,F138,'Nashua 10K'!$J$2:$J$273)</f>
        <v>0</v>
      </c>
      <c r="H138" s="5">
        <f>SUMIF('Skip''s 4M'!$F$2:$F$310,F138,'Skip''s 4M'!$J$2:$J$310)</f>
        <v>23.5</v>
      </c>
      <c r="I138" s="5">
        <f>SUMIF(Sandown!$F$2:$F$297,F138,Sandown!$J$2:$J$297)</f>
        <v>0</v>
      </c>
      <c r="J138" s="5">
        <f>SUMIF('New England Half'!$F$2:$F$294,F138,'New England Half'!$J$2:$J$294)</f>
        <v>0</v>
      </c>
      <c r="K138" s="5">
        <f>SUMIF('Track 5K'!$F$2:$F$198,F138,'Track 5K'!$J$2:$J$198)</f>
        <v>0</v>
      </c>
      <c r="L138" s="4">
        <f>SUM(G138:K138)</f>
        <v>23.5</v>
      </c>
    </row>
    <row r="139" spans="1:12" ht="12.75" x14ac:dyDescent="0.2">
      <c r="A139" s="2" t="s">
        <v>482</v>
      </c>
      <c r="B139" s="2" t="s">
        <v>483</v>
      </c>
      <c r="C139" s="2" t="s">
        <v>19</v>
      </c>
      <c r="D139" s="2">
        <v>53</v>
      </c>
      <c r="E139" s="2" t="s">
        <v>193</v>
      </c>
      <c r="F139" s="9" t="str">
        <f>A139&amp;B139&amp;C139&amp;E139</f>
        <v>KimberlyBonenfantFMILLENNIUM RUNNING</v>
      </c>
      <c r="G139" s="5">
        <f>SUMIF('Nashua 10K'!$F$2:$F$273,F139,'Nashua 10K'!$J$2:$J$273)</f>
        <v>0</v>
      </c>
      <c r="H139" s="5">
        <f>SUMIF('Skip''s 4M'!$F$2:$F$310,F139,'Skip''s 4M'!$J$2:$J$310)</f>
        <v>0</v>
      </c>
      <c r="I139" s="5">
        <f>SUMIF(Sandown!$F$2:$F$297,F139,Sandown!$J$2:$J$297)</f>
        <v>0</v>
      </c>
      <c r="J139" s="5">
        <f>SUMIF('New England Half'!$F$2:$F$294,F139,'New England Half'!$J$2:$J$294)</f>
        <v>11.375</v>
      </c>
      <c r="K139" s="5">
        <f>SUMIF('Track 5K'!$F$2:$F$198,F139,'Track 5K'!$J$2:$J$198)</f>
        <v>11.75</v>
      </c>
      <c r="L139" s="4">
        <f>SUM(G139:K139)</f>
        <v>23.125</v>
      </c>
    </row>
    <row r="140" spans="1:12" ht="12.75" x14ac:dyDescent="0.2">
      <c r="A140" s="2" t="s">
        <v>517</v>
      </c>
      <c r="B140" s="2" t="s">
        <v>518</v>
      </c>
      <c r="C140" s="2" t="s">
        <v>19</v>
      </c>
      <c r="D140" s="2">
        <v>32</v>
      </c>
      <c r="E140" s="2" t="s">
        <v>280</v>
      </c>
      <c r="F140" s="9" t="str">
        <f>A140&amp;B140&amp;C140&amp;E140</f>
        <v>VeronicaHytnerFGRANITE STATE RACING TEAM</v>
      </c>
      <c r="G140" s="5">
        <f>SUMIF('Nashua 10K'!$F$2:$F$273,F140,'Nashua 10K'!$J$2:$J$273)</f>
        <v>0</v>
      </c>
      <c r="H140" s="5">
        <f>SUMIF('Skip''s 4M'!$F$2:$F$310,F140,'Skip''s 4M'!$J$2:$J$310)</f>
        <v>0</v>
      </c>
      <c r="I140" s="5">
        <f>SUMIF(Sandown!$F$2:$F$297,F140,Sandown!$J$2:$J$297)</f>
        <v>0</v>
      </c>
      <c r="J140" s="5">
        <f>SUMIF('New England Half'!$F$2:$F$294,F140,'New England Half'!$J$2:$J$294)</f>
        <v>22.75</v>
      </c>
      <c r="K140" s="5">
        <f>SUMIF('Track 5K'!$F$2:$F$198,F140,'Track 5K'!$J$2:$J$198)</f>
        <v>0</v>
      </c>
      <c r="L140" s="4">
        <f>SUM(G140:K140)</f>
        <v>22.75</v>
      </c>
    </row>
    <row r="141" spans="1:12" ht="12.75" x14ac:dyDescent="0.2">
      <c r="A141" s="2" t="s">
        <v>669</v>
      </c>
      <c r="B141" s="2" t="s">
        <v>668</v>
      </c>
      <c r="C141" s="2" t="s">
        <v>19</v>
      </c>
      <c r="D141" s="2">
        <v>51</v>
      </c>
      <c r="E141" s="2" t="s">
        <v>191</v>
      </c>
      <c r="F141" s="9" t="str">
        <f>A141&amp;B141&amp;C141&amp;E141</f>
        <v>AshlynLembreeFGATE CITY STRIDERS</v>
      </c>
      <c r="G141" s="5">
        <f>SUMIF('Nashua 10K'!$F$2:$F$273,F141,'Nashua 10K'!$J$2:$J$273)</f>
        <v>0</v>
      </c>
      <c r="H141" s="5">
        <f>SUMIF('Skip''s 4M'!$F$2:$F$310,F141,'Skip''s 4M'!$J$2:$J$310)</f>
        <v>0</v>
      </c>
      <c r="I141" s="5">
        <f>SUMIF(Sandown!$F$2:$F$297,F141,Sandown!$J$2:$J$297)</f>
        <v>0</v>
      </c>
      <c r="J141" s="5">
        <f>SUMIF('New England Half'!$F$2:$F$294,F141,'New England Half'!$J$2:$J$294)</f>
        <v>0</v>
      </c>
      <c r="K141" s="5">
        <f>SUMIF('Track 5K'!$F$2:$F$198,F141,'Track 5K'!$J$2:$J$198)</f>
        <v>22.75</v>
      </c>
      <c r="L141" s="4">
        <f>SUM(G141:K141)</f>
        <v>22.75</v>
      </c>
    </row>
    <row r="142" spans="1:12" ht="12.75" x14ac:dyDescent="0.2">
      <c r="A142" s="3" t="s">
        <v>272</v>
      </c>
      <c r="B142" s="3" t="s">
        <v>273</v>
      </c>
      <c r="C142" s="3" t="s">
        <v>19</v>
      </c>
      <c r="D142" s="3">
        <v>57</v>
      </c>
      <c r="E142" s="3" t="s">
        <v>193</v>
      </c>
      <c r="F142" s="10" t="str">
        <f>A142&amp;B142&amp;C142&amp;E142</f>
        <v>KimCushionFMILLENNIUM RUNNING</v>
      </c>
      <c r="G142" s="5">
        <f>SUMIF('Nashua 10K'!$F$2:$F$273,F142,'Nashua 10K'!$J$2:$J$273)</f>
        <v>14.5</v>
      </c>
      <c r="H142" s="5">
        <f>SUMIF('Skip''s 4M'!$F$2:$F$310,F142,'Skip''s 4M'!$J$2:$J$310)</f>
        <v>0</v>
      </c>
      <c r="I142" s="5">
        <f>SUMIF(Sandown!$F$2:$F$297,F142,Sandown!$J$2:$J$297)</f>
        <v>0</v>
      </c>
      <c r="J142" s="5">
        <f>SUMIF('New England Half'!$F$2:$F$294,F142,'New England Half'!$J$2:$J$294)</f>
        <v>0</v>
      </c>
      <c r="K142" s="5">
        <f>SUMIF('Track 5K'!$F$2:$F$198,F142,'Track 5K'!$J$2:$J$198)</f>
        <v>8.25</v>
      </c>
      <c r="L142" s="4">
        <f>SUM(G142:K142)</f>
        <v>22.75</v>
      </c>
    </row>
    <row r="143" spans="1:12" ht="12.75" x14ac:dyDescent="0.2">
      <c r="A143" s="2" t="s">
        <v>519</v>
      </c>
      <c r="B143" s="2" t="s">
        <v>520</v>
      </c>
      <c r="C143" s="2" t="s">
        <v>19</v>
      </c>
      <c r="D143" s="2">
        <v>31</v>
      </c>
      <c r="E143" s="2" t="s">
        <v>193</v>
      </c>
      <c r="F143" s="9" t="str">
        <f>A143&amp;B143&amp;C143&amp;E143</f>
        <v>SavannahRitterFMILLENNIUM RUNNING</v>
      </c>
      <c r="G143" s="5">
        <f>SUMIF('Nashua 10K'!$F$2:$F$273,F143,'Nashua 10K'!$J$2:$J$273)</f>
        <v>0</v>
      </c>
      <c r="H143" s="5">
        <f>SUMIF('Skip''s 4M'!$F$2:$F$310,F143,'Skip''s 4M'!$J$2:$J$310)</f>
        <v>0</v>
      </c>
      <c r="I143" s="5">
        <f>SUMIF(Sandown!$F$2:$F$297,F143,Sandown!$J$2:$J$297)</f>
        <v>0</v>
      </c>
      <c r="J143" s="5">
        <f>SUMIF('New England Half'!$F$2:$F$294,F143,'New England Half'!$J$2:$J$294)</f>
        <v>22</v>
      </c>
      <c r="K143" s="5">
        <f>SUMIF('Track 5K'!$F$2:$F$198,F143,'Track 5K'!$J$2:$J$198)</f>
        <v>0</v>
      </c>
      <c r="L143" s="4">
        <f>SUM(G143:K143)</f>
        <v>22</v>
      </c>
    </row>
    <row r="144" spans="1:12" ht="12.75" x14ac:dyDescent="0.2">
      <c r="A144" s="2" t="s">
        <v>226</v>
      </c>
      <c r="B144" s="2" t="s">
        <v>227</v>
      </c>
      <c r="C144" s="2" t="s">
        <v>19</v>
      </c>
      <c r="D144" s="2">
        <v>32</v>
      </c>
      <c r="E144" s="2" t="s">
        <v>193</v>
      </c>
      <c r="F144" s="10" t="str">
        <f>A144&amp;B144&amp;C144&amp;E144</f>
        <v>BridgetCombesFMILLENNIUM RUNNING</v>
      </c>
      <c r="G144" s="5">
        <f>SUMIF('Nashua 10K'!$F$2:$F$273,F144,'Nashua 10K'!$J$2:$J$273)</f>
        <v>22</v>
      </c>
      <c r="H144" s="5">
        <f>SUMIF('Skip''s 4M'!$F$2:$F$310,F144,'Skip''s 4M'!$J$2:$J$310)</f>
        <v>0</v>
      </c>
      <c r="I144" s="5">
        <f>SUMIF(Sandown!$F$2:$F$297,F144,Sandown!$J$2:$J$297)</f>
        <v>0</v>
      </c>
      <c r="J144" s="5">
        <f>SUMIF('New England Half'!$F$2:$F$294,F144,'New England Half'!$J$2:$J$294)</f>
        <v>0</v>
      </c>
      <c r="K144" s="5">
        <f>SUMIF('Track 5K'!$F$2:$F$198,F144,'Track 5K'!$J$2:$J$198)</f>
        <v>0</v>
      </c>
      <c r="L144" s="4">
        <f>SUM(G144:K144)</f>
        <v>22</v>
      </c>
    </row>
    <row r="145" spans="1:12" ht="12.75" x14ac:dyDescent="0.2">
      <c r="A145" s="2" t="s">
        <v>521</v>
      </c>
      <c r="B145" s="2" t="s">
        <v>522</v>
      </c>
      <c r="C145" s="2" t="s">
        <v>19</v>
      </c>
      <c r="D145" s="2">
        <v>19</v>
      </c>
      <c r="E145" s="2" t="s">
        <v>196</v>
      </c>
      <c r="F145" s="9" t="str">
        <f>A145&amp;B145&amp;C145&amp;E145</f>
        <v>LydiaTuckerFUPPER VALLEY RUNNING CLUB</v>
      </c>
      <c r="G145" s="5">
        <f>SUMIF('Nashua 10K'!$F$2:$F$273,F145,'Nashua 10K'!$J$2:$J$273)</f>
        <v>0</v>
      </c>
      <c r="H145" s="5">
        <f>SUMIF('Skip''s 4M'!$F$2:$F$310,F145,'Skip''s 4M'!$J$2:$J$310)</f>
        <v>0</v>
      </c>
      <c r="I145" s="5">
        <f>SUMIF(Sandown!$F$2:$F$297,F145,Sandown!$J$2:$J$297)</f>
        <v>0</v>
      </c>
      <c r="J145" s="5">
        <f>SUMIF('New England Half'!$F$2:$F$294,F145,'New England Half'!$J$2:$J$294)</f>
        <v>21.25</v>
      </c>
      <c r="K145" s="5">
        <f>SUMIF('Track 5K'!$F$2:$F$198,F145,'Track 5K'!$J$2:$J$198)</f>
        <v>0</v>
      </c>
      <c r="L145" s="4">
        <f>SUM(G145:K145)</f>
        <v>21.25</v>
      </c>
    </row>
    <row r="146" spans="1:12" ht="12.75" x14ac:dyDescent="0.2">
      <c r="A146" s="3" t="s">
        <v>92</v>
      </c>
      <c r="B146" s="3" t="s">
        <v>93</v>
      </c>
      <c r="C146" s="3" t="s">
        <v>19</v>
      </c>
      <c r="D146" s="3">
        <v>64</v>
      </c>
      <c r="E146" s="3" t="s">
        <v>193</v>
      </c>
      <c r="F146" s="10" t="str">
        <f>A146&amp;B146&amp;C146&amp;E146</f>
        <v>JaneSlaytonFMILLENNIUM RUNNING</v>
      </c>
      <c r="G146" s="5">
        <f>SUMIF('Nashua 10K'!$F$2:$F$273,F146,'Nashua 10K'!$J$2:$J$273)</f>
        <v>21.25</v>
      </c>
      <c r="H146" s="5">
        <f>SUMIF('Skip''s 4M'!$F$2:$F$310,F146,'Skip''s 4M'!$J$2:$J$310)</f>
        <v>0</v>
      </c>
      <c r="I146" s="5">
        <f>SUMIF(Sandown!$F$2:$F$297,F146,Sandown!$J$2:$J$297)</f>
        <v>0</v>
      </c>
      <c r="J146" s="5">
        <f>SUMIF('New England Half'!$F$2:$F$294,F146,'New England Half'!$J$2:$J$294)</f>
        <v>0</v>
      </c>
      <c r="K146" s="5">
        <f>SUMIF('Track 5K'!$F$2:$F$198,F146,'Track 5K'!$J$2:$J$198)</f>
        <v>0</v>
      </c>
      <c r="L146" s="4">
        <f>SUM(G146:K146)</f>
        <v>21.25</v>
      </c>
    </row>
    <row r="147" spans="1:12" ht="12.75" x14ac:dyDescent="0.2">
      <c r="A147" s="20" t="s">
        <v>347</v>
      </c>
      <c r="B147" s="20" t="s">
        <v>18</v>
      </c>
      <c r="C147" s="20" t="s">
        <v>19</v>
      </c>
      <c r="D147" s="20">
        <v>60</v>
      </c>
      <c r="E147" s="20" t="s">
        <v>196</v>
      </c>
      <c r="F147" s="9" t="str">
        <f>A147&amp;B147&amp;C147&amp;E147</f>
        <v>JanetMooreFUPPER VALLEY RUNNING CLUB</v>
      </c>
      <c r="G147" s="5">
        <f>SUMIF('Nashua 10K'!$F$2:$F$273,F147,'Nashua 10K'!$J$2:$J$273)</f>
        <v>0</v>
      </c>
      <c r="H147" s="5">
        <f>SUMIF('Skip''s 4M'!$F$2:$F$310,F147,'Skip''s 4M'!$J$2:$J$310)</f>
        <v>21.25</v>
      </c>
      <c r="I147" s="5">
        <f>SUMIF(Sandown!$F$2:$F$297,F147,Sandown!$J$2:$J$297)</f>
        <v>0</v>
      </c>
      <c r="J147" s="5">
        <f>SUMIF('New England Half'!$F$2:$F$294,F147,'New England Half'!$J$2:$J$294)</f>
        <v>0</v>
      </c>
      <c r="K147" s="5">
        <f>SUMIF('Track 5K'!$F$2:$F$198,F147,'Track 5K'!$J$2:$J$198)</f>
        <v>0</v>
      </c>
      <c r="L147" s="4">
        <f>SUM(G147:K147)</f>
        <v>21.25</v>
      </c>
    </row>
    <row r="148" spans="1:12" ht="12.75" x14ac:dyDescent="0.2">
      <c r="A148" s="2" t="s">
        <v>523</v>
      </c>
      <c r="B148" s="2" t="s">
        <v>524</v>
      </c>
      <c r="C148" s="2" t="s">
        <v>19</v>
      </c>
      <c r="D148" s="2">
        <v>45</v>
      </c>
      <c r="E148" s="2" t="s">
        <v>193</v>
      </c>
      <c r="F148" s="9" t="str">
        <f>A148&amp;B148&amp;C148&amp;E148</f>
        <v>ErickaSwettFMILLENNIUM RUNNING</v>
      </c>
      <c r="G148" s="5">
        <f>SUMIF('Nashua 10K'!$F$2:$F$273,F148,'Nashua 10K'!$J$2:$J$273)</f>
        <v>0</v>
      </c>
      <c r="H148" s="5">
        <f>SUMIF('Skip''s 4M'!$F$2:$F$310,F148,'Skip''s 4M'!$J$2:$J$310)</f>
        <v>0</v>
      </c>
      <c r="I148" s="5">
        <f>SUMIF(Sandown!$F$2:$F$297,F148,Sandown!$J$2:$J$297)</f>
        <v>0</v>
      </c>
      <c r="J148" s="5">
        <f>SUMIF('New England Half'!$F$2:$F$294,F148,'New England Half'!$J$2:$J$294)</f>
        <v>20.5</v>
      </c>
      <c r="K148" s="5">
        <f>SUMIF('Track 5K'!$F$2:$F$198,F148,'Track 5K'!$J$2:$J$198)</f>
        <v>0</v>
      </c>
      <c r="L148" s="4">
        <f>SUM(G148:K148)</f>
        <v>20.5</v>
      </c>
    </row>
    <row r="149" spans="1:12" ht="12.75" x14ac:dyDescent="0.2">
      <c r="A149" s="2" t="s">
        <v>251</v>
      </c>
      <c r="B149" s="2" t="s">
        <v>453</v>
      </c>
      <c r="C149" s="2" t="s">
        <v>19</v>
      </c>
      <c r="D149" s="2">
        <v>28</v>
      </c>
      <c r="E149" s="2" t="s">
        <v>196</v>
      </c>
      <c r="F149" s="9" t="str">
        <f>A149&amp;B149&amp;C149&amp;E149</f>
        <v>ElenaKarisFUPPER VALLEY RUNNING CLUB</v>
      </c>
      <c r="G149" s="5">
        <f>SUMIF('Nashua 10K'!$F$2:$F$273,F149,'Nashua 10K'!$J$2:$J$273)</f>
        <v>0</v>
      </c>
      <c r="H149" s="5">
        <f>SUMIF('Skip''s 4M'!$F$2:$F$310,F149,'Skip''s 4M'!$J$2:$J$310)</f>
        <v>0</v>
      </c>
      <c r="I149" s="5">
        <f>SUMIF(Sandown!$F$2:$F$297,F149,Sandown!$J$2:$J$297)</f>
        <v>0</v>
      </c>
      <c r="J149" s="5">
        <f>SUMIF('New England Half'!$F$2:$F$294,F149,'New England Half'!$J$2:$J$294)</f>
        <v>0</v>
      </c>
      <c r="K149" s="5">
        <f>SUMIF('Track 5K'!$F$2:$F$198,F149,'Track 5K'!$J$2:$J$198)</f>
        <v>20.5</v>
      </c>
      <c r="L149" s="4">
        <f>SUM(G149:K149)</f>
        <v>20.5</v>
      </c>
    </row>
    <row r="150" spans="1:12" ht="12.75" x14ac:dyDescent="0.2">
      <c r="A150" s="2" t="s">
        <v>237</v>
      </c>
      <c r="B150" s="2" t="s">
        <v>238</v>
      </c>
      <c r="C150" s="2" t="s">
        <v>19</v>
      </c>
      <c r="D150" s="2">
        <v>44</v>
      </c>
      <c r="E150" s="2" t="s">
        <v>193</v>
      </c>
      <c r="F150" s="9" t="str">
        <f>A150&amp;B150&amp;C150&amp;E150</f>
        <v>CathleenThompsonFMILLENNIUM RUNNING</v>
      </c>
      <c r="G150" s="5">
        <f>SUMIF('Nashua 10K'!$F$2:$F$273,F150,'Nashua 10K'!$J$2:$J$273)</f>
        <v>20.5</v>
      </c>
      <c r="H150" s="5">
        <f>SUMIF('Skip''s 4M'!$F$2:$F$310,F150,'Skip''s 4M'!$J$2:$J$310)</f>
        <v>0</v>
      </c>
      <c r="I150" s="5">
        <f>SUMIF(Sandown!$F$2:$F$297,F150,Sandown!$J$2:$J$297)</f>
        <v>0</v>
      </c>
      <c r="J150" s="5">
        <f>SUMIF('New England Half'!$F$2:$F$294,F150,'New England Half'!$J$2:$J$294)</f>
        <v>0</v>
      </c>
      <c r="K150" s="5">
        <f>SUMIF('Track 5K'!$F$2:$F$198,F150,'Track 5K'!$J$2:$J$198)</f>
        <v>0</v>
      </c>
      <c r="L150" s="4">
        <f>SUM(G150:K150)</f>
        <v>20.5</v>
      </c>
    </row>
    <row r="151" spans="1:12" ht="12.75" x14ac:dyDescent="0.2">
      <c r="A151" s="2" t="s">
        <v>396</v>
      </c>
      <c r="B151" s="2" t="s">
        <v>170</v>
      </c>
      <c r="C151" s="2" t="s">
        <v>19</v>
      </c>
      <c r="D151" s="2">
        <v>44</v>
      </c>
      <c r="E151" s="2" t="s">
        <v>193</v>
      </c>
      <c r="F151" s="9" t="str">
        <f>A151&amp;B151&amp;C151&amp;E151</f>
        <v>MeredithGillFMILLENNIUM RUNNING</v>
      </c>
      <c r="G151" s="5">
        <f>SUMIF('Nashua 10K'!$F$2:$F$273,F151,'Nashua 10K'!$J$2:$J$273)</f>
        <v>0</v>
      </c>
      <c r="H151" s="5">
        <f>SUMIF('Skip''s 4M'!$F$2:$F$310,F151,'Skip''s 4M'!$J$2:$J$310)</f>
        <v>0</v>
      </c>
      <c r="I151" s="5">
        <f>SUMIF(Sandown!$F$2:$F$297,F151,Sandown!$J$2:$J$297)</f>
        <v>0</v>
      </c>
      <c r="J151" s="5">
        <f>SUMIF('New England Half'!$F$2:$F$294,F151,'New England Half'!$J$2:$J$294)</f>
        <v>19.75</v>
      </c>
      <c r="K151" s="5">
        <f>SUMIF('Track 5K'!$F$2:$F$198,F151,'Track 5K'!$J$2:$J$198)</f>
        <v>0</v>
      </c>
      <c r="L151" s="4">
        <f>SUM(G151:K151)</f>
        <v>19.75</v>
      </c>
    </row>
    <row r="152" spans="1:12" ht="12.75" x14ac:dyDescent="0.2">
      <c r="A152" s="2" t="s">
        <v>96</v>
      </c>
      <c r="B152" s="2" t="s">
        <v>425</v>
      </c>
      <c r="C152" s="2" t="s">
        <v>19</v>
      </c>
      <c r="D152" s="2">
        <v>51</v>
      </c>
      <c r="E152" s="2" t="s">
        <v>192</v>
      </c>
      <c r="F152" s="9" t="str">
        <f>A152&amp;B152&amp;C152&amp;E152</f>
        <v>JoanneToscanoFGREATER DERRY TRACK CLUB</v>
      </c>
      <c r="G152" s="5">
        <f>SUMIF('Nashua 10K'!$F$2:$F$273,F152,'Nashua 10K'!$J$2:$J$273)</f>
        <v>0</v>
      </c>
      <c r="H152" s="5">
        <f>SUMIF('Skip''s 4M'!$F$2:$F$310,F152,'Skip''s 4M'!$J$2:$J$310)</f>
        <v>0</v>
      </c>
      <c r="I152" s="5">
        <f>SUMIF(Sandown!$F$2:$F$297,F152,Sandown!$J$2:$J$297)</f>
        <v>0</v>
      </c>
      <c r="J152" s="5">
        <f>SUMIF('New England Half'!$F$2:$F$294,F152,'New England Half'!$J$2:$J$294)</f>
        <v>0</v>
      </c>
      <c r="K152" s="5">
        <f>SUMIF('Track 5K'!$F$2:$F$198,F152,'Track 5K'!$J$2:$J$198)</f>
        <v>19</v>
      </c>
      <c r="L152" s="4">
        <f>SUM(G152:K152)</f>
        <v>19</v>
      </c>
    </row>
    <row r="153" spans="1:12" ht="12.75" x14ac:dyDescent="0.2">
      <c r="A153" s="2" t="s">
        <v>345</v>
      </c>
      <c r="B153" s="2" t="s">
        <v>525</v>
      </c>
      <c r="C153" s="2" t="s">
        <v>19</v>
      </c>
      <c r="D153" s="2">
        <v>45</v>
      </c>
      <c r="E153" s="2" t="s">
        <v>650</v>
      </c>
      <c r="F153" s="9" t="str">
        <f>A153&amp;B153&amp;C153&amp;E153</f>
        <v>NicoleDowningFROCHESTER RUNNERS</v>
      </c>
      <c r="G153" s="5">
        <f>SUMIF('Nashua 10K'!$F$2:$F$273,F153,'Nashua 10K'!$J$2:$J$273)</f>
        <v>0</v>
      </c>
      <c r="H153" s="5">
        <f>SUMIF('Skip''s 4M'!$F$2:$F$310,F153,'Skip''s 4M'!$J$2:$J$310)</f>
        <v>0</v>
      </c>
      <c r="I153" s="5">
        <f>SUMIF(Sandown!$F$2:$F$297,F153,Sandown!$J$2:$J$297)</f>
        <v>0</v>
      </c>
      <c r="J153" s="5">
        <f>SUMIF('New England Half'!$F$2:$F$294,F153,'New England Half'!$J$2:$J$294)</f>
        <v>18.25</v>
      </c>
      <c r="K153" s="5">
        <f>SUMIF('Track 5K'!$F$2:$F$198,F153,'Track 5K'!$J$2:$J$198)</f>
        <v>0</v>
      </c>
      <c r="L153" s="4">
        <f>SUM(G153:K153)</f>
        <v>18.25</v>
      </c>
    </row>
    <row r="154" spans="1:12" ht="12.75" x14ac:dyDescent="0.2">
      <c r="A154" s="2" t="s">
        <v>338</v>
      </c>
      <c r="B154" s="2" t="s">
        <v>526</v>
      </c>
      <c r="C154" s="2" t="s">
        <v>19</v>
      </c>
      <c r="D154" s="2">
        <v>41</v>
      </c>
      <c r="E154" s="2" t="s">
        <v>648</v>
      </c>
      <c r="F154" s="9" t="str">
        <f>A154&amp;B154&amp;C154&amp;E154</f>
        <v>SarahNormandFGREATER MANCHESTER RUNNING CLUB</v>
      </c>
      <c r="G154" s="5">
        <f>SUMIF('Nashua 10K'!$F$2:$F$273,F154,'Nashua 10K'!$J$2:$J$273)</f>
        <v>0</v>
      </c>
      <c r="H154" s="5">
        <f>SUMIF('Skip''s 4M'!$F$2:$F$310,F154,'Skip''s 4M'!$J$2:$J$310)</f>
        <v>0</v>
      </c>
      <c r="I154" s="5">
        <f>SUMIF(Sandown!$F$2:$F$297,F154,Sandown!$J$2:$J$297)</f>
        <v>0</v>
      </c>
      <c r="J154" s="5">
        <f>SUMIF('New England Half'!$F$2:$F$294,F154,'New England Half'!$J$2:$J$294)</f>
        <v>17.5</v>
      </c>
      <c r="K154" s="5">
        <f>SUMIF('Track 5K'!$F$2:$F$198,F154,'Track 5K'!$J$2:$J$198)</f>
        <v>0</v>
      </c>
      <c r="L154" s="4">
        <f>SUM(G154:K154)</f>
        <v>17.5</v>
      </c>
    </row>
    <row r="155" spans="1:12" ht="12.75" x14ac:dyDescent="0.2">
      <c r="A155" s="2" t="s">
        <v>71</v>
      </c>
      <c r="B155" s="2" t="s">
        <v>183</v>
      </c>
      <c r="C155" s="2" t="s">
        <v>19</v>
      </c>
      <c r="D155" s="2">
        <v>49</v>
      </c>
      <c r="E155" s="2" t="s">
        <v>193</v>
      </c>
      <c r="F155" s="10" t="str">
        <f>A155&amp;B155&amp;C155&amp;E155</f>
        <v>NancyRankFMILLENNIUM RUNNING</v>
      </c>
      <c r="G155" s="5">
        <f>SUMIF('Nashua 10K'!$F$2:$F$273,F155,'Nashua 10K'!$J$2:$J$273)</f>
        <v>17.5</v>
      </c>
      <c r="H155" s="5">
        <f>SUMIF('Skip''s 4M'!$F$2:$F$310,F155,'Skip''s 4M'!$J$2:$J$310)</f>
        <v>0</v>
      </c>
      <c r="I155" s="5">
        <f>SUMIF(Sandown!$F$2:$F$297,F155,Sandown!$J$2:$J$297)</f>
        <v>0</v>
      </c>
      <c r="J155" s="5">
        <f>SUMIF('New England Half'!$F$2:$F$294,F155,'New England Half'!$J$2:$J$294)</f>
        <v>0</v>
      </c>
      <c r="K155" s="5">
        <f>SUMIF('Track 5K'!$F$2:$F$198,F155,'Track 5K'!$J$2:$J$198)</f>
        <v>0</v>
      </c>
      <c r="L155" s="4">
        <f>SUM(G155:K155)</f>
        <v>17.5</v>
      </c>
    </row>
    <row r="156" spans="1:12" ht="12.75" x14ac:dyDescent="0.2">
      <c r="A156" s="2" t="s">
        <v>69</v>
      </c>
      <c r="B156" s="2" t="s">
        <v>527</v>
      </c>
      <c r="C156" s="2" t="s">
        <v>19</v>
      </c>
      <c r="D156" s="2">
        <v>47</v>
      </c>
      <c r="E156" s="2" t="s">
        <v>193</v>
      </c>
      <c r="F156" s="9" t="str">
        <f>A156&amp;B156&amp;C156&amp;E156</f>
        <v>AngelaLafaveFMILLENNIUM RUNNING</v>
      </c>
      <c r="G156" s="5">
        <f>SUMIF('Nashua 10K'!$F$2:$F$273,F156,'Nashua 10K'!$J$2:$J$273)</f>
        <v>0</v>
      </c>
      <c r="H156" s="5">
        <f>SUMIF('Skip''s 4M'!$F$2:$F$310,F156,'Skip''s 4M'!$J$2:$J$310)</f>
        <v>0</v>
      </c>
      <c r="I156" s="5">
        <f>SUMIF(Sandown!$F$2:$F$297,F156,Sandown!$J$2:$J$297)</f>
        <v>0</v>
      </c>
      <c r="J156" s="5">
        <f>SUMIF('New England Half'!$F$2:$F$294,F156,'New England Half'!$J$2:$J$294)</f>
        <v>17</v>
      </c>
      <c r="K156" s="5">
        <f>SUMIF('Track 5K'!$F$2:$F$198,F156,'Track 5K'!$J$2:$J$198)</f>
        <v>0</v>
      </c>
      <c r="L156" s="4">
        <f>SUM(G156:K156)</f>
        <v>17</v>
      </c>
    </row>
    <row r="157" spans="1:12" ht="12.75" x14ac:dyDescent="0.2">
      <c r="A157" s="2" t="s">
        <v>528</v>
      </c>
      <c r="B157" s="2" t="s">
        <v>529</v>
      </c>
      <c r="C157" s="2" t="s">
        <v>19</v>
      </c>
      <c r="D157" s="2">
        <v>33</v>
      </c>
      <c r="E157" s="2" t="s">
        <v>193</v>
      </c>
      <c r="F157" s="9" t="str">
        <f>A157&amp;B157&amp;C157&amp;E157</f>
        <v>AshleyPevineFMILLENNIUM RUNNING</v>
      </c>
      <c r="G157" s="5">
        <f>SUMIF('Nashua 10K'!$F$2:$F$273,F157,'Nashua 10K'!$J$2:$J$273)</f>
        <v>0</v>
      </c>
      <c r="H157" s="5">
        <f>SUMIF('Skip''s 4M'!$F$2:$F$310,F157,'Skip''s 4M'!$J$2:$J$310)</f>
        <v>0</v>
      </c>
      <c r="I157" s="5">
        <f>SUMIF(Sandown!$F$2:$F$297,F157,Sandown!$J$2:$J$297)</f>
        <v>0</v>
      </c>
      <c r="J157" s="5">
        <f>SUMIF('New England Half'!$F$2:$F$294,F157,'New England Half'!$J$2:$J$294)</f>
        <v>16.5</v>
      </c>
      <c r="K157" s="5">
        <f>SUMIF('Track 5K'!$F$2:$F$198,F157,'Track 5K'!$J$2:$J$198)</f>
        <v>0</v>
      </c>
      <c r="L157" s="4">
        <f>SUM(G157:K157)</f>
        <v>16.5</v>
      </c>
    </row>
    <row r="158" spans="1:12" ht="12.75" x14ac:dyDescent="0.2">
      <c r="A158" s="2" t="s">
        <v>26</v>
      </c>
      <c r="B158" s="2" t="s">
        <v>468</v>
      </c>
      <c r="C158" s="2" t="s">
        <v>19</v>
      </c>
      <c r="D158" s="2">
        <v>58</v>
      </c>
      <c r="E158" s="2" t="s">
        <v>191</v>
      </c>
      <c r="F158" s="9" t="str">
        <f>A158&amp;B158&amp;C158&amp;E158</f>
        <v>KristenMacWilliamsFGATE CITY STRIDERS</v>
      </c>
      <c r="G158" s="5">
        <f>SUMIF('Nashua 10K'!$F$2:$F$273,F158,'Nashua 10K'!$J$2:$J$273)</f>
        <v>0</v>
      </c>
      <c r="H158" s="5">
        <f>SUMIF('Skip''s 4M'!$F$2:$F$310,F158,'Skip''s 4M'!$J$2:$J$310)</f>
        <v>0</v>
      </c>
      <c r="I158" s="5">
        <f>SUMIF(Sandown!$F$2:$F$297,F158,Sandown!$J$2:$J$297)</f>
        <v>0</v>
      </c>
      <c r="J158" s="5">
        <f>SUMIF('New England Half'!$F$2:$F$294,F158,'New England Half'!$J$2:$J$294)</f>
        <v>0</v>
      </c>
      <c r="K158" s="5">
        <f>SUMIF('Track 5K'!$F$2:$F$198,F158,'Track 5K'!$J$2:$J$198)</f>
        <v>16.5</v>
      </c>
      <c r="L158" s="4">
        <f>SUM(G158:K158)</f>
        <v>16.5</v>
      </c>
    </row>
    <row r="159" spans="1:12" ht="12.75" x14ac:dyDescent="0.2">
      <c r="A159" s="2" t="s">
        <v>253</v>
      </c>
      <c r="B159" s="2" t="s">
        <v>254</v>
      </c>
      <c r="C159" s="2" t="s">
        <v>19</v>
      </c>
      <c r="D159" s="2">
        <v>50</v>
      </c>
      <c r="E159" s="2" t="s">
        <v>192</v>
      </c>
      <c r="F159" s="10" t="str">
        <f>A159&amp;B159&amp;C159&amp;E159</f>
        <v>TracyMurphyFGREATER DERRY TRACK CLUB</v>
      </c>
      <c r="G159" s="5">
        <f>SUMIF('Nashua 10K'!$F$2:$F$273,F159,'Nashua 10K'!$J$2:$J$273)</f>
        <v>16.5</v>
      </c>
      <c r="H159" s="5">
        <f>SUMIF('Skip''s 4M'!$F$2:$F$310,F159,'Skip''s 4M'!$J$2:$J$310)</f>
        <v>0</v>
      </c>
      <c r="I159" s="5">
        <f>SUMIF(Sandown!$F$2:$F$297,F159,Sandown!$J$2:$J$297)</f>
        <v>0</v>
      </c>
      <c r="J159" s="5">
        <f>SUMIF('New England Half'!$F$2:$F$294,F159,'New England Half'!$J$2:$J$294)</f>
        <v>0</v>
      </c>
      <c r="K159" s="5">
        <f>SUMIF('Track 5K'!$F$2:$F$198,F159,'Track 5K'!$J$2:$J$198)</f>
        <v>0</v>
      </c>
      <c r="L159" s="4">
        <f>SUM(G159:K159)</f>
        <v>16.5</v>
      </c>
    </row>
    <row r="160" spans="1:12" ht="12.75" x14ac:dyDescent="0.2">
      <c r="A160" s="2" t="s">
        <v>247</v>
      </c>
      <c r="B160" s="2" t="s">
        <v>248</v>
      </c>
      <c r="C160" s="2" t="s">
        <v>19</v>
      </c>
      <c r="D160" s="2">
        <v>42</v>
      </c>
      <c r="E160" s="2" t="s">
        <v>193</v>
      </c>
      <c r="F160" s="10" t="str">
        <f>A160&amp;B160&amp;C160&amp;E160</f>
        <v>SheilaWilsonFMILLENNIUM RUNNING</v>
      </c>
      <c r="G160" s="5">
        <f>SUMIF('Nashua 10K'!$F$2:$F$273,F160,'Nashua 10K'!$J$2:$J$273)</f>
        <v>16</v>
      </c>
      <c r="H160" s="5">
        <f>SUMIF('Skip''s 4M'!$F$2:$F$310,F160,'Skip''s 4M'!$J$2:$J$310)</f>
        <v>0</v>
      </c>
      <c r="I160" s="5">
        <f>SUMIF(Sandown!$F$2:$F$297,F160,Sandown!$J$2:$J$297)</f>
        <v>0</v>
      </c>
      <c r="J160" s="5">
        <f>SUMIF('New England Half'!$F$2:$F$294,F160,'New England Half'!$J$2:$J$294)</f>
        <v>0</v>
      </c>
      <c r="K160" s="5">
        <f>SUMIF('Track 5K'!$F$2:$F$198,F160,'Track 5K'!$J$2:$J$198)</f>
        <v>0</v>
      </c>
      <c r="L160" s="4">
        <f>SUM(G160:K160)</f>
        <v>16</v>
      </c>
    </row>
    <row r="161" spans="1:12" ht="12.75" x14ac:dyDescent="0.2">
      <c r="A161" s="2" t="s">
        <v>657</v>
      </c>
      <c r="B161" s="2" t="s">
        <v>656</v>
      </c>
      <c r="C161" s="2" t="s">
        <v>19</v>
      </c>
      <c r="D161" s="2">
        <v>29</v>
      </c>
      <c r="E161" s="2" t="s">
        <v>191</v>
      </c>
      <c r="F161" s="9" t="str">
        <f>A161&amp;B161&amp;C161&amp;E161</f>
        <v>JoyceLiangFGATE CITY STRIDERS</v>
      </c>
      <c r="G161" s="5">
        <f>SUMIF('Nashua 10K'!$F$2:$F$273,F161,'Nashua 10K'!$J$2:$J$273)</f>
        <v>0</v>
      </c>
      <c r="H161" s="5">
        <f>SUMIF('Skip''s 4M'!$F$2:$F$310,F161,'Skip''s 4M'!$J$2:$J$310)</f>
        <v>0</v>
      </c>
      <c r="I161" s="5">
        <f>SUMIF(Sandown!$F$2:$F$297,F161,Sandown!$J$2:$J$297)</f>
        <v>0</v>
      </c>
      <c r="J161" s="5">
        <f>SUMIF('New England Half'!$F$2:$F$294,F161,'New England Half'!$J$2:$J$294)</f>
        <v>0</v>
      </c>
      <c r="K161" s="5">
        <f>SUMIF('Track 5K'!$F$2:$F$198,F161,'Track 5K'!$J$2:$J$198)</f>
        <v>15.5</v>
      </c>
      <c r="L161" s="4">
        <f>SUM(G161:K161)</f>
        <v>15.5</v>
      </c>
    </row>
    <row r="162" spans="1:12" ht="12.75" x14ac:dyDescent="0.2">
      <c r="A162" s="2" t="s">
        <v>244</v>
      </c>
      <c r="B162" s="2" t="s">
        <v>245</v>
      </c>
      <c r="C162" s="2" t="s">
        <v>19</v>
      </c>
      <c r="D162" s="2">
        <v>36</v>
      </c>
      <c r="E162" s="2" t="s">
        <v>192</v>
      </c>
      <c r="F162" s="10" t="str">
        <f>A162&amp;B162&amp;C162&amp;E162</f>
        <v>ShelleyDubosFGREATER DERRY TRACK CLUB</v>
      </c>
      <c r="G162" s="5">
        <f>SUMIF('Nashua 10K'!$F$2:$F$273,F162,'Nashua 10K'!$J$2:$J$273)</f>
        <v>15.5</v>
      </c>
      <c r="H162" s="5">
        <f>SUMIF('Skip''s 4M'!$F$2:$F$310,F162,'Skip''s 4M'!$J$2:$J$310)</f>
        <v>0</v>
      </c>
      <c r="I162" s="5">
        <f>SUMIF(Sandown!$F$2:$F$297,F162,Sandown!$J$2:$J$297)</f>
        <v>0</v>
      </c>
      <c r="J162" s="5">
        <f>SUMIF('New England Half'!$F$2:$F$294,F162,'New England Half'!$J$2:$J$294)</f>
        <v>0</v>
      </c>
      <c r="K162" s="5">
        <f>SUMIF('Track 5K'!$F$2:$F$198,F162,'Track 5K'!$J$2:$J$198)</f>
        <v>0</v>
      </c>
      <c r="L162" s="4">
        <f>SUM(G162:K162)</f>
        <v>15.5</v>
      </c>
    </row>
    <row r="163" spans="1:12" ht="12.75" x14ac:dyDescent="0.2">
      <c r="A163" s="2" t="s">
        <v>534</v>
      </c>
      <c r="B163" s="2" t="s">
        <v>535</v>
      </c>
      <c r="C163" s="2" t="s">
        <v>19</v>
      </c>
      <c r="D163" s="2">
        <v>48</v>
      </c>
      <c r="E163" s="2" t="s">
        <v>193</v>
      </c>
      <c r="F163" s="9" t="str">
        <f>A163&amp;B163&amp;C163&amp;E163</f>
        <v>TinaDepaoloFMILLENNIUM RUNNING</v>
      </c>
      <c r="G163" s="5">
        <f>SUMIF('Nashua 10K'!$F$2:$F$273,F163,'Nashua 10K'!$J$2:$J$273)</f>
        <v>0</v>
      </c>
      <c r="H163" s="5">
        <f>SUMIF('Skip''s 4M'!$F$2:$F$310,F163,'Skip''s 4M'!$J$2:$J$310)</f>
        <v>0</v>
      </c>
      <c r="I163" s="5">
        <f>SUMIF(Sandown!$F$2:$F$297,F163,Sandown!$J$2:$J$297)</f>
        <v>0</v>
      </c>
      <c r="J163" s="5">
        <f>SUMIF('New England Half'!$F$2:$F$294,F163,'New England Half'!$J$2:$J$294)</f>
        <v>15</v>
      </c>
      <c r="K163" s="5">
        <f>SUMIF('Track 5K'!$F$2:$F$198,F163,'Track 5K'!$J$2:$J$198)</f>
        <v>0</v>
      </c>
      <c r="L163" s="4">
        <f>SUM(G163:K163)</f>
        <v>15</v>
      </c>
    </row>
    <row r="164" spans="1:12" ht="12.75" x14ac:dyDescent="0.2">
      <c r="A164" s="2" t="s">
        <v>532</v>
      </c>
      <c r="B164" s="2" t="s">
        <v>533</v>
      </c>
      <c r="C164" s="2" t="s">
        <v>19</v>
      </c>
      <c r="D164" s="2">
        <v>60</v>
      </c>
      <c r="E164" s="2" t="s">
        <v>193</v>
      </c>
      <c r="F164" s="9" t="str">
        <f>A164&amp;B164&amp;C164&amp;E164</f>
        <v>TheresaGrellaFMILLENNIUM RUNNING</v>
      </c>
      <c r="G164" s="5">
        <f>SUMIF('Nashua 10K'!$F$2:$F$273,F164,'Nashua 10K'!$J$2:$J$273)</f>
        <v>0</v>
      </c>
      <c r="H164" s="5">
        <f>SUMIF('Skip''s 4M'!$F$2:$F$310,F164,'Skip''s 4M'!$J$2:$J$310)</f>
        <v>0</v>
      </c>
      <c r="I164" s="5">
        <f>SUMIF(Sandown!$F$2:$F$297,F164,Sandown!$J$2:$J$297)</f>
        <v>0</v>
      </c>
      <c r="J164" s="5">
        <f>SUMIF('New England Half'!$F$2:$F$294,F164,'New England Half'!$J$2:$J$294)</f>
        <v>14.5</v>
      </c>
      <c r="K164" s="5">
        <f>SUMIF('Track 5K'!$F$2:$F$198,F164,'Track 5K'!$J$2:$J$198)</f>
        <v>0</v>
      </c>
      <c r="L164" s="4">
        <f>SUM(G164:K164)</f>
        <v>14.5</v>
      </c>
    </row>
    <row r="165" spans="1:12" ht="12.75" x14ac:dyDescent="0.2">
      <c r="A165" s="3" t="s">
        <v>97</v>
      </c>
      <c r="B165" s="3" t="s">
        <v>118</v>
      </c>
      <c r="C165" s="3" t="s">
        <v>19</v>
      </c>
      <c r="D165" s="3">
        <v>41</v>
      </c>
      <c r="E165" s="3" t="s">
        <v>193</v>
      </c>
      <c r="F165" s="10" t="str">
        <f>A165&amp;B165&amp;C165&amp;E165</f>
        <v>KerriBoucherFMILLENNIUM RUNNING</v>
      </c>
      <c r="G165" s="5">
        <f>SUMIF('Nashua 10K'!$F$2:$F$273,F165,'Nashua 10K'!$J$2:$J$273)</f>
        <v>10.625</v>
      </c>
      <c r="H165" s="5">
        <f>SUMIF('Skip''s 4M'!$F$2:$F$310,F165,'Skip''s 4M'!$J$2:$J$310)</f>
        <v>0</v>
      </c>
      <c r="I165" s="5">
        <f>SUMIF(Sandown!$F$2:$F$297,F165,Sandown!$J$2:$J$297)</f>
        <v>0</v>
      </c>
      <c r="J165" s="5">
        <f>SUMIF('New England Half'!$F$2:$F$294,F165,'New England Half'!$J$2:$J$294)</f>
        <v>3.875</v>
      </c>
      <c r="K165" s="5">
        <f>SUMIF('Track 5K'!$F$2:$F$198,F165,'Track 5K'!$J$2:$J$198)</f>
        <v>0</v>
      </c>
      <c r="L165" s="4">
        <f>SUM(G165:K165)</f>
        <v>14.5</v>
      </c>
    </row>
    <row r="166" spans="1:12" ht="12.75" x14ac:dyDescent="0.2">
      <c r="A166" s="2" t="s">
        <v>677</v>
      </c>
      <c r="B166" s="2" t="s">
        <v>78</v>
      </c>
      <c r="C166" s="2" t="s">
        <v>19</v>
      </c>
      <c r="D166" s="2">
        <v>25</v>
      </c>
      <c r="E166" s="2" t="s">
        <v>192</v>
      </c>
      <c r="F166" s="9" t="str">
        <f>A166&amp;B166&amp;C166&amp;E166</f>
        <v>HannahFarnsworthFGREATER DERRY TRACK CLUB</v>
      </c>
      <c r="G166" s="5">
        <f>SUMIF('Nashua 10K'!$F$2:$F$273,F166,'Nashua 10K'!$J$2:$J$273)</f>
        <v>0</v>
      </c>
      <c r="H166" s="5">
        <f>SUMIF('Skip''s 4M'!$F$2:$F$310,F166,'Skip''s 4M'!$J$2:$J$310)</f>
        <v>0</v>
      </c>
      <c r="I166" s="5">
        <f>SUMIF(Sandown!$F$2:$F$297,F166,Sandown!$J$2:$J$297)</f>
        <v>0</v>
      </c>
      <c r="J166" s="5">
        <f>SUMIF('New England Half'!$F$2:$F$294,F166,'New England Half'!$J$2:$J$294)</f>
        <v>0</v>
      </c>
      <c r="K166" s="5">
        <f>SUMIF('Track 5K'!$F$2:$F$198,F166,'Track 5K'!$J$2:$J$198)</f>
        <v>14.5</v>
      </c>
      <c r="L166" s="4">
        <f>SUM(G166:K166)</f>
        <v>14.5</v>
      </c>
    </row>
    <row r="167" spans="1:12" ht="12.75" x14ac:dyDescent="0.2">
      <c r="A167" s="2" t="s">
        <v>221</v>
      </c>
      <c r="B167" s="2" t="s">
        <v>538</v>
      </c>
      <c r="C167" s="2" t="s">
        <v>19</v>
      </c>
      <c r="D167" s="2">
        <v>37</v>
      </c>
      <c r="E167" s="2" t="s">
        <v>193</v>
      </c>
      <c r="F167" s="9" t="str">
        <f>A167&amp;B167&amp;C167&amp;E167</f>
        <v>LindaRattiganFMILLENNIUM RUNNING</v>
      </c>
      <c r="G167" s="5">
        <f>SUMIF('Nashua 10K'!$F$2:$F$273,F167,'Nashua 10K'!$J$2:$J$273)</f>
        <v>0</v>
      </c>
      <c r="H167" s="5">
        <f>SUMIF('Skip''s 4M'!$F$2:$F$310,F167,'Skip''s 4M'!$J$2:$J$310)</f>
        <v>0</v>
      </c>
      <c r="I167" s="5">
        <f>SUMIF(Sandown!$F$2:$F$297,F167,Sandown!$J$2:$J$297)</f>
        <v>0</v>
      </c>
      <c r="J167" s="5">
        <f>SUMIF('New England Half'!$F$2:$F$294,F167,'New England Half'!$J$2:$J$294)</f>
        <v>14</v>
      </c>
      <c r="K167" s="5">
        <f>SUMIF('Track 5K'!$F$2:$F$198,F167,'Track 5K'!$J$2:$J$198)</f>
        <v>0</v>
      </c>
      <c r="L167" s="4">
        <f>SUM(G167:K167)</f>
        <v>14</v>
      </c>
    </row>
    <row r="168" spans="1:12" ht="12.75" x14ac:dyDescent="0.2">
      <c r="A168" s="2" t="s">
        <v>395</v>
      </c>
      <c r="B168" s="2" t="s">
        <v>539</v>
      </c>
      <c r="C168" s="2" t="s">
        <v>19</v>
      </c>
      <c r="D168" s="2">
        <v>33</v>
      </c>
      <c r="E168" s="2" t="s">
        <v>193</v>
      </c>
      <c r="F168" s="9" t="str">
        <f>A168&amp;B168&amp;C168&amp;E168</f>
        <v>KatherineGrzybFMILLENNIUM RUNNING</v>
      </c>
      <c r="G168" s="5">
        <f>SUMIF('Nashua 10K'!$F$2:$F$273,F168,'Nashua 10K'!$J$2:$J$273)</f>
        <v>0</v>
      </c>
      <c r="H168" s="5">
        <f>SUMIF('Skip''s 4M'!$F$2:$F$310,F168,'Skip''s 4M'!$J$2:$J$310)</f>
        <v>0</v>
      </c>
      <c r="I168" s="5">
        <f>SUMIF(Sandown!$F$2:$F$297,F168,Sandown!$J$2:$J$297)</f>
        <v>0</v>
      </c>
      <c r="J168" s="5">
        <f>SUMIF('New England Half'!$F$2:$F$294,F168,'New England Half'!$J$2:$J$294)</f>
        <v>13.5</v>
      </c>
      <c r="K168" s="5">
        <f>SUMIF('Track 5K'!$F$2:$F$198,F168,'Track 5K'!$J$2:$J$198)</f>
        <v>0</v>
      </c>
      <c r="L168" s="4">
        <f>SUM(G168:K168)</f>
        <v>13.5</v>
      </c>
    </row>
    <row r="169" spans="1:12" ht="12.75" x14ac:dyDescent="0.2">
      <c r="A169" s="2" t="s">
        <v>560</v>
      </c>
      <c r="B169" s="2" t="s">
        <v>561</v>
      </c>
      <c r="C169" s="2" t="s">
        <v>19</v>
      </c>
      <c r="D169" s="2">
        <v>30</v>
      </c>
      <c r="E169" s="2" t="s">
        <v>193</v>
      </c>
      <c r="F169" s="9" t="str">
        <f>A169&amp;B169&amp;C169&amp;E169</f>
        <v>CadyHickmanFMILLENNIUM RUNNING</v>
      </c>
      <c r="G169" s="5">
        <f>SUMIF('Nashua 10K'!$F$2:$F$273,F169,'Nashua 10K'!$J$2:$J$273)</f>
        <v>0</v>
      </c>
      <c r="H169" s="5">
        <f>SUMIF('Skip''s 4M'!$F$2:$F$310,F169,'Skip''s 4M'!$J$2:$J$310)</f>
        <v>0</v>
      </c>
      <c r="I169" s="5">
        <f>SUMIF(Sandown!$F$2:$F$297,F169,Sandown!$J$2:$J$297)</f>
        <v>0</v>
      </c>
      <c r="J169" s="5">
        <f>SUMIF('New England Half'!$F$2:$F$294,F169,'New England Half'!$J$2:$J$294)</f>
        <v>5.6875</v>
      </c>
      <c r="K169" s="5">
        <f>SUMIF('Track 5K'!$F$2:$F$198,F169,'Track 5K'!$J$2:$J$198)</f>
        <v>7.25</v>
      </c>
      <c r="L169" s="4">
        <f>SUM(G169:K169)</f>
        <v>12.9375</v>
      </c>
    </row>
    <row r="170" spans="1:12" ht="12.75" x14ac:dyDescent="0.2">
      <c r="A170" s="2" t="s">
        <v>540</v>
      </c>
      <c r="B170" s="2" t="s">
        <v>541</v>
      </c>
      <c r="C170" s="2" t="s">
        <v>19</v>
      </c>
      <c r="D170" s="2">
        <v>40</v>
      </c>
      <c r="E170" s="2" t="s">
        <v>193</v>
      </c>
      <c r="F170" s="9" t="str">
        <f>A170&amp;B170&amp;C170&amp;E170</f>
        <v>KennaBurtFMILLENNIUM RUNNING</v>
      </c>
      <c r="G170" s="5">
        <f>SUMIF('Nashua 10K'!$F$2:$F$273,F170,'Nashua 10K'!$J$2:$J$273)</f>
        <v>0</v>
      </c>
      <c r="H170" s="5">
        <f>SUMIF('Skip''s 4M'!$F$2:$F$310,F170,'Skip''s 4M'!$J$2:$J$310)</f>
        <v>0</v>
      </c>
      <c r="I170" s="5">
        <f>SUMIF(Sandown!$F$2:$F$297,F170,Sandown!$J$2:$J$297)</f>
        <v>0</v>
      </c>
      <c r="J170" s="5">
        <f>SUMIF('New England Half'!$F$2:$F$294,F170,'New England Half'!$J$2:$J$294)</f>
        <v>12.5</v>
      </c>
      <c r="K170" s="5">
        <f>SUMIF('Track 5K'!$F$2:$F$198,F170,'Track 5K'!$J$2:$J$198)</f>
        <v>0</v>
      </c>
      <c r="L170" s="4">
        <f>SUM(G170:K170)</f>
        <v>12.5</v>
      </c>
    </row>
    <row r="171" spans="1:12" ht="12.75" x14ac:dyDescent="0.2">
      <c r="A171" s="3" t="s">
        <v>105</v>
      </c>
      <c r="B171" s="3" t="s">
        <v>106</v>
      </c>
      <c r="C171" s="3" t="s">
        <v>19</v>
      </c>
      <c r="D171" s="3">
        <v>41</v>
      </c>
      <c r="E171" s="3" t="s">
        <v>193</v>
      </c>
      <c r="F171" s="10" t="str">
        <f>A171&amp;B171&amp;C171&amp;E171</f>
        <v>MelanieHardingFMILLENNIUM RUNNING</v>
      </c>
      <c r="G171" s="5">
        <f>SUMIF('Nashua 10K'!$F$2:$F$273,F171,'Nashua 10K'!$J$2:$J$273)</f>
        <v>9.125</v>
      </c>
      <c r="H171" s="5">
        <f>SUMIF('Skip''s 4M'!$F$2:$F$310,F171,'Skip''s 4M'!$J$2:$J$310)</f>
        <v>0</v>
      </c>
      <c r="I171" s="5">
        <f>SUMIF(Sandown!$F$2:$F$297,F171,Sandown!$J$2:$J$297)</f>
        <v>0</v>
      </c>
      <c r="J171" s="5">
        <f>SUMIF('New England Half'!$F$2:$F$294,F171,'New England Half'!$J$2:$J$294)</f>
        <v>3.375</v>
      </c>
      <c r="K171" s="5">
        <f>SUMIF('Track 5K'!$F$2:$F$198,F171,'Track 5K'!$J$2:$J$198)</f>
        <v>0</v>
      </c>
      <c r="L171" s="4">
        <f>SUM(G171:K171)</f>
        <v>12.5</v>
      </c>
    </row>
    <row r="172" spans="1:12" ht="12.75" x14ac:dyDescent="0.2">
      <c r="A172" s="2" t="s">
        <v>241</v>
      </c>
      <c r="B172" s="2" t="s">
        <v>261</v>
      </c>
      <c r="C172" s="2" t="s">
        <v>19</v>
      </c>
      <c r="D172" s="2">
        <v>49</v>
      </c>
      <c r="E172" s="2" t="s">
        <v>193</v>
      </c>
      <c r="F172" s="10" t="str">
        <f>A172&amp;B172&amp;C172&amp;E172</f>
        <v>ErinDewolf-WalkerFMILLENNIUM RUNNING</v>
      </c>
      <c r="G172" s="5">
        <f>SUMIF('Nashua 10K'!$F$2:$F$273,F172,'Nashua 10K'!$J$2:$J$273)</f>
        <v>12.5</v>
      </c>
      <c r="H172" s="5">
        <f>SUMIF('Skip''s 4M'!$F$2:$F$310,F172,'Skip''s 4M'!$J$2:$J$310)</f>
        <v>0</v>
      </c>
      <c r="I172" s="5">
        <f>SUMIF(Sandown!$F$2:$F$297,F172,Sandown!$J$2:$J$297)</f>
        <v>0</v>
      </c>
      <c r="J172" s="5">
        <f>SUMIF('New England Half'!$F$2:$F$294,F172,'New England Half'!$J$2:$J$294)</f>
        <v>0</v>
      </c>
      <c r="K172" s="5">
        <f>SUMIF('Track 5K'!$F$2:$F$198,F172,'Track 5K'!$J$2:$J$198)</f>
        <v>0</v>
      </c>
      <c r="L172" s="4">
        <f>SUM(G172:K172)</f>
        <v>12.5</v>
      </c>
    </row>
    <row r="173" spans="1:12" ht="12.75" x14ac:dyDescent="0.2">
      <c r="A173" s="2" t="s">
        <v>482</v>
      </c>
      <c r="B173" s="2" t="s">
        <v>543</v>
      </c>
      <c r="C173" s="2" t="s">
        <v>19</v>
      </c>
      <c r="D173" s="2">
        <v>49</v>
      </c>
      <c r="E173" s="2" t="s">
        <v>193</v>
      </c>
      <c r="F173" s="9" t="str">
        <f>A173&amp;B173&amp;C173&amp;E173</f>
        <v>KimberlyMcKenneyFMILLENNIUM RUNNING</v>
      </c>
      <c r="G173" s="5">
        <f>SUMIF('Nashua 10K'!$F$2:$F$273,F173,'Nashua 10K'!$J$2:$J$273)</f>
        <v>0</v>
      </c>
      <c r="H173" s="5">
        <f>SUMIF('Skip''s 4M'!$F$2:$F$310,F173,'Skip''s 4M'!$J$2:$J$310)</f>
        <v>0</v>
      </c>
      <c r="I173" s="5">
        <f>SUMIF(Sandown!$F$2:$F$297,F173,Sandown!$J$2:$J$297)</f>
        <v>0</v>
      </c>
      <c r="J173" s="5">
        <f>SUMIF('New England Half'!$F$2:$F$294,F173,'New England Half'!$J$2:$J$294)</f>
        <v>12.125</v>
      </c>
      <c r="K173" s="5">
        <f>SUMIF('Track 5K'!$F$2:$F$198,F173,'Track 5K'!$J$2:$J$198)</f>
        <v>0</v>
      </c>
      <c r="L173" s="4">
        <f>SUM(G173:K173)</f>
        <v>12.125</v>
      </c>
    </row>
    <row r="174" spans="1:12" ht="12.75" x14ac:dyDescent="0.2">
      <c r="A174" s="2" t="s">
        <v>328</v>
      </c>
      <c r="B174" s="2" t="s">
        <v>563</v>
      </c>
      <c r="C174" s="2" t="s">
        <v>19</v>
      </c>
      <c r="D174" s="2">
        <v>34</v>
      </c>
      <c r="E174" s="2" t="s">
        <v>193</v>
      </c>
      <c r="F174" s="9" t="str">
        <f>A174&amp;B174&amp;C174&amp;E174</f>
        <v>MeganMcDermottFMILLENNIUM RUNNING</v>
      </c>
      <c r="G174" s="5">
        <f>SUMIF('Nashua 10K'!$F$2:$F$273,F174,'Nashua 10K'!$J$2:$J$273)</f>
        <v>0</v>
      </c>
      <c r="H174" s="5">
        <f>SUMIF('Skip''s 4M'!$F$2:$F$310,F174,'Skip''s 4M'!$J$2:$J$310)</f>
        <v>0</v>
      </c>
      <c r="I174" s="5">
        <f>SUMIF(Sandown!$F$2:$F$297,F174,Sandown!$J$2:$J$297)</f>
        <v>0</v>
      </c>
      <c r="J174" s="5">
        <f>SUMIF('New England Half'!$F$2:$F$294,F174,'New England Half'!$J$2:$J$294)</f>
        <v>5.3125</v>
      </c>
      <c r="K174" s="5">
        <f>SUMIF('Track 5K'!$F$2:$F$198,F174,'Track 5K'!$J$2:$J$198)</f>
        <v>6.5</v>
      </c>
      <c r="L174" s="4">
        <f>SUM(G174:K174)</f>
        <v>11.8125</v>
      </c>
    </row>
    <row r="175" spans="1:12" ht="12.75" x14ac:dyDescent="0.2">
      <c r="A175" s="2" t="s">
        <v>252</v>
      </c>
      <c r="B175" s="2" t="s">
        <v>542</v>
      </c>
      <c r="C175" s="2" t="s">
        <v>19</v>
      </c>
      <c r="D175" s="2">
        <v>31</v>
      </c>
      <c r="E175" s="2" t="s">
        <v>193</v>
      </c>
      <c r="F175" s="9" t="str">
        <f>A175&amp;B175&amp;C175&amp;E175</f>
        <v>CourtneyAndingFMILLENNIUM RUNNING</v>
      </c>
      <c r="G175" s="5">
        <f>SUMIF('Nashua 10K'!$F$2:$F$273,F175,'Nashua 10K'!$J$2:$J$273)</f>
        <v>0</v>
      </c>
      <c r="H175" s="5">
        <f>SUMIF('Skip''s 4M'!$F$2:$F$310,F175,'Skip''s 4M'!$J$2:$J$310)</f>
        <v>0</v>
      </c>
      <c r="I175" s="5">
        <f>SUMIF(Sandown!$F$2:$F$297,F175,Sandown!$J$2:$J$297)</f>
        <v>0</v>
      </c>
      <c r="J175" s="5">
        <f>SUMIF('New England Half'!$F$2:$F$294,F175,'New England Half'!$J$2:$J$294)</f>
        <v>11.75</v>
      </c>
      <c r="K175" s="5">
        <f>SUMIF('Track 5K'!$F$2:$F$198,F175,'Track 5K'!$J$2:$J$198)</f>
        <v>0</v>
      </c>
      <c r="L175" s="4">
        <f>SUM(G175:K175)</f>
        <v>11.75</v>
      </c>
    </row>
    <row r="176" spans="1:12" ht="12.75" x14ac:dyDescent="0.2">
      <c r="A176" s="2" t="s">
        <v>54</v>
      </c>
      <c r="B176" s="2" t="s">
        <v>262</v>
      </c>
      <c r="C176" s="2" t="s">
        <v>19</v>
      </c>
      <c r="D176" s="2">
        <v>45</v>
      </c>
      <c r="E176" s="2" t="s">
        <v>191</v>
      </c>
      <c r="F176" s="10" t="str">
        <f>A176&amp;B176&amp;C176&amp;E176</f>
        <v>KarenAndresenFGATE CITY STRIDERS</v>
      </c>
      <c r="G176" s="5">
        <f>SUMIF('Nashua 10K'!$F$2:$F$273,F176,'Nashua 10K'!$J$2:$J$273)</f>
        <v>11.75</v>
      </c>
      <c r="H176" s="5">
        <f>SUMIF('Skip''s 4M'!$F$2:$F$310,F176,'Skip''s 4M'!$J$2:$J$310)</f>
        <v>0</v>
      </c>
      <c r="I176" s="5">
        <f>SUMIF(Sandown!$F$2:$F$297,F176,Sandown!$J$2:$J$297)</f>
        <v>0</v>
      </c>
      <c r="J176" s="5">
        <f>SUMIF('New England Half'!$F$2:$F$294,F176,'New England Half'!$J$2:$J$294)</f>
        <v>0</v>
      </c>
      <c r="K176" s="5">
        <f>SUMIF('Track 5K'!$F$2:$F$198,F176,'Track 5K'!$J$2:$J$198)</f>
        <v>0</v>
      </c>
      <c r="L176" s="4">
        <f>SUM(G176:K176)</f>
        <v>11.75</v>
      </c>
    </row>
    <row r="177" spans="1:12" ht="12.75" x14ac:dyDescent="0.2">
      <c r="A177" s="2" t="s">
        <v>258</v>
      </c>
      <c r="B177" s="2" t="s">
        <v>259</v>
      </c>
      <c r="C177" s="2" t="s">
        <v>19</v>
      </c>
      <c r="D177" s="2">
        <v>35</v>
      </c>
      <c r="E177" s="2" t="s">
        <v>192</v>
      </c>
      <c r="F177" s="9" t="str">
        <f>A177&amp;B177&amp;C177&amp;E177</f>
        <v>MelaneyHodgeFGREATER DERRY TRACK CLUB</v>
      </c>
      <c r="G177" s="5">
        <f>SUMIF('Nashua 10K'!$F$2:$F$273,F177,'Nashua 10K'!$J$2:$J$273)</f>
        <v>11.375</v>
      </c>
      <c r="H177" s="5">
        <f>SUMIF('Skip''s 4M'!$F$2:$F$310,F177,'Skip''s 4M'!$J$2:$J$310)</f>
        <v>0</v>
      </c>
      <c r="I177" s="5">
        <f>SUMIF(Sandown!$F$2:$F$297,F177,Sandown!$J$2:$J$297)</f>
        <v>0</v>
      </c>
      <c r="J177" s="5">
        <f>SUMIF('New England Half'!$F$2:$F$294,F177,'New England Half'!$J$2:$J$294)</f>
        <v>0</v>
      </c>
      <c r="K177" s="5">
        <f>SUMIF('Track 5K'!$F$2:$F$198,F177,'Track 5K'!$J$2:$J$198)</f>
        <v>0</v>
      </c>
      <c r="L177" s="4">
        <f>SUM(G177:K177)</f>
        <v>11.375</v>
      </c>
    </row>
    <row r="178" spans="1:12" ht="12.75" x14ac:dyDescent="0.2">
      <c r="A178" s="2" t="s">
        <v>544</v>
      </c>
      <c r="B178" s="2" t="s">
        <v>545</v>
      </c>
      <c r="C178" s="2" t="s">
        <v>19</v>
      </c>
      <c r="D178" s="2">
        <v>35</v>
      </c>
      <c r="E178" s="2" t="s">
        <v>193</v>
      </c>
      <c r="F178" s="9" t="str">
        <f>A178&amp;B178&amp;C178&amp;E178</f>
        <v>NikkiTingleyFMILLENNIUM RUNNING</v>
      </c>
      <c r="G178" s="5">
        <f>SUMIF('Nashua 10K'!$F$2:$F$273,F178,'Nashua 10K'!$J$2:$J$273)</f>
        <v>0</v>
      </c>
      <c r="H178" s="5">
        <f>SUMIF('Skip''s 4M'!$F$2:$F$310,F178,'Skip''s 4M'!$J$2:$J$310)</f>
        <v>0</v>
      </c>
      <c r="I178" s="5">
        <f>SUMIF(Sandown!$F$2:$F$297,F178,Sandown!$J$2:$J$297)</f>
        <v>0</v>
      </c>
      <c r="J178" s="5">
        <f>SUMIF('New England Half'!$F$2:$F$294,F178,'New England Half'!$J$2:$J$294)</f>
        <v>11</v>
      </c>
      <c r="K178" s="5">
        <f>SUMIF('Track 5K'!$F$2:$F$198,F178,'Track 5K'!$J$2:$J$198)</f>
        <v>0</v>
      </c>
      <c r="L178" s="4">
        <f>SUM(G178:K178)</f>
        <v>11</v>
      </c>
    </row>
    <row r="179" spans="1:12" ht="12.75" x14ac:dyDescent="0.2">
      <c r="A179" s="3" t="s">
        <v>89</v>
      </c>
      <c r="B179" s="3" t="s">
        <v>109</v>
      </c>
      <c r="C179" s="3" t="s">
        <v>19</v>
      </c>
      <c r="D179" s="3">
        <v>46</v>
      </c>
      <c r="E179" s="3" t="s">
        <v>193</v>
      </c>
      <c r="F179" s="9" t="str">
        <f>A179&amp;B179&amp;C179&amp;E179</f>
        <v>KatieMillsFMILLENNIUM RUNNING</v>
      </c>
      <c r="G179" s="5">
        <f>SUMIF('Nashua 10K'!$F$2:$F$273,F179,'Nashua 10K'!$J$2:$J$273)</f>
        <v>7.75</v>
      </c>
      <c r="H179" s="5">
        <f>SUMIF('Skip''s 4M'!$F$2:$F$310,F179,'Skip''s 4M'!$J$2:$J$310)</f>
        <v>0</v>
      </c>
      <c r="I179" s="5">
        <f>SUMIF(Sandown!$F$2:$F$297,F179,Sandown!$J$2:$J$297)</f>
        <v>0</v>
      </c>
      <c r="J179" s="5">
        <f>SUMIF('New England Half'!$F$2:$F$294,F179,'New England Half'!$J$2:$J$294)</f>
        <v>0</v>
      </c>
      <c r="K179" s="5">
        <f>SUMIF('Track 5K'!$F$2:$F$198,F179,'Track 5K'!$J$2:$J$198)</f>
        <v>3.25</v>
      </c>
      <c r="L179" s="4">
        <f>SUM(G179:K179)</f>
        <v>11</v>
      </c>
    </row>
    <row r="180" spans="1:12" ht="12.75" x14ac:dyDescent="0.2">
      <c r="A180" s="2" t="s">
        <v>548</v>
      </c>
      <c r="B180" s="2" t="s">
        <v>549</v>
      </c>
      <c r="C180" s="2" t="s">
        <v>19</v>
      </c>
      <c r="D180" s="2">
        <v>36</v>
      </c>
      <c r="E180" s="2" t="s">
        <v>193</v>
      </c>
      <c r="F180" s="9" t="str">
        <f>A180&amp;B180&amp;C180&amp;E180</f>
        <v>TashaLaroFMILLENNIUM RUNNING</v>
      </c>
      <c r="G180" s="5">
        <f>SUMIF('Nashua 10K'!$F$2:$F$273,F180,'Nashua 10K'!$J$2:$J$273)</f>
        <v>0</v>
      </c>
      <c r="H180" s="5">
        <f>SUMIF('Skip''s 4M'!$F$2:$F$310,F180,'Skip''s 4M'!$J$2:$J$310)</f>
        <v>0</v>
      </c>
      <c r="I180" s="5">
        <f>SUMIF(Sandown!$F$2:$F$297,F180,Sandown!$J$2:$J$297)</f>
        <v>0</v>
      </c>
      <c r="J180" s="5">
        <f>SUMIF('New England Half'!$F$2:$F$294,F180,'New England Half'!$J$2:$J$294)</f>
        <v>10.625</v>
      </c>
      <c r="K180" s="5">
        <f>SUMIF('Track 5K'!$F$2:$F$198,F180,'Track 5K'!$J$2:$J$198)</f>
        <v>0</v>
      </c>
      <c r="L180" s="4">
        <f>SUM(G180:K180)</f>
        <v>10.625</v>
      </c>
    </row>
    <row r="181" spans="1:12" ht="12.75" x14ac:dyDescent="0.2">
      <c r="A181" s="2" t="s">
        <v>663</v>
      </c>
      <c r="B181" s="2" t="s">
        <v>662</v>
      </c>
      <c r="C181" s="2" t="s">
        <v>19</v>
      </c>
      <c r="D181" s="2">
        <v>27</v>
      </c>
      <c r="E181" s="2" t="s">
        <v>191</v>
      </c>
      <c r="F181" s="9" t="str">
        <f>A181&amp;B181&amp;C181&amp;E181</f>
        <v>FaithEhertsFGATE CITY STRIDERS</v>
      </c>
      <c r="G181" s="5">
        <f>SUMIF('Nashua 10K'!$F$2:$F$273,F181,'Nashua 10K'!$J$2:$J$273)</f>
        <v>0</v>
      </c>
      <c r="H181" s="5">
        <f>SUMIF('Skip''s 4M'!$F$2:$F$310,F181,'Skip''s 4M'!$J$2:$J$310)</f>
        <v>0</v>
      </c>
      <c r="I181" s="5">
        <f>SUMIF(Sandown!$F$2:$F$297,F181,Sandown!$J$2:$J$297)</f>
        <v>0</v>
      </c>
      <c r="J181" s="5">
        <f>SUMIF('New England Half'!$F$2:$F$294,F181,'New England Half'!$J$2:$J$294)</f>
        <v>0</v>
      </c>
      <c r="K181" s="5">
        <f>SUMIF('Track 5K'!$F$2:$F$198,F181,'Track 5K'!$J$2:$J$198)</f>
        <v>10.625</v>
      </c>
      <c r="L181" s="4">
        <f>SUM(G181:K181)</f>
        <v>10.625</v>
      </c>
    </row>
    <row r="182" spans="1:12" ht="12.75" x14ac:dyDescent="0.2">
      <c r="A182" s="2" t="s">
        <v>482</v>
      </c>
      <c r="B182" s="2" t="s">
        <v>550</v>
      </c>
      <c r="C182" s="2" t="s">
        <v>19</v>
      </c>
      <c r="D182" s="2">
        <v>45</v>
      </c>
      <c r="E182" s="2" t="s">
        <v>193</v>
      </c>
      <c r="F182" s="9" t="str">
        <f>A182&amp;B182&amp;C182&amp;E182</f>
        <v>KimberlyBeekmanFMILLENNIUM RUNNING</v>
      </c>
      <c r="G182" s="5">
        <f>SUMIF('Nashua 10K'!$F$2:$F$273,F182,'Nashua 10K'!$J$2:$J$273)</f>
        <v>0</v>
      </c>
      <c r="H182" s="5">
        <f>SUMIF('Skip''s 4M'!$F$2:$F$310,F182,'Skip''s 4M'!$J$2:$J$310)</f>
        <v>0</v>
      </c>
      <c r="I182" s="5">
        <f>SUMIF(Sandown!$F$2:$F$297,F182,Sandown!$J$2:$J$297)</f>
        <v>0</v>
      </c>
      <c r="J182" s="5">
        <f>SUMIF('New England Half'!$F$2:$F$294,F182,'New England Half'!$J$2:$J$294)</f>
        <v>10.25</v>
      </c>
      <c r="K182" s="5">
        <f>SUMIF('Track 5K'!$F$2:$F$198,F182,'Track 5K'!$J$2:$J$198)</f>
        <v>0</v>
      </c>
      <c r="L182" s="4">
        <f>SUM(G182:K182)</f>
        <v>10.25</v>
      </c>
    </row>
    <row r="183" spans="1:12" ht="12.75" x14ac:dyDescent="0.2">
      <c r="A183" s="2" t="s">
        <v>670</v>
      </c>
      <c r="B183" s="2" t="s">
        <v>465</v>
      </c>
      <c r="C183" s="2" t="s">
        <v>19</v>
      </c>
      <c r="D183" s="2">
        <v>41</v>
      </c>
      <c r="E183" s="2" t="s">
        <v>196</v>
      </c>
      <c r="F183" s="9" t="str">
        <f>A183&amp;B183&amp;C183&amp;E183</f>
        <v>hillaryWheelerFUPPER VALLEY RUNNING CLUB</v>
      </c>
      <c r="G183" s="5">
        <f>SUMIF('Nashua 10K'!$F$2:$F$273,F183,'Nashua 10K'!$J$2:$J$273)</f>
        <v>0</v>
      </c>
      <c r="H183" s="5">
        <f>SUMIF('Skip''s 4M'!$F$2:$F$310,F183,'Skip''s 4M'!$J$2:$J$310)</f>
        <v>0</v>
      </c>
      <c r="I183" s="5">
        <f>SUMIF(Sandown!$F$2:$F$297,F183,Sandown!$J$2:$J$297)</f>
        <v>0</v>
      </c>
      <c r="J183" s="5">
        <f>SUMIF('New England Half'!$F$2:$F$294,F183,'New England Half'!$J$2:$J$294)</f>
        <v>0</v>
      </c>
      <c r="K183" s="5">
        <f>SUMIF('Track 5K'!$F$2:$F$198,F183,'Track 5K'!$J$2:$J$198)</f>
        <v>10.25</v>
      </c>
      <c r="L183" s="4">
        <f>SUM(G183:K183)</f>
        <v>10.25</v>
      </c>
    </row>
    <row r="184" spans="1:12" ht="12.75" x14ac:dyDescent="0.2">
      <c r="A184" s="2" t="s">
        <v>546</v>
      </c>
      <c r="B184" s="2" t="s">
        <v>547</v>
      </c>
      <c r="C184" s="2" t="s">
        <v>19</v>
      </c>
      <c r="D184" s="2">
        <v>25</v>
      </c>
      <c r="E184" s="2" t="s">
        <v>193</v>
      </c>
      <c r="F184" s="9" t="str">
        <f>A184&amp;B184&amp;C184&amp;E184</f>
        <v>CaseyMorrisonFMILLENNIUM RUNNING</v>
      </c>
      <c r="G184" s="5">
        <f>SUMIF('Nashua 10K'!$F$2:$F$273,F184,'Nashua 10K'!$J$2:$J$273)</f>
        <v>0</v>
      </c>
      <c r="H184" s="5">
        <f>SUMIF('Skip''s 4M'!$F$2:$F$310,F184,'Skip''s 4M'!$J$2:$J$310)</f>
        <v>0</v>
      </c>
      <c r="I184" s="5">
        <f>SUMIF(Sandown!$F$2:$F$297,F184,Sandown!$J$2:$J$297)</f>
        <v>0</v>
      </c>
      <c r="J184" s="5">
        <f>SUMIF('New England Half'!$F$2:$F$294,F184,'New England Half'!$J$2:$J$294)</f>
        <v>9.875</v>
      </c>
      <c r="K184" s="5">
        <f>SUMIF('Track 5K'!$F$2:$F$198,F184,'Track 5K'!$J$2:$J$198)</f>
        <v>0</v>
      </c>
      <c r="L184" s="4">
        <f>SUM(G184:K184)</f>
        <v>9.875</v>
      </c>
    </row>
    <row r="185" spans="1:12" ht="12.75" x14ac:dyDescent="0.2">
      <c r="A185" s="2" t="s">
        <v>673</v>
      </c>
      <c r="B185" s="2" t="s">
        <v>672</v>
      </c>
      <c r="C185" s="2" t="s">
        <v>19</v>
      </c>
      <c r="D185" s="2">
        <v>59</v>
      </c>
      <c r="E185" s="2" t="s">
        <v>191</v>
      </c>
      <c r="F185" s="9" t="str">
        <f>A185&amp;B185&amp;C185&amp;E185</f>
        <v>DebbieRiouxFGATE CITY STRIDERS</v>
      </c>
      <c r="G185" s="5">
        <f>SUMIF('Nashua 10K'!$F$2:$F$273,F185,'Nashua 10K'!$J$2:$J$273)</f>
        <v>0</v>
      </c>
      <c r="H185" s="5">
        <f>SUMIF('Skip''s 4M'!$F$2:$F$310,F185,'Skip''s 4M'!$J$2:$J$310)</f>
        <v>0</v>
      </c>
      <c r="I185" s="5">
        <f>SUMIF(Sandown!$F$2:$F$297,F185,Sandown!$J$2:$J$297)</f>
        <v>0</v>
      </c>
      <c r="J185" s="5">
        <f>SUMIF('New England Half'!$F$2:$F$294,F185,'New England Half'!$J$2:$J$294)</f>
        <v>0</v>
      </c>
      <c r="K185" s="5">
        <f>SUMIF('Track 5K'!$F$2:$F$198,F185,'Track 5K'!$J$2:$J$198)</f>
        <v>9.875</v>
      </c>
      <c r="L185" s="4">
        <f>SUM(G185:K185)</f>
        <v>9.875</v>
      </c>
    </row>
    <row r="186" spans="1:12" ht="12.75" x14ac:dyDescent="0.2">
      <c r="A186" s="3" t="s">
        <v>112</v>
      </c>
      <c r="B186" s="3" t="s">
        <v>120</v>
      </c>
      <c r="C186" s="3" t="s">
        <v>19</v>
      </c>
      <c r="D186" s="3">
        <v>40</v>
      </c>
      <c r="E186" s="3" t="s">
        <v>193</v>
      </c>
      <c r="F186" s="9" t="str">
        <f>A186&amp;B186&amp;C186&amp;E186</f>
        <v>HeatherHerodFMILLENNIUM RUNNING</v>
      </c>
      <c r="G186" s="5">
        <f>SUMIF('Nashua 10K'!$F$2:$F$273,F186,'Nashua 10K'!$J$2:$J$273)</f>
        <v>9.875</v>
      </c>
      <c r="H186" s="5">
        <f>SUMIF('Skip''s 4M'!$F$2:$F$310,F186,'Skip''s 4M'!$J$2:$J$310)</f>
        <v>0</v>
      </c>
      <c r="I186" s="5">
        <f>SUMIF(Sandown!$F$2:$F$297,F186,Sandown!$J$2:$J$297)</f>
        <v>0</v>
      </c>
      <c r="J186" s="5">
        <f>SUMIF('New England Half'!$F$2:$F$294,F186,'New England Half'!$J$2:$J$294)</f>
        <v>0</v>
      </c>
      <c r="K186" s="5">
        <f>SUMIF('Track 5K'!$F$2:$F$198,F186,'Track 5K'!$J$2:$J$198)</f>
        <v>0</v>
      </c>
      <c r="L186" s="4">
        <f>SUM(G186:K186)</f>
        <v>9.875</v>
      </c>
    </row>
    <row r="187" spans="1:12" ht="12.75" x14ac:dyDescent="0.2">
      <c r="A187" s="2" t="s">
        <v>484</v>
      </c>
      <c r="B187" s="2" t="s">
        <v>485</v>
      </c>
      <c r="C187" s="2" t="s">
        <v>19</v>
      </c>
      <c r="D187" s="2">
        <v>63</v>
      </c>
      <c r="E187" s="2" t="s">
        <v>192</v>
      </c>
      <c r="F187" s="9" t="str">
        <f>A187&amp;B187&amp;C187&amp;E187</f>
        <v>JennaGrimaldiFGREATER DERRY TRACK CLUB</v>
      </c>
      <c r="G187" s="5">
        <f>SUMIF('Nashua 10K'!$F$2:$F$273,F187,'Nashua 10K'!$J$2:$J$273)</f>
        <v>0</v>
      </c>
      <c r="H187" s="5">
        <f>SUMIF('Skip''s 4M'!$F$2:$F$310,F187,'Skip''s 4M'!$J$2:$J$310)</f>
        <v>0</v>
      </c>
      <c r="I187" s="5">
        <f>SUMIF(Sandown!$F$2:$F$297,F187,Sandown!$J$2:$J$297)</f>
        <v>0</v>
      </c>
      <c r="J187" s="5">
        <f>SUMIF('New England Half'!$F$2:$F$294,F187,'New England Half'!$J$2:$J$294)</f>
        <v>0</v>
      </c>
      <c r="K187" s="5">
        <f>SUMIF('Track 5K'!$F$2:$F$198,F187,'Track 5K'!$J$2:$J$198)</f>
        <v>9.5</v>
      </c>
      <c r="L187" s="4">
        <f>SUM(G187:K187)</f>
        <v>9.5</v>
      </c>
    </row>
    <row r="188" spans="1:12" ht="12.75" x14ac:dyDescent="0.2">
      <c r="A188" s="2" t="s">
        <v>46</v>
      </c>
      <c r="B188" s="2" t="s">
        <v>475</v>
      </c>
      <c r="C188" s="2" t="s">
        <v>19</v>
      </c>
      <c r="D188" s="2">
        <v>62</v>
      </c>
      <c r="E188" s="2" t="s">
        <v>192</v>
      </c>
      <c r="F188" s="9" t="str">
        <f>A188&amp;B188&amp;C188&amp;E188</f>
        <v>PegLandryFGREATER DERRY TRACK CLUB</v>
      </c>
      <c r="G188" s="5">
        <f>SUMIF('Nashua 10K'!$F$2:$F$273,F188,'Nashua 10K'!$J$2:$J$273)</f>
        <v>0</v>
      </c>
      <c r="H188" s="5">
        <f>SUMIF('Skip''s 4M'!$F$2:$F$310,F188,'Skip''s 4M'!$J$2:$J$310)</f>
        <v>0</v>
      </c>
      <c r="I188" s="5">
        <f>SUMIF(Sandown!$F$2:$F$297,F188,Sandown!$J$2:$J$297)</f>
        <v>0</v>
      </c>
      <c r="J188" s="5">
        <f>SUMIF('New England Half'!$F$2:$F$294,F188,'New England Half'!$J$2:$J$294)</f>
        <v>0</v>
      </c>
      <c r="K188" s="5">
        <f>SUMIF('Track 5K'!$F$2:$F$198,F188,'Track 5K'!$J$2:$J$198)</f>
        <v>9.125</v>
      </c>
      <c r="L188" s="4">
        <f>SUM(G188:K188)</f>
        <v>9.125</v>
      </c>
    </row>
    <row r="189" spans="1:12" ht="12.75" x14ac:dyDescent="0.2">
      <c r="A189" s="2" t="s">
        <v>463</v>
      </c>
      <c r="B189" s="2" t="s">
        <v>551</v>
      </c>
      <c r="C189" s="2" t="s">
        <v>19</v>
      </c>
      <c r="D189" s="2">
        <v>61</v>
      </c>
      <c r="E189" s="2" t="s">
        <v>193</v>
      </c>
      <c r="F189" s="9" t="str">
        <f>A189&amp;B189&amp;C189&amp;E189</f>
        <v>DianeHartshornFMILLENNIUM RUNNING</v>
      </c>
      <c r="G189" s="5">
        <f>SUMIF('Nashua 10K'!$F$2:$F$273,F189,'Nashua 10K'!$J$2:$J$273)</f>
        <v>0</v>
      </c>
      <c r="H189" s="5">
        <f>SUMIF('Skip''s 4M'!$F$2:$F$310,F189,'Skip''s 4M'!$J$2:$J$310)</f>
        <v>0</v>
      </c>
      <c r="I189" s="5">
        <f>SUMIF(Sandown!$F$2:$F$297,F189,Sandown!$J$2:$J$297)</f>
        <v>0</v>
      </c>
      <c r="J189" s="5">
        <f>SUMIF('New England Half'!$F$2:$F$294,F189,'New England Half'!$J$2:$J$294)</f>
        <v>8.75</v>
      </c>
      <c r="K189" s="5">
        <f>SUMIF('Track 5K'!$F$2:$F$198,F189,'Track 5K'!$J$2:$J$198)</f>
        <v>0</v>
      </c>
      <c r="L189" s="4">
        <f>SUM(G189:K189)</f>
        <v>8.75</v>
      </c>
    </row>
    <row r="190" spans="1:12" ht="12.75" x14ac:dyDescent="0.2">
      <c r="A190" s="3" t="s">
        <v>270</v>
      </c>
      <c r="B190" s="3" t="s">
        <v>81</v>
      </c>
      <c r="C190" s="3" t="s">
        <v>19</v>
      </c>
      <c r="D190" s="3">
        <v>32</v>
      </c>
      <c r="E190" s="3" t="s">
        <v>191</v>
      </c>
      <c r="F190" s="10" t="str">
        <f>A190&amp;B190&amp;C190&amp;E190</f>
        <v>LizKellyFGATE CITY STRIDERS</v>
      </c>
      <c r="G190" s="5">
        <f>SUMIF('Nashua 10K'!$F$2:$F$273,F190,'Nashua 10K'!$J$2:$J$273)</f>
        <v>8.75</v>
      </c>
      <c r="H190" s="5">
        <f>SUMIF('Skip''s 4M'!$F$2:$F$310,F190,'Skip''s 4M'!$J$2:$J$310)</f>
        <v>0</v>
      </c>
      <c r="I190" s="5">
        <f>SUMIF(Sandown!$F$2:$F$297,F190,Sandown!$J$2:$J$297)</f>
        <v>0</v>
      </c>
      <c r="J190" s="5">
        <f>SUMIF('New England Half'!$F$2:$F$294,F190,'New England Half'!$J$2:$J$294)</f>
        <v>0</v>
      </c>
      <c r="K190" s="5">
        <f>SUMIF('Track 5K'!$F$2:$F$198,F190,'Track 5K'!$J$2:$J$198)</f>
        <v>0</v>
      </c>
      <c r="L190" s="4">
        <f>SUM(G190:K190)</f>
        <v>8.75</v>
      </c>
    </row>
    <row r="191" spans="1:12" ht="12.75" x14ac:dyDescent="0.2">
      <c r="A191" s="2" t="s">
        <v>272</v>
      </c>
      <c r="B191" s="2" t="s">
        <v>552</v>
      </c>
      <c r="C191" s="2" t="s">
        <v>19</v>
      </c>
      <c r="D191" s="2">
        <v>54</v>
      </c>
      <c r="E191" s="2" t="s">
        <v>193</v>
      </c>
      <c r="F191" s="9" t="str">
        <f>A191&amp;B191&amp;C191&amp;E191</f>
        <v>KimMcAndrewFMILLENNIUM RUNNING</v>
      </c>
      <c r="G191" s="5">
        <f>SUMIF('Nashua 10K'!$F$2:$F$273,F191,'Nashua 10K'!$J$2:$J$273)</f>
        <v>0</v>
      </c>
      <c r="H191" s="5">
        <f>SUMIF('Skip''s 4M'!$F$2:$F$310,F191,'Skip''s 4M'!$J$2:$J$310)</f>
        <v>0</v>
      </c>
      <c r="I191" s="5">
        <f>SUMIF(Sandown!$F$2:$F$297,F191,Sandown!$J$2:$J$297)</f>
        <v>0</v>
      </c>
      <c r="J191" s="5">
        <f>SUMIF('New England Half'!$F$2:$F$294,F191,'New England Half'!$J$2:$J$294)</f>
        <v>8.5</v>
      </c>
      <c r="K191" s="5">
        <f>SUMIF('Track 5K'!$F$2:$F$198,F191,'Track 5K'!$J$2:$J$198)</f>
        <v>0</v>
      </c>
      <c r="L191" s="4">
        <f>SUM(G191:K191)</f>
        <v>8.5</v>
      </c>
    </row>
    <row r="192" spans="1:12" ht="12.75" x14ac:dyDescent="0.2">
      <c r="A192" s="3" t="s">
        <v>121</v>
      </c>
      <c r="B192" s="3" t="s">
        <v>279</v>
      </c>
      <c r="C192" s="3" t="s">
        <v>19</v>
      </c>
      <c r="D192" s="3">
        <v>41</v>
      </c>
      <c r="E192" s="3" t="s">
        <v>193</v>
      </c>
      <c r="F192" s="10" t="str">
        <f>A192&amp;B192&amp;C192&amp;E192</f>
        <v>PattyO'NeilFMILLENNIUM RUNNING</v>
      </c>
      <c r="G192" s="5">
        <f>SUMIF('Nashua 10K'!$F$2:$F$273,F192,'Nashua 10K'!$J$2:$J$273)</f>
        <v>8.5</v>
      </c>
      <c r="H192" s="5">
        <f>SUMIF('Skip''s 4M'!$F$2:$F$310,F192,'Skip''s 4M'!$J$2:$J$310)</f>
        <v>0</v>
      </c>
      <c r="I192" s="5">
        <f>SUMIF(Sandown!$F$2:$F$297,F192,Sandown!$J$2:$J$297)</f>
        <v>0</v>
      </c>
      <c r="J192" s="5">
        <f>SUMIF('New England Half'!$F$2:$F$294,F192,'New England Half'!$J$2:$J$294)</f>
        <v>0</v>
      </c>
      <c r="K192" s="5">
        <f>SUMIF('Track 5K'!$F$2:$F$198,F192,'Track 5K'!$J$2:$J$198)</f>
        <v>0</v>
      </c>
      <c r="L192" s="4">
        <f>SUM(G192:K192)</f>
        <v>8.5</v>
      </c>
    </row>
    <row r="193" spans="1:12" ht="12.75" x14ac:dyDescent="0.2">
      <c r="A193" s="2" t="s">
        <v>241</v>
      </c>
      <c r="B193" s="2" t="s">
        <v>553</v>
      </c>
      <c r="C193" s="2" t="s">
        <v>19</v>
      </c>
      <c r="D193" s="2">
        <v>46</v>
      </c>
      <c r="E193" s="2" t="s">
        <v>193</v>
      </c>
      <c r="F193" s="9" t="str">
        <f>A193&amp;B193&amp;C193&amp;E193</f>
        <v>ErinClelandFMILLENNIUM RUNNING</v>
      </c>
      <c r="G193" s="5">
        <f>SUMIF('Nashua 10K'!$F$2:$F$273,F193,'Nashua 10K'!$J$2:$J$273)</f>
        <v>0</v>
      </c>
      <c r="H193" s="5">
        <f>SUMIF('Skip''s 4M'!$F$2:$F$310,F193,'Skip''s 4M'!$J$2:$J$310)</f>
        <v>0</v>
      </c>
      <c r="I193" s="5">
        <f>SUMIF(Sandown!$F$2:$F$297,F193,Sandown!$J$2:$J$297)</f>
        <v>0</v>
      </c>
      <c r="J193" s="5">
        <f>SUMIF('New England Half'!$F$2:$F$294,F193,'New England Half'!$J$2:$J$294)</f>
        <v>8</v>
      </c>
      <c r="K193" s="5">
        <f>SUMIF('Track 5K'!$F$2:$F$198,F193,'Track 5K'!$J$2:$J$198)</f>
        <v>0</v>
      </c>
      <c r="L193" s="4">
        <f>SUM(G193:K193)</f>
        <v>8</v>
      </c>
    </row>
    <row r="194" spans="1:12" ht="12.75" x14ac:dyDescent="0.2">
      <c r="A194" s="2" t="s">
        <v>528</v>
      </c>
      <c r="B194" s="2" t="s">
        <v>554</v>
      </c>
      <c r="C194" s="2" t="s">
        <v>19</v>
      </c>
      <c r="D194" s="2">
        <v>37</v>
      </c>
      <c r="E194" s="2" t="s">
        <v>193</v>
      </c>
      <c r="F194" s="9" t="str">
        <f>A194&amp;B194&amp;C194&amp;E194</f>
        <v>AshleySwensonFMILLENNIUM RUNNING</v>
      </c>
      <c r="G194" s="5">
        <f>SUMIF('Nashua 10K'!$F$2:$F$273,F194,'Nashua 10K'!$J$2:$J$273)</f>
        <v>0</v>
      </c>
      <c r="H194" s="5">
        <f>SUMIF('Skip''s 4M'!$F$2:$F$310,F194,'Skip''s 4M'!$J$2:$J$310)</f>
        <v>0</v>
      </c>
      <c r="I194" s="5">
        <f>SUMIF(Sandown!$F$2:$F$297,F194,Sandown!$J$2:$J$297)</f>
        <v>0</v>
      </c>
      <c r="J194" s="5">
        <f>SUMIF('New England Half'!$F$2:$F$294,F194,'New England Half'!$J$2:$J$294)</f>
        <v>7.5</v>
      </c>
      <c r="K194" s="5">
        <f>SUMIF('Track 5K'!$F$2:$F$198,F194,'Track 5K'!$J$2:$J$198)</f>
        <v>0</v>
      </c>
      <c r="L194" s="4">
        <f>SUM(G194:K194)</f>
        <v>7.5</v>
      </c>
    </row>
    <row r="195" spans="1:12" ht="12.75" x14ac:dyDescent="0.2">
      <c r="A195" s="2" t="s">
        <v>338</v>
      </c>
      <c r="B195" s="2" t="s">
        <v>555</v>
      </c>
      <c r="C195" s="2" t="s">
        <v>19</v>
      </c>
      <c r="D195" s="2">
        <v>38</v>
      </c>
      <c r="E195" s="2" t="s">
        <v>193</v>
      </c>
      <c r="F195" s="9" t="str">
        <f>A195&amp;B195&amp;C195&amp;E195</f>
        <v>SarahHallockFMILLENNIUM RUNNING</v>
      </c>
      <c r="G195" s="5">
        <f>SUMIF('Nashua 10K'!$F$2:$F$273,F195,'Nashua 10K'!$J$2:$J$273)</f>
        <v>0</v>
      </c>
      <c r="H195" s="5">
        <f>SUMIF('Skip''s 4M'!$F$2:$F$310,F195,'Skip''s 4M'!$J$2:$J$310)</f>
        <v>0</v>
      </c>
      <c r="I195" s="5">
        <f>SUMIF(Sandown!$F$2:$F$297,F195,Sandown!$J$2:$J$297)</f>
        <v>0</v>
      </c>
      <c r="J195" s="5">
        <f>SUMIF('New England Half'!$F$2:$F$294,F195,'New England Half'!$J$2:$J$294)</f>
        <v>7</v>
      </c>
      <c r="K195" s="5">
        <f>SUMIF('Track 5K'!$F$2:$F$198,F195,'Track 5K'!$J$2:$J$198)</f>
        <v>0</v>
      </c>
      <c r="L195" s="4">
        <f>SUM(G195:K195)</f>
        <v>7</v>
      </c>
    </row>
    <row r="196" spans="1:12" ht="12.75" x14ac:dyDescent="0.2">
      <c r="A196" s="2" t="s">
        <v>86</v>
      </c>
      <c r="B196" s="2" t="s">
        <v>652</v>
      </c>
      <c r="C196" s="2" t="s">
        <v>19</v>
      </c>
      <c r="D196" s="2">
        <v>51</v>
      </c>
      <c r="E196" s="2" t="s">
        <v>193</v>
      </c>
      <c r="F196" s="9" t="str">
        <f>A196&amp;B196&amp;C196&amp;E196</f>
        <v>MicheleLaPradeFMILLENNIUM RUNNING</v>
      </c>
      <c r="G196" s="5">
        <f>SUMIF('Nashua 10K'!$F$2:$F$273,F196,'Nashua 10K'!$J$2:$J$273)</f>
        <v>0</v>
      </c>
      <c r="H196" s="5">
        <f>SUMIF('Skip''s 4M'!$F$2:$F$310,F196,'Skip''s 4M'!$J$2:$J$310)</f>
        <v>0</v>
      </c>
      <c r="I196" s="5">
        <f>SUMIF(Sandown!$F$2:$F$297,F196,Sandown!$J$2:$J$297)</f>
        <v>0</v>
      </c>
      <c r="J196" s="5">
        <f>SUMIF('New England Half'!$F$2:$F$294,F196,'New England Half'!$J$2:$J$294)</f>
        <v>0</v>
      </c>
      <c r="K196" s="5">
        <f>SUMIF('Track 5K'!$F$2:$F$198,F196,'Track 5K'!$J$2:$J$198)</f>
        <v>7</v>
      </c>
      <c r="L196" s="4">
        <f>SUM(G196:K196)</f>
        <v>7</v>
      </c>
    </row>
    <row r="197" spans="1:12" ht="12.75" x14ac:dyDescent="0.2">
      <c r="A197" s="2" t="s">
        <v>574</v>
      </c>
      <c r="B197" s="2" t="s">
        <v>575</v>
      </c>
      <c r="C197" s="2" t="s">
        <v>19</v>
      </c>
      <c r="D197" s="2">
        <v>29</v>
      </c>
      <c r="E197" s="2" t="s">
        <v>191</v>
      </c>
      <c r="F197" s="9" t="str">
        <f>A197&amp;B197&amp;C197&amp;E197</f>
        <v>AllisonBelliveauFGATE CITY STRIDERS</v>
      </c>
      <c r="G197" s="5">
        <f>SUMIF('Nashua 10K'!$F$2:$F$273,F197,'Nashua 10K'!$J$2:$J$273)</f>
        <v>0</v>
      </c>
      <c r="H197" s="5">
        <f>SUMIF('Skip''s 4M'!$F$2:$F$310,F197,'Skip''s 4M'!$J$2:$J$310)</f>
        <v>0</v>
      </c>
      <c r="I197" s="5">
        <f>SUMIF(Sandown!$F$2:$F$297,F197,Sandown!$J$2:$J$297)</f>
        <v>0</v>
      </c>
      <c r="J197" s="5">
        <f>SUMIF('New England Half'!$F$2:$F$294,F197,'New England Half'!$J$2:$J$294)</f>
        <v>2.9375</v>
      </c>
      <c r="K197" s="5">
        <f>SUMIF('Track 5K'!$F$2:$F$198,F197,'Track 5K'!$J$2:$J$198)</f>
        <v>4</v>
      </c>
      <c r="L197" s="4">
        <f>SUM(G197:K197)</f>
        <v>6.9375</v>
      </c>
    </row>
    <row r="198" spans="1:12" ht="12.75" x14ac:dyDescent="0.2">
      <c r="A198" s="2" t="s">
        <v>87</v>
      </c>
      <c r="B198" s="2" t="s">
        <v>588</v>
      </c>
      <c r="C198" s="2" t="s">
        <v>19</v>
      </c>
      <c r="D198" s="2">
        <v>58</v>
      </c>
      <c r="E198" s="2" t="s">
        <v>193</v>
      </c>
      <c r="F198" s="9" t="str">
        <f>A198&amp;B198&amp;C198&amp;E198</f>
        <v>MichelleShea La SalaFMILLENNIUM RUNNING</v>
      </c>
      <c r="G198" s="5">
        <f>SUMIF('Nashua 10K'!$F$2:$F$273,F198,'Nashua 10K'!$J$2:$J$273)</f>
        <v>0</v>
      </c>
      <c r="H198" s="5">
        <f>SUMIF('Skip''s 4M'!$F$2:$F$310,F198,'Skip''s 4M'!$J$2:$J$310)</f>
        <v>0</v>
      </c>
      <c r="I198" s="5">
        <f>SUMIF(Sandown!$F$2:$F$297,F198,Sandown!$J$2:$J$297)</f>
        <v>0</v>
      </c>
      <c r="J198" s="5">
        <f>SUMIF('New England Half'!$F$2:$F$294,F198,'New England Half'!$J$2:$J$294)</f>
        <v>2.65625</v>
      </c>
      <c r="K198" s="5">
        <f>SUMIF('Track 5K'!$F$2:$F$198,F198,'Track 5K'!$J$2:$J$198)</f>
        <v>4.25</v>
      </c>
      <c r="L198" s="4">
        <f>SUM(G198:K198)</f>
        <v>6.90625</v>
      </c>
    </row>
    <row r="199" spans="1:12" ht="12.75" x14ac:dyDescent="0.2">
      <c r="A199" s="2" t="s">
        <v>42</v>
      </c>
      <c r="B199" s="2" t="s">
        <v>556</v>
      </c>
      <c r="C199" s="2" t="s">
        <v>19</v>
      </c>
      <c r="D199" s="2">
        <v>49</v>
      </c>
      <c r="E199" s="2" t="s">
        <v>193</v>
      </c>
      <c r="F199" s="9" t="str">
        <f>A199&amp;B199&amp;C199&amp;E199</f>
        <v>JenniferMackFMILLENNIUM RUNNING</v>
      </c>
      <c r="G199" s="5">
        <f>SUMIF('Nashua 10K'!$F$2:$F$273,F199,'Nashua 10K'!$J$2:$J$273)</f>
        <v>0</v>
      </c>
      <c r="H199" s="5">
        <f>SUMIF('Skip''s 4M'!$F$2:$F$310,F199,'Skip''s 4M'!$J$2:$J$310)</f>
        <v>0</v>
      </c>
      <c r="I199" s="5">
        <f>SUMIF(Sandown!$F$2:$F$297,F199,Sandown!$J$2:$J$297)</f>
        <v>0</v>
      </c>
      <c r="J199" s="5">
        <f>SUMIF('New England Half'!$F$2:$F$294,F199,'New England Half'!$J$2:$J$294)</f>
        <v>6.75</v>
      </c>
      <c r="K199" s="5">
        <f>SUMIF('Track 5K'!$F$2:$F$198,F199,'Track 5K'!$J$2:$J$198)</f>
        <v>0</v>
      </c>
      <c r="L199" s="4">
        <f>SUM(G199:K199)</f>
        <v>6.75</v>
      </c>
    </row>
    <row r="200" spans="1:12" ht="12.75" x14ac:dyDescent="0.2">
      <c r="A200" s="2" t="s">
        <v>338</v>
      </c>
      <c r="B200" s="2" t="s">
        <v>557</v>
      </c>
      <c r="C200" s="2" t="s">
        <v>19</v>
      </c>
      <c r="D200" s="2">
        <v>51</v>
      </c>
      <c r="E200" s="2" t="s">
        <v>193</v>
      </c>
      <c r="F200" s="9" t="str">
        <f>A200&amp;B200&amp;C200&amp;E200</f>
        <v>SarahLesterFMILLENNIUM RUNNING</v>
      </c>
      <c r="G200" s="5">
        <f>SUMIF('Nashua 10K'!$F$2:$F$273,F200,'Nashua 10K'!$J$2:$J$273)</f>
        <v>0</v>
      </c>
      <c r="H200" s="5">
        <f>SUMIF('Skip''s 4M'!$F$2:$F$310,F200,'Skip''s 4M'!$J$2:$J$310)</f>
        <v>0</v>
      </c>
      <c r="I200" s="5">
        <f>SUMIF(Sandown!$F$2:$F$297,F200,Sandown!$J$2:$J$297)</f>
        <v>0</v>
      </c>
      <c r="J200" s="5">
        <f>SUMIF('New England Half'!$F$2:$F$294,F200,'New England Half'!$J$2:$J$294)</f>
        <v>6.5</v>
      </c>
      <c r="K200" s="5">
        <f>SUMIF('Track 5K'!$F$2:$F$198,F200,'Track 5K'!$J$2:$J$198)</f>
        <v>0</v>
      </c>
      <c r="L200" s="4">
        <f>SUM(G200:K200)</f>
        <v>6.5</v>
      </c>
    </row>
    <row r="201" spans="1:12" ht="12.75" x14ac:dyDescent="0.2">
      <c r="A201" s="2" t="s">
        <v>558</v>
      </c>
      <c r="B201" s="2" t="s">
        <v>559</v>
      </c>
      <c r="C201" s="2" t="s">
        <v>19</v>
      </c>
      <c r="D201" s="2">
        <v>26</v>
      </c>
      <c r="E201" s="2" t="s">
        <v>193</v>
      </c>
      <c r="F201" s="9" t="str">
        <f>A201&amp;B201&amp;C201&amp;E201</f>
        <v>KeirstinLabonteFMILLENNIUM RUNNING</v>
      </c>
      <c r="G201" s="5">
        <f>SUMIF('Nashua 10K'!$F$2:$F$273,F201,'Nashua 10K'!$J$2:$J$273)</f>
        <v>0</v>
      </c>
      <c r="H201" s="5">
        <f>SUMIF('Skip''s 4M'!$F$2:$F$310,F201,'Skip''s 4M'!$J$2:$J$310)</f>
        <v>0</v>
      </c>
      <c r="I201" s="5">
        <f>SUMIF(Sandown!$F$2:$F$297,F201,Sandown!$J$2:$J$297)</f>
        <v>0</v>
      </c>
      <c r="J201" s="5">
        <f>SUMIF('New England Half'!$F$2:$F$294,F201,'New England Half'!$J$2:$J$294)</f>
        <v>6.25</v>
      </c>
      <c r="K201" s="5">
        <f>SUMIF('Track 5K'!$F$2:$F$198,F201,'Track 5K'!$J$2:$J$198)</f>
        <v>0</v>
      </c>
      <c r="L201" s="4">
        <f>SUM(G201:K201)</f>
        <v>6.25</v>
      </c>
    </row>
    <row r="202" spans="1:12" ht="12.75" x14ac:dyDescent="0.2">
      <c r="A202" s="2" t="s">
        <v>275</v>
      </c>
      <c r="B202" s="2" t="s">
        <v>276</v>
      </c>
      <c r="C202" s="2" t="s">
        <v>19</v>
      </c>
      <c r="D202" s="2">
        <v>38</v>
      </c>
      <c r="E202" s="2" t="s">
        <v>193</v>
      </c>
      <c r="F202" s="9" t="str">
        <f>A202&amp;B202&amp;C202&amp;E202</f>
        <v>Megan EliseWestbrookFMILLENNIUM RUNNING</v>
      </c>
      <c r="G202" s="5">
        <f>SUMIF('Nashua 10K'!$F$2:$F$273,F202,'Nashua 10K'!$J$2:$J$273)</f>
        <v>0</v>
      </c>
      <c r="H202" s="5">
        <f>SUMIF('Skip''s 4M'!$F$2:$F$310,F202,'Skip''s 4M'!$J$2:$J$310)</f>
        <v>0</v>
      </c>
      <c r="I202" s="5">
        <f>SUMIF(Sandown!$F$2:$F$297,F202,Sandown!$J$2:$J$297)</f>
        <v>0</v>
      </c>
      <c r="J202" s="5">
        <f>SUMIF('New England Half'!$F$2:$F$294,F202,'New England Half'!$J$2:$J$294)</f>
        <v>2.0625</v>
      </c>
      <c r="K202" s="5">
        <f>SUMIF('Track 5K'!$F$2:$F$198,F202,'Track 5K'!$J$2:$J$198)</f>
        <v>3.5</v>
      </c>
      <c r="L202" s="4">
        <f>SUM(G202:K202)</f>
        <v>5.5625</v>
      </c>
    </row>
    <row r="203" spans="1:12" ht="12.75" x14ac:dyDescent="0.2">
      <c r="A203" s="2" t="s">
        <v>88</v>
      </c>
      <c r="B203" s="2" t="s">
        <v>562</v>
      </c>
      <c r="C203" s="2" t="s">
        <v>19</v>
      </c>
      <c r="D203" s="2">
        <v>43</v>
      </c>
      <c r="E203" s="2" t="s">
        <v>192</v>
      </c>
      <c r="F203" s="9" t="str">
        <f>A203&amp;B203&amp;C203&amp;E203</f>
        <v>SaraRutsteinFGREATER DERRY TRACK CLUB</v>
      </c>
      <c r="G203" s="5">
        <f>SUMIF('Nashua 10K'!$F$2:$F$273,F203,'Nashua 10K'!$J$2:$J$273)</f>
        <v>0</v>
      </c>
      <c r="H203" s="5">
        <f>SUMIF('Skip''s 4M'!$F$2:$F$310,F203,'Skip''s 4M'!$J$2:$J$310)</f>
        <v>0</v>
      </c>
      <c r="I203" s="5">
        <f>SUMIF(Sandown!$F$2:$F$297,F203,Sandown!$J$2:$J$297)</f>
        <v>0</v>
      </c>
      <c r="J203" s="5">
        <f>SUMIF('New England Half'!$F$2:$F$294,F203,'New England Half'!$J$2:$J$294)</f>
        <v>5.5</v>
      </c>
      <c r="K203" s="5">
        <f>SUMIF('Track 5K'!$F$2:$F$198,F203,'Track 5K'!$J$2:$J$198)</f>
        <v>0</v>
      </c>
      <c r="L203" s="4">
        <f>SUM(G203:K203)</f>
        <v>5.5</v>
      </c>
    </row>
    <row r="204" spans="1:12" ht="12.75" x14ac:dyDescent="0.2">
      <c r="A204" s="2" t="s">
        <v>268</v>
      </c>
      <c r="B204" s="2" t="s">
        <v>269</v>
      </c>
      <c r="C204" s="2" t="s">
        <v>19</v>
      </c>
      <c r="D204" s="2">
        <v>38</v>
      </c>
      <c r="E204" s="2" t="s">
        <v>192</v>
      </c>
      <c r="F204" s="9" t="str">
        <f>A204&amp;B204&amp;C204&amp;E204</f>
        <v>YolandaBeckerFGREATER DERRY TRACK CLUB</v>
      </c>
      <c r="G204" s="5">
        <f>SUMIF('Nashua 10K'!$F$2:$F$273,F204,'Nashua 10K'!$J$2:$J$273)</f>
        <v>0</v>
      </c>
      <c r="H204" s="5">
        <f>SUMIF('Skip''s 4M'!$F$2:$F$310,F204,'Skip''s 4M'!$J$2:$J$310)</f>
        <v>0</v>
      </c>
      <c r="I204" s="5">
        <f>SUMIF(Sandown!$F$2:$F$297,F204,Sandown!$J$2:$J$297)</f>
        <v>0</v>
      </c>
      <c r="J204" s="5">
        <f>SUMIF('New England Half'!$F$2:$F$294,F204,'New England Half'!$J$2:$J$294)</f>
        <v>0</v>
      </c>
      <c r="K204" s="5">
        <f>SUMIF('Track 5K'!$F$2:$F$198,F204,'Track 5K'!$J$2:$J$198)</f>
        <v>5.3125</v>
      </c>
      <c r="L204" s="4">
        <f>SUM(G204:K204)</f>
        <v>5.3125</v>
      </c>
    </row>
    <row r="205" spans="1:12" ht="12.75" x14ac:dyDescent="0.2">
      <c r="A205" s="2" t="s">
        <v>54</v>
      </c>
      <c r="B205" s="2" t="s">
        <v>564</v>
      </c>
      <c r="C205" s="2" t="s">
        <v>19</v>
      </c>
      <c r="D205" s="2">
        <v>42</v>
      </c>
      <c r="E205" s="2" t="s">
        <v>193</v>
      </c>
      <c r="F205" s="9" t="str">
        <f>A205&amp;B205&amp;C205&amp;E205</f>
        <v>KarenFordFMILLENNIUM RUNNING</v>
      </c>
      <c r="G205" s="5">
        <f>SUMIF('Nashua 10K'!$F$2:$F$273,F205,'Nashua 10K'!$J$2:$J$273)</f>
        <v>0</v>
      </c>
      <c r="H205" s="5">
        <f>SUMIF('Skip''s 4M'!$F$2:$F$310,F205,'Skip''s 4M'!$J$2:$J$310)</f>
        <v>0</v>
      </c>
      <c r="I205" s="5">
        <f>SUMIF(Sandown!$F$2:$F$297,F205,Sandown!$J$2:$J$297)</f>
        <v>0</v>
      </c>
      <c r="J205" s="5">
        <f>SUMIF('New England Half'!$F$2:$F$294,F205,'New England Half'!$J$2:$J$294)</f>
        <v>5.125</v>
      </c>
      <c r="K205" s="5">
        <f>SUMIF('Track 5K'!$F$2:$F$198,F205,'Track 5K'!$J$2:$J$198)</f>
        <v>0</v>
      </c>
      <c r="L205" s="4">
        <f>SUM(G205:K205)</f>
        <v>5.125</v>
      </c>
    </row>
    <row r="206" spans="1:12" ht="12.75" x14ac:dyDescent="0.2">
      <c r="A206" s="2" t="s">
        <v>674</v>
      </c>
      <c r="B206" s="2" t="s">
        <v>459</v>
      </c>
      <c r="C206" s="2" t="s">
        <v>19</v>
      </c>
      <c r="D206" s="2">
        <v>46</v>
      </c>
      <c r="E206" s="2" t="s">
        <v>193</v>
      </c>
      <c r="F206" s="9" t="str">
        <f>A206&amp;B206&amp;C206&amp;E206</f>
        <v>KendraWalshFMILLENNIUM RUNNING</v>
      </c>
      <c r="G206" s="5">
        <f>SUMIF('Nashua 10K'!$F$2:$F$273,F206,'Nashua 10K'!$J$2:$J$273)</f>
        <v>0</v>
      </c>
      <c r="H206" s="5">
        <f>SUMIF('Skip''s 4M'!$F$2:$F$310,F206,'Skip''s 4M'!$J$2:$J$310)</f>
        <v>0</v>
      </c>
      <c r="I206" s="5">
        <f>SUMIF(Sandown!$F$2:$F$297,F206,Sandown!$J$2:$J$297)</f>
        <v>0</v>
      </c>
      <c r="J206" s="5">
        <f>SUMIF('New England Half'!$F$2:$F$294,F206,'New England Half'!$J$2:$J$294)</f>
        <v>0</v>
      </c>
      <c r="K206" s="5">
        <f>SUMIF('Track 5K'!$F$2:$F$198,F206,'Track 5K'!$J$2:$J$198)</f>
        <v>5.125</v>
      </c>
      <c r="L206" s="4">
        <f>SUM(G206:K206)</f>
        <v>5.125</v>
      </c>
    </row>
    <row r="207" spans="1:12" ht="12.75" x14ac:dyDescent="0.2">
      <c r="A207" s="2" t="s">
        <v>92</v>
      </c>
      <c r="B207" s="2" t="s">
        <v>675</v>
      </c>
      <c r="C207" s="2" t="s">
        <v>19</v>
      </c>
      <c r="D207" s="2">
        <v>53</v>
      </c>
      <c r="E207" s="2" t="s">
        <v>193</v>
      </c>
      <c r="F207" s="9" t="str">
        <f>A207&amp;B207&amp;C207&amp;E207</f>
        <v>JaneCottrellFMILLENNIUM RUNNING</v>
      </c>
      <c r="G207" s="5">
        <f>SUMIF('Nashua 10K'!$F$2:$F$273,F207,'Nashua 10K'!$J$2:$J$273)</f>
        <v>0</v>
      </c>
      <c r="H207" s="5">
        <f>SUMIF('Skip''s 4M'!$F$2:$F$310,F207,'Skip''s 4M'!$J$2:$J$310)</f>
        <v>0</v>
      </c>
      <c r="I207" s="5">
        <f>SUMIF(Sandown!$F$2:$F$297,F207,Sandown!$J$2:$J$297)</f>
        <v>0</v>
      </c>
      <c r="J207" s="5">
        <f>SUMIF('New England Half'!$F$2:$F$294,F207,'New England Half'!$J$2:$J$294)</f>
        <v>0</v>
      </c>
      <c r="K207" s="5">
        <f>SUMIF('Track 5K'!$F$2:$F$198,F207,'Track 5K'!$J$2:$J$198)</f>
        <v>4.9375</v>
      </c>
      <c r="L207" s="4">
        <f>SUM(G207:K207)</f>
        <v>4.9375</v>
      </c>
    </row>
    <row r="208" spans="1:12" ht="12.75" x14ac:dyDescent="0.2">
      <c r="A208" s="2" t="s">
        <v>469</v>
      </c>
      <c r="B208" s="2" t="s">
        <v>47</v>
      </c>
      <c r="C208" s="2" t="s">
        <v>19</v>
      </c>
      <c r="D208" s="2">
        <v>33</v>
      </c>
      <c r="E208" s="2" t="s">
        <v>191</v>
      </c>
      <c r="F208" s="9" t="str">
        <f>A208&amp;B208&amp;C208&amp;E208</f>
        <v>CarolanneDonovanFGATE CITY STRIDERS</v>
      </c>
      <c r="G208" s="5">
        <f>SUMIF('Nashua 10K'!$F$2:$F$273,F208,'Nashua 10K'!$J$2:$J$273)</f>
        <v>0</v>
      </c>
      <c r="H208" s="5">
        <f>SUMIF('Skip''s 4M'!$F$2:$F$310,F208,'Skip''s 4M'!$J$2:$J$310)</f>
        <v>0</v>
      </c>
      <c r="I208" s="5">
        <f>SUMIF(Sandown!$F$2:$F$297,F208,Sandown!$J$2:$J$297)</f>
        <v>0</v>
      </c>
      <c r="J208" s="5">
        <f>SUMIF('New England Half'!$F$2:$F$294,F208,'New England Half'!$J$2:$J$294)</f>
        <v>0</v>
      </c>
      <c r="K208" s="5">
        <f>SUMIF('Track 5K'!$F$2:$F$198,F208,'Track 5K'!$J$2:$J$198)</f>
        <v>4.75</v>
      </c>
      <c r="L208" s="4">
        <f>SUM(G208:K208)</f>
        <v>4.75</v>
      </c>
    </row>
    <row r="209" spans="1:12" ht="12.75" x14ac:dyDescent="0.2">
      <c r="A209" s="2" t="s">
        <v>565</v>
      </c>
      <c r="B209" s="2" t="s">
        <v>566</v>
      </c>
      <c r="C209" s="2" t="s">
        <v>19</v>
      </c>
      <c r="D209" s="2">
        <v>38</v>
      </c>
      <c r="E209" s="2" t="s">
        <v>192</v>
      </c>
      <c r="F209" s="9" t="str">
        <f>A209&amp;B209&amp;C209&amp;E209</f>
        <v>KristaTockeyFGREATER DERRY TRACK CLUB</v>
      </c>
      <c r="G209" s="5">
        <f>SUMIF('Nashua 10K'!$F$2:$F$273,F209,'Nashua 10K'!$J$2:$J$273)</f>
        <v>0</v>
      </c>
      <c r="H209" s="5">
        <f>SUMIF('Skip''s 4M'!$F$2:$F$310,F209,'Skip''s 4M'!$J$2:$J$310)</f>
        <v>0</v>
      </c>
      <c r="I209" s="5">
        <f>SUMIF(Sandown!$F$2:$F$297,F209,Sandown!$J$2:$J$297)</f>
        <v>0</v>
      </c>
      <c r="J209" s="5">
        <f>SUMIF('New England Half'!$F$2:$F$294,F209,'New England Half'!$J$2:$J$294)</f>
        <v>4.5625</v>
      </c>
      <c r="K209" s="5">
        <f>SUMIF('Track 5K'!$F$2:$F$198,F209,'Track 5K'!$J$2:$J$198)</f>
        <v>0</v>
      </c>
      <c r="L209" s="4">
        <f>SUM(G209:K209)</f>
        <v>4.5625</v>
      </c>
    </row>
    <row r="210" spans="1:12" ht="12.75" x14ac:dyDescent="0.2">
      <c r="A210" s="2" t="s">
        <v>272</v>
      </c>
      <c r="B210" s="2" t="s">
        <v>587</v>
      </c>
      <c r="C210" s="2" t="s">
        <v>19</v>
      </c>
      <c r="D210" s="2">
        <v>62</v>
      </c>
      <c r="E210" s="2" t="s">
        <v>193</v>
      </c>
      <c r="F210" s="9" t="str">
        <f>A210&amp;B210&amp;C210&amp;E210</f>
        <v>KimMacdonald-ConillFMILLENNIUM RUNNING</v>
      </c>
      <c r="G210" s="5">
        <f>SUMIF('Nashua 10K'!$F$2:$F$273,F210,'Nashua 10K'!$J$2:$J$273)</f>
        <v>0</v>
      </c>
      <c r="H210" s="5">
        <f>SUMIF('Skip''s 4M'!$F$2:$F$310,F210,'Skip''s 4M'!$J$2:$J$310)</f>
        <v>0</v>
      </c>
      <c r="I210" s="5">
        <f>SUMIF(Sandown!$F$2:$F$297,F210,Sandown!$J$2:$J$297)</f>
        <v>0</v>
      </c>
      <c r="J210" s="5">
        <f>SUMIF('New England Half'!$F$2:$F$294,F210,'New England Half'!$J$2:$J$294)</f>
        <v>4.375</v>
      </c>
      <c r="K210" s="5">
        <f>SUMIF('Track 5K'!$F$2:$F$198,F210,'Track 5K'!$J$2:$J$198)</f>
        <v>0</v>
      </c>
      <c r="L210" s="4">
        <f>SUM(G210:K210)</f>
        <v>4.375</v>
      </c>
    </row>
    <row r="211" spans="1:12" ht="12.75" x14ac:dyDescent="0.2">
      <c r="A211" s="2" t="s">
        <v>113</v>
      </c>
      <c r="B211" s="2" t="s">
        <v>470</v>
      </c>
      <c r="C211" s="2" t="s">
        <v>19</v>
      </c>
      <c r="D211" s="2">
        <v>27</v>
      </c>
      <c r="E211" s="2" t="s">
        <v>192</v>
      </c>
      <c r="F211" s="9" t="str">
        <f>A211&amp;B211&amp;C211&amp;E211</f>
        <v>ChristinaDiSalvoFGREATER DERRY TRACK CLUB</v>
      </c>
      <c r="G211" s="5">
        <f>SUMIF('Nashua 10K'!$F$2:$F$273,F211,'Nashua 10K'!$J$2:$J$273)</f>
        <v>0</v>
      </c>
      <c r="H211" s="5">
        <f>SUMIF('Skip''s 4M'!$F$2:$F$310,F211,'Skip''s 4M'!$J$2:$J$310)</f>
        <v>0</v>
      </c>
      <c r="I211" s="5">
        <f>SUMIF(Sandown!$F$2:$F$297,F211,Sandown!$J$2:$J$297)</f>
        <v>0</v>
      </c>
      <c r="J211" s="5">
        <f>SUMIF('New England Half'!$F$2:$F$294,F211,'New England Half'!$J$2:$J$294)</f>
        <v>0</v>
      </c>
      <c r="K211" s="5">
        <f>SUMIF('Track 5K'!$F$2:$F$198,F211,'Track 5K'!$J$2:$J$198)</f>
        <v>4.375</v>
      </c>
      <c r="L211" s="4">
        <f>SUM(G211:K211)</f>
        <v>4.375</v>
      </c>
    </row>
    <row r="212" spans="1:12" ht="12.75" x14ac:dyDescent="0.2">
      <c r="A212" s="2" t="s">
        <v>567</v>
      </c>
      <c r="B212" s="2" t="s">
        <v>568</v>
      </c>
      <c r="C212" s="2" t="s">
        <v>19</v>
      </c>
      <c r="D212" s="2">
        <v>49</v>
      </c>
      <c r="E212" s="2" t="s">
        <v>192</v>
      </c>
      <c r="F212" s="9" t="str">
        <f>A212&amp;B212&amp;C212&amp;E212</f>
        <v>TraceyLambFGREATER DERRY TRACK CLUB</v>
      </c>
      <c r="G212" s="5">
        <f>SUMIF('Nashua 10K'!$F$2:$F$273,F212,'Nashua 10K'!$J$2:$J$273)</f>
        <v>0</v>
      </c>
      <c r="H212" s="5">
        <f>SUMIF('Skip''s 4M'!$F$2:$F$310,F212,'Skip''s 4M'!$J$2:$J$310)</f>
        <v>0</v>
      </c>
      <c r="I212" s="5">
        <f>SUMIF(Sandown!$F$2:$F$297,F212,Sandown!$J$2:$J$297)</f>
        <v>0</v>
      </c>
      <c r="J212" s="5">
        <f>SUMIF('New England Half'!$F$2:$F$294,F212,'New England Half'!$J$2:$J$294)</f>
        <v>4.25</v>
      </c>
      <c r="K212" s="5">
        <f>SUMIF('Track 5K'!$F$2:$F$198,F212,'Track 5K'!$J$2:$J$198)</f>
        <v>0</v>
      </c>
      <c r="L212" s="4">
        <f>SUM(G212:K212)</f>
        <v>4.25</v>
      </c>
    </row>
    <row r="213" spans="1:12" ht="12.75" x14ac:dyDescent="0.2">
      <c r="A213" s="2" t="s">
        <v>26</v>
      </c>
      <c r="B213" s="2" t="s">
        <v>41</v>
      </c>
      <c r="C213" s="2" t="s">
        <v>19</v>
      </c>
      <c r="D213" s="2">
        <v>29</v>
      </c>
      <c r="E213" s="2" t="s">
        <v>193</v>
      </c>
      <c r="F213" s="9" t="str">
        <f>A213&amp;B213&amp;C213&amp;E213</f>
        <v>KristenReedFMILLENNIUM RUNNING</v>
      </c>
      <c r="G213" s="5">
        <f>SUMIF('Nashua 10K'!$F$2:$F$273,F213,'Nashua 10K'!$J$2:$J$273)</f>
        <v>0</v>
      </c>
      <c r="H213" s="5">
        <f>SUMIF('Skip''s 4M'!$F$2:$F$310,F213,'Skip''s 4M'!$J$2:$J$310)</f>
        <v>0</v>
      </c>
      <c r="I213" s="5">
        <f>SUMIF(Sandown!$F$2:$F$297,F213,Sandown!$J$2:$J$297)</f>
        <v>0</v>
      </c>
      <c r="J213" s="5">
        <f>SUMIF('New England Half'!$F$2:$F$294,F213,'New England Half'!$J$2:$J$294)</f>
        <v>4.125</v>
      </c>
      <c r="K213" s="5">
        <f>SUMIF('Track 5K'!$F$2:$F$198,F213,'Track 5K'!$J$2:$J$198)</f>
        <v>0</v>
      </c>
      <c r="L213" s="4">
        <f>SUM(G213:K213)</f>
        <v>4.125</v>
      </c>
    </row>
    <row r="214" spans="1:12" ht="12.75" x14ac:dyDescent="0.2">
      <c r="A214" s="2" t="s">
        <v>473</v>
      </c>
      <c r="B214" s="2" t="s">
        <v>474</v>
      </c>
      <c r="C214" s="2" t="s">
        <v>19</v>
      </c>
      <c r="D214" s="2">
        <v>44</v>
      </c>
      <c r="E214" s="2" t="s">
        <v>191</v>
      </c>
      <c r="F214" s="9" t="str">
        <f>A214&amp;B214&amp;C214&amp;E214</f>
        <v>JohannaLisle NewboldFGATE CITY STRIDERS</v>
      </c>
      <c r="G214" s="5">
        <f>SUMIF('Nashua 10K'!$F$2:$F$273,F214,'Nashua 10K'!$J$2:$J$273)</f>
        <v>0</v>
      </c>
      <c r="H214" s="5">
        <f>SUMIF('Skip''s 4M'!$F$2:$F$310,F214,'Skip''s 4M'!$J$2:$J$310)</f>
        <v>0</v>
      </c>
      <c r="I214" s="5">
        <f>SUMIF(Sandown!$F$2:$F$297,F214,Sandown!$J$2:$J$297)</f>
        <v>0</v>
      </c>
      <c r="J214" s="5">
        <f>SUMIF('New England Half'!$F$2:$F$294,F214,'New England Half'!$J$2:$J$294)</f>
        <v>0</v>
      </c>
      <c r="K214" s="5">
        <f>SUMIF('Track 5K'!$F$2:$F$198,F214,'Track 5K'!$J$2:$J$198)</f>
        <v>4.125</v>
      </c>
      <c r="L214" s="4">
        <f>SUM(G214:K214)</f>
        <v>4.125</v>
      </c>
    </row>
    <row r="215" spans="1:12" ht="12.75" x14ac:dyDescent="0.2">
      <c r="A215" s="2" t="s">
        <v>569</v>
      </c>
      <c r="B215" s="2" t="s">
        <v>570</v>
      </c>
      <c r="C215" s="2" t="s">
        <v>19</v>
      </c>
      <c r="D215" s="2">
        <v>28</v>
      </c>
      <c r="E215" s="2" t="s">
        <v>196</v>
      </c>
      <c r="F215" s="9" t="str">
        <f>A215&amp;B215&amp;C215&amp;E215</f>
        <v>BrittanyLyonFUPPER VALLEY RUNNING CLUB</v>
      </c>
      <c r="G215" s="5">
        <f>SUMIF('Nashua 10K'!$F$2:$F$273,F215,'Nashua 10K'!$J$2:$J$273)</f>
        <v>0</v>
      </c>
      <c r="H215" s="5">
        <f>SUMIF('Skip''s 4M'!$F$2:$F$310,F215,'Skip''s 4M'!$J$2:$J$310)</f>
        <v>0</v>
      </c>
      <c r="I215" s="5">
        <f>SUMIF(Sandown!$F$2:$F$297,F215,Sandown!$J$2:$J$297)</f>
        <v>0</v>
      </c>
      <c r="J215" s="5">
        <f>SUMIF('New England Half'!$F$2:$F$294,F215,'New England Half'!$J$2:$J$294)</f>
        <v>4</v>
      </c>
      <c r="K215" s="5">
        <f>SUMIF('Track 5K'!$F$2:$F$198,F215,'Track 5K'!$J$2:$J$198)</f>
        <v>0</v>
      </c>
      <c r="L215" s="4">
        <f>SUM(G215:K215)</f>
        <v>4</v>
      </c>
    </row>
    <row r="216" spans="1:12" ht="12.75" x14ac:dyDescent="0.2">
      <c r="A216" s="2" t="s">
        <v>571</v>
      </c>
      <c r="B216" s="2" t="s">
        <v>572</v>
      </c>
      <c r="C216" s="2" t="s">
        <v>19</v>
      </c>
      <c r="D216" s="2">
        <v>57</v>
      </c>
      <c r="E216" s="2" t="s">
        <v>193</v>
      </c>
      <c r="F216" s="9" t="str">
        <f>A216&amp;B216&amp;C216&amp;E216</f>
        <v>TerriFournierFMILLENNIUM RUNNING</v>
      </c>
      <c r="G216" s="5">
        <f>SUMIF('Nashua 10K'!$F$2:$F$273,F216,'Nashua 10K'!$J$2:$J$273)</f>
        <v>0</v>
      </c>
      <c r="H216" s="5">
        <f>SUMIF('Skip''s 4M'!$F$2:$F$310,F216,'Skip''s 4M'!$J$2:$J$310)</f>
        <v>0</v>
      </c>
      <c r="I216" s="5">
        <f>SUMIF(Sandown!$F$2:$F$297,F216,Sandown!$J$2:$J$297)</f>
        <v>0</v>
      </c>
      <c r="J216" s="5">
        <f>SUMIF('New England Half'!$F$2:$F$294,F216,'New England Half'!$J$2:$J$294)</f>
        <v>3.75</v>
      </c>
      <c r="K216" s="5">
        <f>SUMIF('Track 5K'!$F$2:$F$198,F216,'Track 5K'!$J$2:$J$198)</f>
        <v>0</v>
      </c>
      <c r="L216" s="4">
        <f>SUM(G216:K216)</f>
        <v>3.75</v>
      </c>
    </row>
    <row r="217" spans="1:12" ht="12.75" x14ac:dyDescent="0.2">
      <c r="A217" s="2" t="s">
        <v>86</v>
      </c>
      <c r="B217" s="2" t="s">
        <v>478</v>
      </c>
      <c r="C217" s="2" t="s">
        <v>19</v>
      </c>
      <c r="D217" s="2">
        <v>53</v>
      </c>
      <c r="E217" s="2" t="s">
        <v>191</v>
      </c>
      <c r="F217" s="9" t="str">
        <f>A217&amp;B217&amp;C217&amp;E217</f>
        <v>MicheleRobinsonFGATE CITY STRIDERS</v>
      </c>
      <c r="G217" s="5">
        <f>SUMIF('Nashua 10K'!$F$2:$F$273,F217,'Nashua 10K'!$J$2:$J$273)</f>
        <v>0</v>
      </c>
      <c r="H217" s="5">
        <f>SUMIF('Skip''s 4M'!$F$2:$F$310,F217,'Skip''s 4M'!$J$2:$J$310)</f>
        <v>0</v>
      </c>
      <c r="I217" s="5">
        <f>SUMIF(Sandown!$F$2:$F$297,F217,Sandown!$J$2:$J$297)</f>
        <v>0</v>
      </c>
      <c r="J217" s="5">
        <f>SUMIF('New England Half'!$F$2:$F$294,F217,'New England Half'!$J$2:$J$294)</f>
        <v>0</v>
      </c>
      <c r="K217" s="5">
        <f>SUMIF('Track 5K'!$F$2:$F$198,F217,'Track 5K'!$J$2:$J$198)</f>
        <v>3.75</v>
      </c>
      <c r="L217" s="4">
        <f>SUM(G217:K217)</f>
        <v>3.75</v>
      </c>
    </row>
    <row r="218" spans="1:12" ht="12.75" x14ac:dyDescent="0.2">
      <c r="A218" s="2" t="s">
        <v>528</v>
      </c>
      <c r="B218" s="2" t="s">
        <v>104</v>
      </c>
      <c r="C218" s="2" t="s">
        <v>19</v>
      </c>
      <c r="D218" s="2">
        <v>39</v>
      </c>
      <c r="E218" s="2" t="s">
        <v>193</v>
      </c>
      <c r="F218" s="9" t="str">
        <f>A218&amp;B218&amp;C218&amp;E218</f>
        <v>AshleyJohnsonFMILLENNIUM RUNNING</v>
      </c>
      <c r="G218" s="5">
        <f>SUMIF('Nashua 10K'!$F$2:$F$273,F218,'Nashua 10K'!$J$2:$J$273)</f>
        <v>0</v>
      </c>
      <c r="H218" s="5">
        <f>SUMIF('Skip''s 4M'!$F$2:$F$310,F218,'Skip''s 4M'!$J$2:$J$310)</f>
        <v>0</v>
      </c>
      <c r="I218" s="5">
        <f>SUMIF(Sandown!$F$2:$F$297,F218,Sandown!$J$2:$J$297)</f>
        <v>0</v>
      </c>
      <c r="J218" s="5">
        <f>SUMIF('New England Half'!$F$2:$F$294,F218,'New England Half'!$J$2:$J$294)</f>
        <v>3.625</v>
      </c>
      <c r="K218" s="5">
        <f>SUMIF('Track 5K'!$F$2:$F$198,F218,'Track 5K'!$J$2:$J$198)</f>
        <v>0</v>
      </c>
      <c r="L218" s="4">
        <f>SUM(G218:K218)</f>
        <v>3.625</v>
      </c>
    </row>
    <row r="219" spans="1:12" ht="12.75" x14ac:dyDescent="0.2">
      <c r="A219" s="2" t="s">
        <v>221</v>
      </c>
      <c r="B219" s="2" t="s">
        <v>573</v>
      </c>
      <c r="C219" s="2" t="s">
        <v>19</v>
      </c>
      <c r="D219" s="2">
        <v>62</v>
      </c>
      <c r="E219" s="2" t="s">
        <v>193</v>
      </c>
      <c r="F219" s="9" t="str">
        <f>A219&amp;B219&amp;C219&amp;E219</f>
        <v>LindaDoyleFMILLENNIUM RUNNING</v>
      </c>
      <c r="G219" s="5">
        <f>SUMIF('Nashua 10K'!$F$2:$F$273,F219,'Nashua 10K'!$J$2:$J$273)</f>
        <v>0</v>
      </c>
      <c r="H219" s="5">
        <f>SUMIF('Skip''s 4M'!$F$2:$F$310,F219,'Skip''s 4M'!$J$2:$J$310)</f>
        <v>0</v>
      </c>
      <c r="I219" s="5">
        <f>SUMIF(Sandown!$F$2:$F$297,F219,Sandown!$J$2:$J$297)</f>
        <v>0</v>
      </c>
      <c r="J219" s="5">
        <f>SUMIF('New England Half'!$F$2:$F$294,F219,'New England Half'!$J$2:$J$294)</f>
        <v>3.125</v>
      </c>
      <c r="K219" s="5">
        <f>SUMIF('Track 5K'!$F$2:$F$198,F219,'Track 5K'!$J$2:$J$198)</f>
        <v>0</v>
      </c>
      <c r="L219" s="4">
        <f>SUM(G219:K219)</f>
        <v>3.125</v>
      </c>
    </row>
    <row r="220" spans="1:12" ht="12.75" x14ac:dyDescent="0.2">
      <c r="A220" s="2" t="s">
        <v>676</v>
      </c>
      <c r="B220" s="2" t="s">
        <v>459</v>
      </c>
      <c r="C220" s="2" t="s">
        <v>19</v>
      </c>
      <c r="D220" s="2">
        <v>12</v>
      </c>
      <c r="E220" s="2" t="s">
        <v>193</v>
      </c>
      <c r="F220" s="9" t="str">
        <f>A220&amp;B220&amp;C220&amp;E220</f>
        <v>AbigailWalshFMILLENNIUM RUNNING</v>
      </c>
      <c r="G220" s="5">
        <f>SUMIF('Nashua 10K'!$F$2:$F$273,F220,'Nashua 10K'!$J$2:$J$273)</f>
        <v>0</v>
      </c>
      <c r="H220" s="5">
        <f>SUMIF('Skip''s 4M'!$F$2:$F$310,F220,'Skip''s 4M'!$J$2:$J$310)</f>
        <v>0</v>
      </c>
      <c r="I220" s="5">
        <f>SUMIF(Sandown!$F$2:$F$297,F220,Sandown!$J$2:$J$297)</f>
        <v>0</v>
      </c>
      <c r="J220" s="5">
        <f>SUMIF('New England Half'!$F$2:$F$294,F220,'New England Half'!$J$2:$J$294)</f>
        <v>0</v>
      </c>
      <c r="K220" s="5">
        <f>SUMIF('Track 5K'!$F$2:$F$198,F220,'Track 5K'!$J$2:$J$198)</f>
        <v>3.125</v>
      </c>
      <c r="L220" s="4">
        <f>SUM(G220:K220)</f>
        <v>3.125</v>
      </c>
    </row>
    <row r="221" spans="1:12" ht="12.75" x14ac:dyDescent="0.2">
      <c r="A221" s="2" t="s">
        <v>112</v>
      </c>
      <c r="B221" s="2" t="s">
        <v>576</v>
      </c>
      <c r="C221" s="2" t="s">
        <v>19</v>
      </c>
      <c r="D221" s="2">
        <v>45</v>
      </c>
      <c r="E221" s="2" t="s">
        <v>193</v>
      </c>
      <c r="F221" s="9" t="str">
        <f>A221&amp;B221&amp;C221&amp;E221</f>
        <v>HeatherTaylorFMILLENNIUM RUNNING</v>
      </c>
      <c r="G221" s="5">
        <f>SUMIF('Nashua 10K'!$F$2:$F$273,F221,'Nashua 10K'!$J$2:$J$273)</f>
        <v>0</v>
      </c>
      <c r="H221" s="5">
        <f>SUMIF('Skip''s 4M'!$F$2:$F$310,F221,'Skip''s 4M'!$J$2:$J$310)</f>
        <v>0</v>
      </c>
      <c r="I221" s="5">
        <f>SUMIF(Sandown!$F$2:$F$297,F221,Sandown!$J$2:$J$297)</f>
        <v>0</v>
      </c>
      <c r="J221" s="5">
        <f>SUMIF('New England Half'!$F$2:$F$294,F221,'New England Half'!$J$2:$J$294)</f>
        <v>2.84375</v>
      </c>
      <c r="K221" s="5">
        <f>SUMIF('Track 5K'!$F$2:$F$198,F221,'Track 5K'!$J$2:$J$198)</f>
        <v>0</v>
      </c>
      <c r="L221" s="4">
        <f>SUM(G221:K221)</f>
        <v>2.84375</v>
      </c>
    </row>
    <row r="222" spans="1:12" ht="12.75" x14ac:dyDescent="0.2">
      <c r="A222" s="3" t="s">
        <v>681</v>
      </c>
      <c r="B222" s="3" t="s">
        <v>682</v>
      </c>
      <c r="C222" s="3" t="s">
        <v>19</v>
      </c>
      <c r="D222" s="3">
        <v>36</v>
      </c>
      <c r="E222" s="2" t="s">
        <v>192</v>
      </c>
      <c r="F222" s="9" t="str">
        <f>A222&amp;B222&amp;C222&amp;E222</f>
        <v>TokiTaharaFGREATER DERRY TRACK CLUB</v>
      </c>
      <c r="G222" s="5">
        <f>SUMIF('Nashua 10K'!$F$2:$F$273,F222,'Nashua 10K'!$J$2:$J$273)</f>
        <v>0</v>
      </c>
      <c r="H222" s="5">
        <f>SUMIF('Skip''s 4M'!$F$2:$F$310,F222,'Skip''s 4M'!$J$2:$J$310)</f>
        <v>0</v>
      </c>
      <c r="I222" s="5">
        <f>SUMIF(Sandown!$F$2:$F$297,F222,Sandown!$J$2:$J$297)</f>
        <v>0</v>
      </c>
      <c r="J222" s="5">
        <f>SUMIF('New England Half'!$F$2:$F$294,F222,'New England Half'!$J$2:$J$294)</f>
        <v>2.75</v>
      </c>
      <c r="K222" s="5">
        <f>SUMIF('Track 5K'!$F$2:$F$198,F222,'Track 5K'!$J$2:$J$198)</f>
        <v>0</v>
      </c>
      <c r="L222" s="4">
        <f>SUM(G222:K222)</f>
        <v>2.75</v>
      </c>
    </row>
    <row r="223" spans="1:12" ht="12.75" x14ac:dyDescent="0.2">
      <c r="A223" s="2" t="s">
        <v>577</v>
      </c>
      <c r="B223" s="2" t="s">
        <v>578</v>
      </c>
      <c r="C223" s="2" t="s">
        <v>19</v>
      </c>
      <c r="D223" s="2">
        <v>42</v>
      </c>
      <c r="E223" s="2" t="s">
        <v>193</v>
      </c>
      <c r="F223" s="9" t="str">
        <f>A223&amp;B223&amp;C223&amp;E223</f>
        <v>ShannonBeaumontFMILLENNIUM RUNNING</v>
      </c>
      <c r="G223" s="5">
        <f>SUMIF('Nashua 10K'!$F$2:$F$273,F223,'Nashua 10K'!$J$2:$J$273)</f>
        <v>0</v>
      </c>
      <c r="H223" s="5">
        <f>SUMIF('Skip''s 4M'!$F$2:$F$310,F223,'Skip''s 4M'!$J$2:$J$310)</f>
        <v>0</v>
      </c>
      <c r="I223" s="5">
        <f>SUMIF(Sandown!$F$2:$F$297,F223,Sandown!$J$2:$J$297)</f>
        <v>0</v>
      </c>
      <c r="J223" s="5">
        <f>SUMIF('New England Half'!$F$2:$F$294,F223,'New England Half'!$J$2:$J$294)</f>
        <v>2.5625</v>
      </c>
      <c r="K223" s="5">
        <f>SUMIF('Track 5K'!$F$2:$F$198,F223,'Track 5K'!$J$2:$J$198)</f>
        <v>0</v>
      </c>
      <c r="L223" s="4">
        <f>SUM(G223:K223)</f>
        <v>2.5625</v>
      </c>
    </row>
    <row r="224" spans="1:12" ht="12.75" x14ac:dyDescent="0.2">
      <c r="A224" s="2" t="s">
        <v>121</v>
      </c>
      <c r="B224" s="2" t="s">
        <v>579</v>
      </c>
      <c r="C224" s="2" t="s">
        <v>19</v>
      </c>
      <c r="D224" s="32">
        <v>41</v>
      </c>
      <c r="E224" s="2" t="s">
        <v>193</v>
      </c>
      <c r="F224" s="9" t="str">
        <f>A224&amp;B224&amp;C224&amp;E224</f>
        <v>PattyOneilFMILLENNIUM RUNNING</v>
      </c>
      <c r="G224" s="5">
        <f>SUMIF('Nashua 10K'!$F$2:$F$273,F224,'Nashua 10K'!$J$2:$J$273)</f>
        <v>0</v>
      </c>
      <c r="H224" s="5">
        <f>SUMIF('Skip''s 4M'!$F$2:$F$310,F224,'Skip''s 4M'!$J$2:$J$310)</f>
        <v>0</v>
      </c>
      <c r="I224" s="5">
        <f>SUMIF(Sandown!$F$2:$F$297,F224,Sandown!$J$2:$J$297)</f>
        <v>0</v>
      </c>
      <c r="J224" s="5">
        <f>SUMIF('New England Half'!$F$2:$F$294,F224,'New England Half'!$J$2:$J$294)</f>
        <v>2.46875</v>
      </c>
      <c r="K224" s="5">
        <f>SUMIF('Track 5K'!$F$2:$F$198,F224,'Track 5K'!$J$2:$J$198)</f>
        <v>0</v>
      </c>
      <c r="L224" s="4">
        <f>SUM(G224:K224)</f>
        <v>2.46875</v>
      </c>
    </row>
    <row r="225" spans="1:12" ht="12.75" x14ac:dyDescent="0.2">
      <c r="A225" s="2" t="s">
        <v>580</v>
      </c>
      <c r="B225" s="2" t="s">
        <v>581</v>
      </c>
      <c r="C225" s="2" t="s">
        <v>19</v>
      </c>
      <c r="D225" s="2">
        <v>27</v>
      </c>
      <c r="E225" s="2" t="s">
        <v>193</v>
      </c>
      <c r="F225" s="9" t="str">
        <f>A225&amp;B225&amp;C225&amp;E225</f>
        <v>BrittneySchmeltzFMILLENNIUM RUNNING</v>
      </c>
      <c r="G225" s="5">
        <f>SUMIF('Nashua 10K'!$F$2:$F$273,F225,'Nashua 10K'!$J$2:$J$273)</f>
        <v>0</v>
      </c>
      <c r="H225" s="5">
        <f>SUMIF('Skip''s 4M'!$F$2:$F$310,F225,'Skip''s 4M'!$J$2:$J$310)</f>
        <v>0</v>
      </c>
      <c r="I225" s="5">
        <f>SUMIF(Sandown!$F$2:$F$297,F225,Sandown!$J$2:$J$297)</f>
        <v>0</v>
      </c>
      <c r="J225" s="5">
        <f>SUMIF('New England Half'!$F$2:$F$294,F225,'New England Half'!$J$2:$J$294)</f>
        <v>2.375</v>
      </c>
      <c r="K225" s="5">
        <f>SUMIF('Track 5K'!$F$2:$F$198,F225,'Track 5K'!$J$2:$J$198)</f>
        <v>0</v>
      </c>
      <c r="L225" s="4">
        <f>SUM(G225:K225)</f>
        <v>2.375</v>
      </c>
    </row>
    <row r="226" spans="1:12" ht="12.75" x14ac:dyDescent="0.2">
      <c r="A226" s="2" t="s">
        <v>582</v>
      </c>
      <c r="B226" s="2" t="s">
        <v>583</v>
      </c>
      <c r="C226" s="2" t="s">
        <v>19</v>
      </c>
      <c r="D226" s="2">
        <v>46</v>
      </c>
      <c r="E226" s="2" t="s">
        <v>193</v>
      </c>
      <c r="F226" s="9" t="str">
        <f>A226&amp;B226&amp;C226&amp;E226</f>
        <v>ValerieLoomisFMILLENNIUM RUNNING</v>
      </c>
      <c r="G226" s="5">
        <f>SUMIF('Nashua 10K'!$F$2:$F$273,F226,'Nashua 10K'!$J$2:$J$273)</f>
        <v>0</v>
      </c>
      <c r="H226" s="5">
        <f>SUMIF('Skip''s 4M'!$F$2:$F$310,F226,'Skip''s 4M'!$J$2:$J$310)</f>
        <v>0</v>
      </c>
      <c r="I226" s="5">
        <f>SUMIF(Sandown!$F$2:$F$297,F226,Sandown!$J$2:$J$297)</f>
        <v>0</v>
      </c>
      <c r="J226" s="5">
        <f>SUMIF('New England Half'!$F$2:$F$294,F226,'New England Half'!$J$2:$J$294)</f>
        <v>2.1875</v>
      </c>
      <c r="K226" s="5">
        <f>SUMIF('Track 5K'!$F$2:$F$198,F226,'Track 5K'!$J$2:$J$198)</f>
        <v>0</v>
      </c>
      <c r="L226" s="4">
        <f>SUM(G226:K226)</f>
        <v>2.1875</v>
      </c>
    </row>
    <row r="227" spans="1:12" ht="12.75" x14ac:dyDescent="0.2">
      <c r="A227" s="2" t="s">
        <v>26</v>
      </c>
      <c r="B227" s="2" t="s">
        <v>584</v>
      </c>
      <c r="C227" s="2" t="s">
        <v>19</v>
      </c>
      <c r="D227" s="2">
        <v>49</v>
      </c>
      <c r="E227" s="2" t="s">
        <v>193</v>
      </c>
      <c r="F227" s="9" t="str">
        <f>A227&amp;B227&amp;C227&amp;E227</f>
        <v>KristenSheppardFMILLENNIUM RUNNING</v>
      </c>
      <c r="G227" s="5">
        <f>SUMIF('Nashua 10K'!$F$2:$F$273,F227,'Nashua 10K'!$J$2:$J$273)</f>
        <v>0</v>
      </c>
      <c r="H227" s="5">
        <f>SUMIF('Skip''s 4M'!$F$2:$F$310,F227,'Skip''s 4M'!$J$2:$J$310)</f>
        <v>0</v>
      </c>
      <c r="I227" s="5">
        <f>SUMIF(Sandown!$F$2:$F$297,F227,Sandown!$J$2:$J$297)</f>
        <v>0</v>
      </c>
      <c r="J227" s="5">
        <f>SUMIF('New England Half'!$F$2:$F$294,F227,'New England Half'!$J$2:$J$294)</f>
        <v>2.125</v>
      </c>
      <c r="K227" s="5">
        <f>SUMIF('Track 5K'!$F$2:$F$198,F227,'Track 5K'!$J$2:$J$198)</f>
        <v>0</v>
      </c>
      <c r="L227" s="4">
        <f>SUM(G227:K227)</f>
        <v>2.125</v>
      </c>
    </row>
    <row r="228" spans="1:12" ht="12.75" x14ac:dyDescent="0.2">
      <c r="A228" s="2" t="s">
        <v>585</v>
      </c>
      <c r="B228" s="2" t="s">
        <v>586</v>
      </c>
      <c r="C228" s="2" t="s">
        <v>19</v>
      </c>
      <c r="D228" s="2">
        <v>41</v>
      </c>
      <c r="E228" s="2" t="s">
        <v>193</v>
      </c>
      <c r="F228" s="9" t="str">
        <f>A228&amp;B228&amp;C228&amp;E228</f>
        <v>AmberNielsonFMILLENNIUM RUNNING</v>
      </c>
      <c r="G228" s="5">
        <f>SUMIF('Nashua 10K'!$F$2:$F$273,F228,'Nashua 10K'!$J$2:$J$273)</f>
        <v>0</v>
      </c>
      <c r="H228" s="5">
        <f>SUMIF('Skip''s 4M'!$F$2:$F$310,F228,'Skip''s 4M'!$J$2:$J$310)</f>
        <v>0</v>
      </c>
      <c r="I228" s="5">
        <f>SUMIF(Sandown!$F$2:$F$297,F228,Sandown!$J$2:$J$297)</f>
        <v>0</v>
      </c>
      <c r="J228" s="5">
        <f>SUMIF('New England Half'!$F$2:$F$294,F228,'New England Half'!$J$2:$J$294)</f>
        <v>2</v>
      </c>
      <c r="K228" s="5">
        <f>SUMIF('Track 5K'!$F$2:$F$198,F228,'Track 5K'!$J$2:$J$198)</f>
        <v>0</v>
      </c>
      <c r="L228" s="4">
        <f>SUM(G228:K228)</f>
        <v>2</v>
      </c>
    </row>
    <row r="229" spans="1:12" ht="12.75" x14ac:dyDescent="0.2">
      <c r="L229" s="4"/>
    </row>
    <row r="230" spans="1:12" ht="12.75" x14ac:dyDescent="0.2">
      <c r="L230" s="4"/>
    </row>
    <row r="231" spans="1:12" ht="12.75" x14ac:dyDescent="0.2">
      <c r="L231" s="4"/>
    </row>
    <row r="232" spans="1:12" ht="12.75" x14ac:dyDescent="0.2">
      <c r="L232" s="4"/>
    </row>
    <row r="233" spans="1:12" ht="12.75" x14ac:dyDescent="0.2">
      <c r="L233" s="4"/>
    </row>
    <row r="234" spans="1:12" ht="12.75" x14ac:dyDescent="0.2">
      <c r="L234" s="4"/>
    </row>
    <row r="235" spans="1:12" ht="12.75" x14ac:dyDescent="0.2">
      <c r="L235" s="4"/>
    </row>
    <row r="236" spans="1:12" ht="12.75" x14ac:dyDescent="0.2">
      <c r="L236" s="4"/>
    </row>
    <row r="237" spans="1:12" ht="12.75" x14ac:dyDescent="0.2">
      <c r="L237" s="4"/>
    </row>
    <row r="238" spans="1:12" ht="12.75" x14ac:dyDescent="0.2">
      <c r="L238" s="4"/>
    </row>
    <row r="239" spans="1:12" ht="12.75" x14ac:dyDescent="0.2">
      <c r="L239" s="4"/>
    </row>
    <row r="240" spans="1:12" ht="12.75" x14ac:dyDescent="0.2">
      <c r="L240" s="4"/>
    </row>
    <row r="241" spans="12:12" ht="12.75" x14ac:dyDescent="0.2">
      <c r="L241" s="4"/>
    </row>
    <row r="242" spans="12:12" ht="12.75" x14ac:dyDescent="0.2">
      <c r="L242" s="4"/>
    </row>
    <row r="243" spans="12:12" ht="12.75" x14ac:dyDescent="0.2">
      <c r="L243" s="4"/>
    </row>
    <row r="244" spans="12:12" ht="12.75" x14ac:dyDescent="0.2">
      <c r="L244" s="4"/>
    </row>
    <row r="245" spans="12:12" ht="12.75" x14ac:dyDescent="0.2">
      <c r="L245" s="4"/>
    </row>
    <row r="246" spans="12:12" ht="12.75" x14ac:dyDescent="0.2">
      <c r="L246" s="4"/>
    </row>
    <row r="247" spans="12:12" ht="12.75" x14ac:dyDescent="0.2">
      <c r="L247" s="4"/>
    </row>
    <row r="248" spans="12:12" ht="12.75" x14ac:dyDescent="0.2">
      <c r="L248" s="4"/>
    </row>
    <row r="249" spans="12:12" ht="12.75" x14ac:dyDescent="0.2">
      <c r="L249" s="4"/>
    </row>
    <row r="250" spans="12:12" ht="12.75" x14ac:dyDescent="0.2">
      <c r="L250" s="4"/>
    </row>
    <row r="251" spans="12:12" ht="12.75" x14ac:dyDescent="0.2">
      <c r="L251" s="4"/>
    </row>
    <row r="252" spans="12:12" ht="12.75" x14ac:dyDescent="0.2">
      <c r="L252" s="4"/>
    </row>
    <row r="253" spans="12:12" ht="12.75" x14ac:dyDescent="0.2">
      <c r="L253" s="4"/>
    </row>
    <row r="254" spans="12:12" ht="12.75" x14ac:dyDescent="0.2">
      <c r="L254" s="4"/>
    </row>
    <row r="255" spans="12:12" ht="12.75" x14ac:dyDescent="0.2">
      <c r="L255" s="4"/>
    </row>
    <row r="256" spans="12:12" ht="12.75" x14ac:dyDescent="0.2">
      <c r="L256" s="4"/>
    </row>
    <row r="257" spans="12:12" ht="12.75" x14ac:dyDescent="0.2">
      <c r="L257" s="4"/>
    </row>
    <row r="258" spans="12:12" ht="12.75" x14ac:dyDescent="0.2">
      <c r="L258" s="4"/>
    </row>
    <row r="259" spans="12:12" ht="12.75" x14ac:dyDescent="0.2">
      <c r="L259" s="4"/>
    </row>
    <row r="260" spans="12:12" ht="12.75" x14ac:dyDescent="0.2">
      <c r="L260" s="4"/>
    </row>
    <row r="261" spans="12:12" ht="12.75" x14ac:dyDescent="0.2">
      <c r="L261" s="4"/>
    </row>
    <row r="262" spans="12:12" ht="12.75" x14ac:dyDescent="0.2">
      <c r="L262" s="4"/>
    </row>
    <row r="263" spans="12:12" ht="12.75" x14ac:dyDescent="0.2">
      <c r="L263" s="4"/>
    </row>
    <row r="264" spans="12:12" ht="12.75" x14ac:dyDescent="0.2">
      <c r="L264" s="4"/>
    </row>
    <row r="265" spans="12:12" ht="12.75" x14ac:dyDescent="0.2">
      <c r="L265" s="4"/>
    </row>
    <row r="266" spans="12:12" ht="12.75" x14ac:dyDescent="0.2">
      <c r="L266" s="4"/>
    </row>
    <row r="267" spans="12:12" ht="12.75" x14ac:dyDescent="0.2">
      <c r="L267" s="4"/>
    </row>
    <row r="268" spans="12:12" ht="12.75" x14ac:dyDescent="0.2">
      <c r="L268" s="4"/>
    </row>
    <row r="269" spans="12:12" ht="12.75" x14ac:dyDescent="0.2">
      <c r="L269" s="4"/>
    </row>
    <row r="270" spans="12:12" ht="12.75" x14ac:dyDescent="0.2">
      <c r="L270" s="4"/>
    </row>
    <row r="271" spans="12:12" ht="12.75" x14ac:dyDescent="0.2">
      <c r="L271" s="4"/>
    </row>
    <row r="272" spans="12:12" ht="12.75" x14ac:dyDescent="0.2">
      <c r="L272" s="4"/>
    </row>
    <row r="273" spans="12:12" ht="12.75" x14ac:dyDescent="0.2">
      <c r="L273" s="4"/>
    </row>
    <row r="274" spans="12:12" ht="12.75" x14ac:dyDescent="0.2">
      <c r="L274" s="4"/>
    </row>
    <row r="275" spans="12:12" ht="12.75" x14ac:dyDescent="0.2">
      <c r="L275" s="4"/>
    </row>
    <row r="276" spans="12:12" ht="12.75" x14ac:dyDescent="0.2">
      <c r="L276" s="4"/>
    </row>
    <row r="277" spans="12:12" ht="12.75" x14ac:dyDescent="0.2">
      <c r="L277" s="4"/>
    </row>
    <row r="278" spans="12:12" ht="12.75" x14ac:dyDescent="0.2">
      <c r="L278" s="4"/>
    </row>
    <row r="279" spans="12:12" ht="12.75" x14ac:dyDescent="0.2">
      <c r="L279" s="4"/>
    </row>
    <row r="280" spans="12:12" ht="12.75" x14ac:dyDescent="0.2">
      <c r="L280" s="4"/>
    </row>
    <row r="281" spans="12:12" ht="12.75" x14ac:dyDescent="0.2">
      <c r="L281" s="4"/>
    </row>
    <row r="282" spans="12:12" ht="12.75" x14ac:dyDescent="0.2">
      <c r="L282" s="4"/>
    </row>
    <row r="283" spans="12:12" ht="12.75" x14ac:dyDescent="0.2">
      <c r="L283" s="4"/>
    </row>
    <row r="284" spans="12:12" ht="12.75" x14ac:dyDescent="0.2">
      <c r="L284" s="4"/>
    </row>
    <row r="285" spans="12:12" ht="12.75" x14ac:dyDescent="0.2">
      <c r="L285" s="4"/>
    </row>
    <row r="286" spans="12:12" ht="12.75" x14ac:dyDescent="0.2">
      <c r="L286" s="4"/>
    </row>
    <row r="287" spans="12:12" ht="12.75" x14ac:dyDescent="0.2">
      <c r="L287" s="4"/>
    </row>
    <row r="288" spans="12:12" ht="12.75" x14ac:dyDescent="0.2">
      <c r="L288" s="4"/>
    </row>
    <row r="289" spans="12:12" ht="12.75" x14ac:dyDescent="0.2">
      <c r="L289" s="4"/>
    </row>
    <row r="290" spans="12:12" ht="12.75" x14ac:dyDescent="0.2">
      <c r="L290" s="4"/>
    </row>
    <row r="291" spans="12:12" ht="12.75" x14ac:dyDescent="0.2">
      <c r="L291" s="4"/>
    </row>
    <row r="292" spans="12:12" ht="12.75" x14ac:dyDescent="0.2">
      <c r="L292" s="4"/>
    </row>
    <row r="293" spans="12:12" ht="12.75" x14ac:dyDescent="0.2">
      <c r="L293" s="4"/>
    </row>
    <row r="294" spans="12:12" ht="12.75" x14ac:dyDescent="0.2">
      <c r="L294" s="4"/>
    </row>
    <row r="295" spans="12:12" ht="12.75" x14ac:dyDescent="0.2">
      <c r="L295" s="4"/>
    </row>
    <row r="296" spans="12:12" ht="12.75" x14ac:dyDescent="0.2">
      <c r="L296" s="4"/>
    </row>
    <row r="297" spans="12:12" ht="12.75" x14ac:dyDescent="0.2">
      <c r="L297" s="4"/>
    </row>
    <row r="298" spans="12:12" ht="12.75" x14ac:dyDescent="0.2">
      <c r="L298" s="4"/>
    </row>
    <row r="299" spans="12:12" ht="12.75" x14ac:dyDescent="0.2">
      <c r="L299" s="4"/>
    </row>
    <row r="300" spans="12:12" ht="12.75" x14ac:dyDescent="0.2">
      <c r="L300" s="4"/>
    </row>
    <row r="301" spans="12:12" ht="12.75" x14ac:dyDescent="0.2">
      <c r="L301" s="4"/>
    </row>
    <row r="302" spans="12:12" ht="12.75" x14ac:dyDescent="0.2">
      <c r="L302" s="4"/>
    </row>
    <row r="303" spans="12:12" ht="12.75" x14ac:dyDescent="0.2">
      <c r="L303" s="4"/>
    </row>
    <row r="304" spans="12:12" ht="12.75" x14ac:dyDescent="0.2">
      <c r="L304" s="4"/>
    </row>
    <row r="305" spans="12:12" ht="12.75" x14ac:dyDescent="0.2">
      <c r="L305" s="4"/>
    </row>
    <row r="306" spans="12:12" ht="12.75" x14ac:dyDescent="0.2">
      <c r="L306" s="4"/>
    </row>
    <row r="307" spans="12:12" ht="12.75" x14ac:dyDescent="0.2">
      <c r="L307" s="4"/>
    </row>
    <row r="308" spans="12:12" ht="12.75" x14ac:dyDescent="0.2">
      <c r="L308" s="4"/>
    </row>
    <row r="309" spans="12:12" ht="12.75" x14ac:dyDescent="0.2">
      <c r="L309" s="4"/>
    </row>
    <row r="310" spans="12:12" ht="12.75" x14ac:dyDescent="0.2">
      <c r="L310" s="4"/>
    </row>
    <row r="311" spans="12:12" ht="12.75" x14ac:dyDescent="0.2">
      <c r="L311" s="4"/>
    </row>
    <row r="312" spans="12:12" ht="12.75" x14ac:dyDescent="0.2">
      <c r="L312" s="4"/>
    </row>
    <row r="313" spans="12:12" ht="12.75" x14ac:dyDescent="0.2">
      <c r="L313" s="4"/>
    </row>
    <row r="314" spans="12:12" ht="12.75" x14ac:dyDescent="0.2">
      <c r="L314" s="4"/>
    </row>
    <row r="315" spans="12:12" ht="12.75" x14ac:dyDescent="0.2">
      <c r="L315" s="4"/>
    </row>
    <row r="316" spans="12:12" ht="12.75" x14ac:dyDescent="0.2">
      <c r="L316" s="4"/>
    </row>
    <row r="317" spans="12:12" ht="12.75" x14ac:dyDescent="0.2">
      <c r="L317" s="4"/>
    </row>
    <row r="318" spans="12:12" ht="12.75" x14ac:dyDescent="0.2">
      <c r="L318" s="4"/>
    </row>
    <row r="319" spans="12:12" ht="12.75" x14ac:dyDescent="0.2">
      <c r="L319" s="4"/>
    </row>
    <row r="320" spans="12:12" ht="12.75" x14ac:dyDescent="0.2">
      <c r="L320" s="4"/>
    </row>
    <row r="321" spans="12:12" ht="12.75" x14ac:dyDescent="0.2">
      <c r="L321" s="4"/>
    </row>
    <row r="322" spans="12:12" ht="12.75" x14ac:dyDescent="0.2">
      <c r="L322" s="4"/>
    </row>
    <row r="323" spans="12:12" ht="12.75" x14ac:dyDescent="0.2">
      <c r="L323" s="4"/>
    </row>
    <row r="324" spans="12:12" ht="12.75" x14ac:dyDescent="0.2">
      <c r="L324" s="4"/>
    </row>
    <row r="325" spans="12:12" ht="12.75" x14ac:dyDescent="0.2">
      <c r="L325" s="4"/>
    </row>
    <row r="326" spans="12:12" ht="12.75" x14ac:dyDescent="0.2">
      <c r="L326" s="4"/>
    </row>
    <row r="327" spans="12:12" ht="12.75" x14ac:dyDescent="0.2">
      <c r="L327" s="4"/>
    </row>
    <row r="328" spans="12:12" ht="12.75" x14ac:dyDescent="0.2">
      <c r="L328" s="4"/>
    </row>
    <row r="329" spans="12:12" ht="12.75" x14ac:dyDescent="0.2">
      <c r="L329" s="4"/>
    </row>
    <row r="330" spans="12:12" ht="12.75" x14ac:dyDescent="0.2">
      <c r="L330" s="4"/>
    </row>
    <row r="331" spans="12:12" ht="12.75" x14ac:dyDescent="0.2">
      <c r="L331" s="4"/>
    </row>
    <row r="332" spans="12:12" ht="12.75" x14ac:dyDescent="0.2">
      <c r="L332" s="4"/>
    </row>
    <row r="333" spans="12:12" ht="12.75" x14ac:dyDescent="0.2">
      <c r="L333" s="4"/>
    </row>
    <row r="334" spans="12:12" ht="12.75" x14ac:dyDescent="0.2">
      <c r="L334" s="4"/>
    </row>
    <row r="335" spans="12:12" ht="12.75" x14ac:dyDescent="0.2">
      <c r="L335" s="4"/>
    </row>
    <row r="336" spans="12:12" ht="12.75" x14ac:dyDescent="0.2">
      <c r="L336" s="4"/>
    </row>
    <row r="337" spans="12:12" ht="12.75" x14ac:dyDescent="0.2">
      <c r="L337" s="4"/>
    </row>
    <row r="338" spans="12:12" ht="12.75" x14ac:dyDescent="0.2">
      <c r="L338" s="4"/>
    </row>
    <row r="339" spans="12:12" ht="12.75" x14ac:dyDescent="0.2">
      <c r="L339" s="4"/>
    </row>
    <row r="340" spans="12:12" ht="12.75" x14ac:dyDescent="0.2">
      <c r="L340" s="4"/>
    </row>
    <row r="341" spans="12:12" ht="12.75" x14ac:dyDescent="0.2">
      <c r="L341" s="4"/>
    </row>
    <row r="342" spans="12:12" ht="12.75" x14ac:dyDescent="0.2">
      <c r="L342" s="4"/>
    </row>
    <row r="343" spans="12:12" ht="12.75" x14ac:dyDescent="0.2">
      <c r="L343" s="4"/>
    </row>
    <row r="344" spans="12:12" ht="12.75" x14ac:dyDescent="0.2">
      <c r="L344" s="4"/>
    </row>
    <row r="345" spans="12:12" ht="12.75" x14ac:dyDescent="0.2">
      <c r="L345" s="4"/>
    </row>
    <row r="346" spans="12:12" ht="12.75" x14ac:dyDescent="0.2">
      <c r="L346" s="4"/>
    </row>
    <row r="347" spans="12:12" ht="12.75" x14ac:dyDescent="0.2">
      <c r="L347" s="4"/>
    </row>
    <row r="348" spans="12:12" ht="12.75" x14ac:dyDescent="0.2">
      <c r="L348" s="4"/>
    </row>
    <row r="349" spans="12:12" ht="12.75" x14ac:dyDescent="0.2">
      <c r="L349" s="4"/>
    </row>
    <row r="350" spans="12:12" ht="12.75" x14ac:dyDescent="0.2">
      <c r="L350" s="4"/>
    </row>
    <row r="351" spans="12:12" ht="12.75" x14ac:dyDescent="0.2">
      <c r="L351" s="4"/>
    </row>
    <row r="352" spans="12:12" ht="12.75" x14ac:dyDescent="0.2">
      <c r="L352" s="4"/>
    </row>
    <row r="353" spans="12:12" ht="12.75" x14ac:dyDescent="0.2">
      <c r="L353" s="4"/>
    </row>
    <row r="354" spans="12:12" ht="12.75" x14ac:dyDescent="0.2">
      <c r="L354" s="4"/>
    </row>
    <row r="355" spans="12:12" ht="12.75" x14ac:dyDescent="0.2">
      <c r="L355" s="4"/>
    </row>
    <row r="356" spans="12:12" ht="12.75" x14ac:dyDescent="0.2">
      <c r="L356" s="4"/>
    </row>
    <row r="357" spans="12:12" ht="12.75" x14ac:dyDescent="0.2">
      <c r="L357" s="4"/>
    </row>
    <row r="358" spans="12:12" ht="12.75" x14ac:dyDescent="0.2">
      <c r="L358" s="4"/>
    </row>
    <row r="359" spans="12:12" ht="12.75" x14ac:dyDescent="0.2">
      <c r="L359" s="4"/>
    </row>
    <row r="360" spans="12:12" ht="12.75" x14ac:dyDescent="0.2">
      <c r="L360" s="4"/>
    </row>
    <row r="361" spans="12:12" ht="12.75" x14ac:dyDescent="0.2">
      <c r="L361" s="4"/>
    </row>
    <row r="362" spans="12:12" ht="12.75" x14ac:dyDescent="0.2">
      <c r="L362" s="4"/>
    </row>
    <row r="363" spans="12:12" ht="12.75" x14ac:dyDescent="0.2">
      <c r="L363" s="4"/>
    </row>
    <row r="364" spans="12:12" ht="12.75" x14ac:dyDescent="0.2">
      <c r="L364" s="4"/>
    </row>
    <row r="365" spans="12:12" ht="12.75" x14ac:dyDescent="0.2">
      <c r="L365" s="4"/>
    </row>
    <row r="366" spans="12:12" ht="12.75" x14ac:dyDescent="0.2">
      <c r="L366" s="4"/>
    </row>
    <row r="367" spans="12:12" ht="12.75" x14ac:dyDescent="0.2">
      <c r="L367" s="4"/>
    </row>
    <row r="368" spans="12:12" ht="12.75" x14ac:dyDescent="0.2">
      <c r="L368" s="4"/>
    </row>
    <row r="369" spans="12:12" ht="12.75" x14ac:dyDescent="0.2">
      <c r="L369" s="4"/>
    </row>
    <row r="370" spans="12:12" ht="12.75" x14ac:dyDescent="0.2">
      <c r="L370" s="4"/>
    </row>
    <row r="371" spans="12:12" ht="12.75" x14ac:dyDescent="0.2">
      <c r="L371" s="4"/>
    </row>
    <row r="372" spans="12:12" ht="12.75" x14ac:dyDescent="0.2">
      <c r="L372" s="4"/>
    </row>
    <row r="373" spans="12:12" ht="12.75" x14ac:dyDescent="0.2">
      <c r="L373" s="4"/>
    </row>
    <row r="374" spans="12:12" ht="12.75" x14ac:dyDescent="0.2">
      <c r="L374" s="4"/>
    </row>
    <row r="375" spans="12:12" ht="12.75" x14ac:dyDescent="0.2">
      <c r="L375" s="4"/>
    </row>
    <row r="376" spans="12:12" ht="12.75" x14ac:dyDescent="0.2">
      <c r="L376" s="4"/>
    </row>
    <row r="377" spans="12:12" ht="12.75" x14ac:dyDescent="0.2">
      <c r="L377" s="4"/>
    </row>
    <row r="378" spans="12:12" ht="12.75" x14ac:dyDescent="0.2">
      <c r="L378" s="4"/>
    </row>
    <row r="379" spans="12:12" ht="12.75" x14ac:dyDescent="0.2">
      <c r="L379" s="4"/>
    </row>
    <row r="380" spans="12:12" ht="12.75" x14ac:dyDescent="0.2">
      <c r="L380" s="4"/>
    </row>
    <row r="381" spans="12:12" ht="12.75" x14ac:dyDescent="0.2">
      <c r="L381" s="4"/>
    </row>
    <row r="382" spans="12:12" ht="12.75" x14ac:dyDescent="0.2">
      <c r="L382" s="4"/>
    </row>
    <row r="383" spans="12:12" ht="12.75" x14ac:dyDescent="0.2">
      <c r="L383" s="4"/>
    </row>
    <row r="384" spans="12:12" ht="12.75" x14ac:dyDescent="0.2">
      <c r="L384" s="4"/>
    </row>
    <row r="385" spans="12:12" ht="12.75" x14ac:dyDescent="0.2">
      <c r="L385" s="4"/>
    </row>
    <row r="386" spans="12:12" ht="12.75" x14ac:dyDescent="0.2">
      <c r="L386" s="4"/>
    </row>
    <row r="387" spans="12:12" ht="12.75" x14ac:dyDescent="0.2">
      <c r="L387" s="4"/>
    </row>
    <row r="388" spans="12:12" ht="12.75" x14ac:dyDescent="0.2">
      <c r="L388" s="4"/>
    </row>
    <row r="389" spans="12:12" ht="12.75" x14ac:dyDescent="0.2">
      <c r="L389" s="4"/>
    </row>
    <row r="390" spans="12:12" ht="12.75" x14ac:dyDescent="0.2">
      <c r="L390" s="4"/>
    </row>
    <row r="391" spans="12:12" ht="12.75" x14ac:dyDescent="0.2">
      <c r="L391" s="4"/>
    </row>
    <row r="392" spans="12:12" ht="12.75" x14ac:dyDescent="0.2">
      <c r="L392" s="4"/>
    </row>
    <row r="393" spans="12:12" ht="12.75" x14ac:dyDescent="0.2">
      <c r="L393" s="4"/>
    </row>
    <row r="394" spans="12:12" ht="12.75" x14ac:dyDescent="0.2">
      <c r="L394" s="4"/>
    </row>
    <row r="395" spans="12:12" ht="12.75" x14ac:dyDescent="0.2">
      <c r="L395" s="4"/>
    </row>
    <row r="396" spans="12:12" ht="12.75" x14ac:dyDescent="0.2">
      <c r="L396" s="4"/>
    </row>
    <row r="397" spans="12:12" ht="12.75" x14ac:dyDescent="0.2">
      <c r="L397" s="4"/>
    </row>
    <row r="398" spans="12:12" ht="12.75" x14ac:dyDescent="0.2">
      <c r="L398" s="4"/>
    </row>
    <row r="399" spans="12:12" ht="12.75" x14ac:dyDescent="0.2">
      <c r="L399" s="4"/>
    </row>
    <row r="400" spans="12:12" ht="12.75" x14ac:dyDescent="0.2">
      <c r="L400" s="4"/>
    </row>
    <row r="401" spans="12:12" ht="12.75" x14ac:dyDescent="0.2">
      <c r="L401" s="4"/>
    </row>
    <row r="402" spans="12:12" ht="12.75" x14ac:dyDescent="0.2">
      <c r="L402" s="4"/>
    </row>
    <row r="403" spans="12:12" ht="12.75" x14ac:dyDescent="0.2">
      <c r="L403" s="4"/>
    </row>
    <row r="404" spans="12:12" ht="12.75" x14ac:dyDescent="0.2">
      <c r="L404" s="4"/>
    </row>
    <row r="405" spans="12:12" ht="12.75" x14ac:dyDescent="0.2">
      <c r="L405" s="4"/>
    </row>
    <row r="406" spans="12:12" ht="12.75" x14ac:dyDescent="0.2">
      <c r="L406" s="4"/>
    </row>
    <row r="407" spans="12:12" ht="12.75" x14ac:dyDescent="0.2">
      <c r="L407" s="4"/>
    </row>
    <row r="408" spans="12:12" ht="12.75" x14ac:dyDescent="0.2">
      <c r="L408" s="4"/>
    </row>
    <row r="409" spans="12:12" ht="12.75" x14ac:dyDescent="0.2">
      <c r="L409" s="4"/>
    </row>
    <row r="410" spans="12:12" ht="12.75" x14ac:dyDescent="0.2">
      <c r="L410" s="4"/>
    </row>
    <row r="411" spans="12:12" ht="12.75" x14ac:dyDescent="0.2">
      <c r="L411" s="4"/>
    </row>
    <row r="412" spans="12:12" ht="12.75" x14ac:dyDescent="0.2">
      <c r="L412" s="4"/>
    </row>
    <row r="413" spans="12:12" ht="12.75" x14ac:dyDescent="0.2">
      <c r="L413" s="4"/>
    </row>
    <row r="414" spans="12:12" ht="12.75" x14ac:dyDescent="0.2">
      <c r="L414" s="4"/>
    </row>
    <row r="415" spans="12:12" ht="12.75" x14ac:dyDescent="0.2">
      <c r="L415" s="4"/>
    </row>
    <row r="416" spans="12:12" ht="12.75" x14ac:dyDescent="0.2">
      <c r="L416" s="4"/>
    </row>
    <row r="417" spans="12:12" ht="12.75" x14ac:dyDescent="0.2">
      <c r="L417" s="4"/>
    </row>
    <row r="418" spans="12:12" ht="12.75" x14ac:dyDescent="0.2">
      <c r="L418" s="4"/>
    </row>
    <row r="419" spans="12:12" ht="12.75" x14ac:dyDescent="0.2">
      <c r="L419" s="4"/>
    </row>
    <row r="420" spans="12:12" ht="12.75" x14ac:dyDescent="0.2">
      <c r="L420" s="4"/>
    </row>
    <row r="421" spans="12:12" ht="12.75" x14ac:dyDescent="0.2">
      <c r="L421" s="4"/>
    </row>
    <row r="422" spans="12:12" ht="12.75" x14ac:dyDescent="0.2">
      <c r="L422" s="4"/>
    </row>
    <row r="423" spans="12:12" ht="12.75" x14ac:dyDescent="0.2">
      <c r="L423" s="4"/>
    </row>
    <row r="424" spans="12:12" ht="12.75" x14ac:dyDescent="0.2">
      <c r="L424" s="4"/>
    </row>
    <row r="425" spans="12:12" ht="12.75" x14ac:dyDescent="0.2">
      <c r="L425" s="4"/>
    </row>
    <row r="426" spans="12:12" ht="12.75" x14ac:dyDescent="0.2">
      <c r="L426" s="4"/>
    </row>
    <row r="427" spans="12:12" ht="12.75" x14ac:dyDescent="0.2">
      <c r="L427" s="4"/>
    </row>
    <row r="428" spans="12:12" ht="12.75" x14ac:dyDescent="0.2">
      <c r="L428" s="4"/>
    </row>
    <row r="429" spans="12:12" ht="12.75" x14ac:dyDescent="0.2">
      <c r="L429" s="4"/>
    </row>
    <row r="430" spans="12:12" ht="12.75" x14ac:dyDescent="0.2">
      <c r="L430" s="4"/>
    </row>
    <row r="431" spans="12:12" ht="12.75" x14ac:dyDescent="0.2">
      <c r="L431" s="4"/>
    </row>
    <row r="432" spans="12:12" ht="12.75" x14ac:dyDescent="0.2">
      <c r="L432" s="4"/>
    </row>
    <row r="433" spans="12:12" ht="12.75" x14ac:dyDescent="0.2">
      <c r="L433" s="4"/>
    </row>
    <row r="434" spans="12:12" ht="12.75" x14ac:dyDescent="0.2">
      <c r="L434" s="4"/>
    </row>
    <row r="435" spans="12:12" ht="12.75" x14ac:dyDescent="0.2">
      <c r="L435" s="4"/>
    </row>
    <row r="436" spans="12:12" ht="12.75" x14ac:dyDescent="0.2">
      <c r="L436" s="4"/>
    </row>
    <row r="437" spans="12:12" ht="12.75" x14ac:dyDescent="0.2">
      <c r="L437" s="4"/>
    </row>
    <row r="438" spans="12:12" ht="12.75" x14ac:dyDescent="0.2">
      <c r="L438" s="4"/>
    </row>
    <row r="439" spans="12:12" ht="12.75" x14ac:dyDescent="0.2">
      <c r="L439" s="4"/>
    </row>
    <row r="440" spans="12:12" ht="12.75" x14ac:dyDescent="0.2">
      <c r="L440" s="4"/>
    </row>
    <row r="441" spans="12:12" ht="12.75" x14ac:dyDescent="0.2">
      <c r="L441" s="4"/>
    </row>
    <row r="442" spans="12:12" ht="12.75" x14ac:dyDescent="0.2">
      <c r="L442" s="4"/>
    </row>
    <row r="443" spans="12:12" ht="12.75" x14ac:dyDescent="0.2">
      <c r="L443" s="4"/>
    </row>
    <row r="444" spans="12:12" ht="12.75" x14ac:dyDescent="0.2">
      <c r="L444" s="4"/>
    </row>
    <row r="445" spans="12:12" ht="12.75" x14ac:dyDescent="0.2">
      <c r="L445" s="4"/>
    </row>
    <row r="446" spans="12:12" ht="12.75" x14ac:dyDescent="0.2">
      <c r="L446" s="4"/>
    </row>
    <row r="447" spans="12:12" ht="12.75" x14ac:dyDescent="0.2">
      <c r="L447" s="4"/>
    </row>
    <row r="448" spans="12:12" ht="12.75" x14ac:dyDescent="0.2">
      <c r="L448" s="4"/>
    </row>
    <row r="449" spans="12:12" ht="12.75" x14ac:dyDescent="0.2">
      <c r="L449" s="4"/>
    </row>
    <row r="450" spans="12:12" ht="12.75" x14ac:dyDescent="0.2">
      <c r="L450" s="4"/>
    </row>
    <row r="451" spans="12:12" ht="12.75" x14ac:dyDescent="0.2">
      <c r="L451" s="4"/>
    </row>
    <row r="452" spans="12:12" ht="12.75" x14ac:dyDescent="0.2">
      <c r="L452" s="4"/>
    </row>
    <row r="453" spans="12:12" ht="12.75" x14ac:dyDescent="0.2">
      <c r="L453" s="4"/>
    </row>
    <row r="454" spans="12:12" ht="12.75" x14ac:dyDescent="0.2">
      <c r="L454" s="4"/>
    </row>
    <row r="455" spans="12:12" ht="12.75" x14ac:dyDescent="0.2">
      <c r="L455" s="4"/>
    </row>
    <row r="456" spans="12:12" ht="12.75" x14ac:dyDescent="0.2">
      <c r="L456" s="4"/>
    </row>
    <row r="457" spans="12:12" ht="12.75" x14ac:dyDescent="0.2">
      <c r="L457" s="4"/>
    </row>
    <row r="458" spans="12:12" ht="12.75" x14ac:dyDescent="0.2">
      <c r="L458" s="4"/>
    </row>
    <row r="459" spans="12:12" ht="12.75" x14ac:dyDescent="0.2">
      <c r="L459" s="4"/>
    </row>
    <row r="460" spans="12:12" ht="12.75" x14ac:dyDescent="0.2">
      <c r="L460" s="4"/>
    </row>
    <row r="461" spans="12:12" ht="12.75" x14ac:dyDescent="0.2">
      <c r="L461" s="4"/>
    </row>
    <row r="462" spans="12:12" ht="12.75" x14ac:dyDescent="0.2">
      <c r="L462" s="4"/>
    </row>
    <row r="463" spans="12:12" ht="12.75" x14ac:dyDescent="0.2">
      <c r="L463" s="4"/>
    </row>
    <row r="464" spans="12:12" ht="12.75" x14ac:dyDescent="0.2">
      <c r="L464" s="4"/>
    </row>
    <row r="465" spans="12:12" ht="12.75" x14ac:dyDescent="0.2">
      <c r="L465" s="4"/>
    </row>
    <row r="466" spans="12:12" ht="12.75" x14ac:dyDescent="0.2">
      <c r="L466" s="4"/>
    </row>
    <row r="467" spans="12:12" ht="12.75" x14ac:dyDescent="0.2">
      <c r="L467" s="4"/>
    </row>
    <row r="468" spans="12:12" ht="12.75" x14ac:dyDescent="0.2">
      <c r="L468" s="4"/>
    </row>
    <row r="469" spans="12:12" ht="12.75" x14ac:dyDescent="0.2">
      <c r="L469" s="4"/>
    </row>
    <row r="470" spans="12:12" ht="12.75" x14ac:dyDescent="0.2">
      <c r="L470" s="4"/>
    </row>
    <row r="471" spans="12:12" ht="12.75" x14ac:dyDescent="0.2">
      <c r="L471" s="4"/>
    </row>
    <row r="472" spans="12:12" ht="12.75" x14ac:dyDescent="0.2">
      <c r="L472" s="4"/>
    </row>
    <row r="473" spans="12:12" ht="12.75" x14ac:dyDescent="0.2">
      <c r="L473" s="4"/>
    </row>
    <row r="474" spans="12:12" ht="12.75" x14ac:dyDescent="0.2">
      <c r="L474" s="4"/>
    </row>
    <row r="475" spans="12:12" ht="12.75" x14ac:dyDescent="0.2">
      <c r="L475" s="4"/>
    </row>
    <row r="476" spans="12:12" ht="12.75" x14ac:dyDescent="0.2">
      <c r="L476" s="4"/>
    </row>
    <row r="477" spans="12:12" ht="12.75" x14ac:dyDescent="0.2">
      <c r="L477" s="4"/>
    </row>
    <row r="478" spans="12:12" ht="12.75" x14ac:dyDescent="0.2">
      <c r="L478" s="4"/>
    </row>
    <row r="479" spans="12:12" ht="12.75" x14ac:dyDescent="0.2">
      <c r="L479" s="4"/>
    </row>
    <row r="480" spans="12:12" ht="12.75" x14ac:dyDescent="0.2">
      <c r="L480" s="4"/>
    </row>
    <row r="481" spans="12:12" ht="12.75" x14ac:dyDescent="0.2">
      <c r="L481" s="4"/>
    </row>
    <row r="482" spans="12:12" ht="12.75" x14ac:dyDescent="0.2">
      <c r="L482" s="4"/>
    </row>
    <row r="483" spans="12:12" ht="12.75" x14ac:dyDescent="0.2">
      <c r="L483" s="4"/>
    </row>
    <row r="484" spans="12:12" ht="12.75" x14ac:dyDescent="0.2">
      <c r="L484" s="4"/>
    </row>
    <row r="485" spans="12:12" ht="12.75" x14ac:dyDescent="0.2">
      <c r="L485" s="4"/>
    </row>
    <row r="486" spans="12:12" ht="12.75" x14ac:dyDescent="0.2">
      <c r="L486" s="4"/>
    </row>
    <row r="487" spans="12:12" ht="12.75" x14ac:dyDescent="0.2">
      <c r="L487" s="4"/>
    </row>
    <row r="488" spans="12:12" ht="12.75" x14ac:dyDescent="0.2">
      <c r="L488" s="4"/>
    </row>
    <row r="489" spans="12:12" ht="12.75" x14ac:dyDescent="0.2">
      <c r="L489" s="4"/>
    </row>
    <row r="490" spans="12:12" ht="12.75" x14ac:dyDescent="0.2">
      <c r="L490" s="4"/>
    </row>
    <row r="491" spans="12:12" ht="12.75" x14ac:dyDescent="0.2">
      <c r="L491" s="4"/>
    </row>
    <row r="492" spans="12:12" ht="12.75" x14ac:dyDescent="0.2">
      <c r="L492" s="4"/>
    </row>
    <row r="493" spans="12:12" ht="12.75" x14ac:dyDescent="0.2">
      <c r="L493" s="4"/>
    </row>
    <row r="494" spans="12:12" ht="12.75" x14ac:dyDescent="0.2">
      <c r="L494" s="4"/>
    </row>
    <row r="495" spans="12:12" ht="12.75" x14ac:dyDescent="0.2">
      <c r="L495" s="4"/>
    </row>
    <row r="496" spans="12:12" ht="12.75" x14ac:dyDescent="0.2">
      <c r="L496" s="4"/>
    </row>
    <row r="497" spans="12:12" ht="12.75" x14ac:dyDescent="0.2">
      <c r="L497" s="4"/>
    </row>
    <row r="498" spans="12:12" ht="12.75" x14ac:dyDescent="0.2">
      <c r="L498" s="4"/>
    </row>
    <row r="499" spans="12:12" ht="12.75" x14ac:dyDescent="0.2">
      <c r="L499" s="4"/>
    </row>
    <row r="500" spans="12:12" ht="12.75" x14ac:dyDescent="0.2">
      <c r="L500" s="4"/>
    </row>
    <row r="501" spans="12:12" ht="12.75" x14ac:dyDescent="0.2">
      <c r="L501" s="4"/>
    </row>
    <row r="502" spans="12:12" ht="12.75" x14ac:dyDescent="0.2">
      <c r="L502" s="4"/>
    </row>
    <row r="503" spans="12:12" ht="12.75" x14ac:dyDescent="0.2">
      <c r="L503" s="4"/>
    </row>
    <row r="504" spans="12:12" ht="12.75" x14ac:dyDescent="0.2">
      <c r="L504" s="4"/>
    </row>
    <row r="505" spans="12:12" ht="12.75" x14ac:dyDescent="0.2">
      <c r="L505" s="4"/>
    </row>
    <row r="506" spans="12:12" ht="12.75" x14ac:dyDescent="0.2">
      <c r="L506" s="4"/>
    </row>
    <row r="507" spans="12:12" ht="12.75" x14ac:dyDescent="0.2">
      <c r="L507" s="4"/>
    </row>
    <row r="508" spans="12:12" ht="12.75" x14ac:dyDescent="0.2">
      <c r="L508" s="4"/>
    </row>
    <row r="509" spans="12:12" ht="12.75" x14ac:dyDescent="0.2">
      <c r="L509" s="4"/>
    </row>
    <row r="510" spans="12:12" ht="12.75" x14ac:dyDescent="0.2">
      <c r="L510" s="4"/>
    </row>
    <row r="511" spans="12:12" ht="12.75" x14ac:dyDescent="0.2">
      <c r="L511" s="4"/>
    </row>
    <row r="512" spans="12:12" ht="12.75" x14ac:dyDescent="0.2">
      <c r="L512" s="4"/>
    </row>
    <row r="513" spans="12:12" ht="12.75" x14ac:dyDescent="0.2">
      <c r="L513" s="4"/>
    </row>
    <row r="514" spans="12:12" ht="12.75" x14ac:dyDescent="0.2">
      <c r="L514" s="4"/>
    </row>
    <row r="515" spans="12:12" ht="12.75" x14ac:dyDescent="0.2">
      <c r="L515" s="4"/>
    </row>
    <row r="516" spans="12:12" ht="12.75" x14ac:dyDescent="0.2">
      <c r="L516" s="4"/>
    </row>
    <row r="517" spans="12:12" ht="12.75" x14ac:dyDescent="0.2">
      <c r="L517" s="4"/>
    </row>
    <row r="518" spans="12:12" ht="12.75" x14ac:dyDescent="0.2">
      <c r="L518" s="4"/>
    </row>
    <row r="519" spans="12:12" ht="12.75" x14ac:dyDescent="0.2">
      <c r="L519" s="4"/>
    </row>
    <row r="520" spans="12:12" ht="12.75" x14ac:dyDescent="0.2">
      <c r="L520" s="4"/>
    </row>
    <row r="521" spans="12:12" ht="12.75" x14ac:dyDescent="0.2">
      <c r="L521" s="4"/>
    </row>
    <row r="522" spans="12:12" ht="12.75" x14ac:dyDescent="0.2">
      <c r="L522" s="4"/>
    </row>
    <row r="523" spans="12:12" ht="12.75" x14ac:dyDescent="0.2">
      <c r="L523" s="4"/>
    </row>
    <row r="524" spans="12:12" ht="12.75" x14ac:dyDescent="0.2">
      <c r="L524" s="4"/>
    </row>
    <row r="525" spans="12:12" ht="12.75" x14ac:dyDescent="0.2">
      <c r="L525" s="4"/>
    </row>
    <row r="526" spans="12:12" ht="12.75" x14ac:dyDescent="0.2">
      <c r="L526" s="4"/>
    </row>
    <row r="527" spans="12:12" ht="12.75" x14ac:dyDescent="0.2">
      <c r="L527" s="4"/>
    </row>
    <row r="528" spans="12:12" ht="12.75" x14ac:dyDescent="0.2">
      <c r="L528" s="4"/>
    </row>
    <row r="529" spans="12:12" ht="12.75" x14ac:dyDescent="0.2">
      <c r="L529" s="4"/>
    </row>
    <row r="530" spans="12:12" ht="12.75" x14ac:dyDescent="0.2">
      <c r="L530" s="4"/>
    </row>
    <row r="531" spans="12:12" ht="12.75" x14ac:dyDescent="0.2">
      <c r="L531" s="4"/>
    </row>
    <row r="532" spans="12:12" ht="12.75" x14ac:dyDescent="0.2">
      <c r="L532" s="4"/>
    </row>
    <row r="533" spans="12:12" ht="12.75" x14ac:dyDescent="0.2">
      <c r="L533" s="4"/>
    </row>
    <row r="534" spans="12:12" ht="12.75" x14ac:dyDescent="0.2">
      <c r="L534" s="4"/>
    </row>
    <row r="535" spans="12:12" ht="12.75" x14ac:dyDescent="0.2">
      <c r="L535" s="4"/>
    </row>
    <row r="536" spans="12:12" ht="12.75" x14ac:dyDescent="0.2">
      <c r="L536" s="4"/>
    </row>
    <row r="537" spans="12:12" ht="12.75" x14ac:dyDescent="0.2">
      <c r="L537" s="4"/>
    </row>
    <row r="538" spans="12:12" ht="12.75" x14ac:dyDescent="0.2">
      <c r="L538" s="4"/>
    </row>
    <row r="539" spans="12:12" ht="12.75" x14ac:dyDescent="0.2">
      <c r="L539" s="4"/>
    </row>
    <row r="540" spans="12:12" ht="12.75" x14ac:dyDescent="0.2">
      <c r="L540" s="4"/>
    </row>
    <row r="541" spans="12:12" ht="12.75" x14ac:dyDescent="0.2">
      <c r="L541" s="4"/>
    </row>
    <row r="542" spans="12:12" ht="12.75" x14ac:dyDescent="0.2">
      <c r="L542" s="4"/>
    </row>
    <row r="543" spans="12:12" ht="12.75" x14ac:dyDescent="0.2">
      <c r="L543" s="4"/>
    </row>
    <row r="544" spans="12:12" ht="12.75" x14ac:dyDescent="0.2">
      <c r="L544" s="4"/>
    </row>
    <row r="545" spans="12:12" ht="12.75" x14ac:dyDescent="0.2">
      <c r="L545" s="4"/>
    </row>
    <row r="546" spans="12:12" ht="12.75" x14ac:dyDescent="0.2">
      <c r="L546" s="4"/>
    </row>
    <row r="547" spans="12:12" ht="12.75" x14ac:dyDescent="0.2">
      <c r="L547" s="4"/>
    </row>
    <row r="548" spans="12:12" ht="12.75" x14ac:dyDescent="0.2">
      <c r="L548" s="4"/>
    </row>
    <row r="549" spans="12:12" ht="12.75" x14ac:dyDescent="0.2">
      <c r="L549" s="4"/>
    </row>
    <row r="550" spans="12:12" ht="12.75" x14ac:dyDescent="0.2">
      <c r="L550" s="4"/>
    </row>
    <row r="551" spans="12:12" ht="12.75" x14ac:dyDescent="0.2">
      <c r="L551" s="4"/>
    </row>
    <row r="552" spans="12:12" ht="12.75" x14ac:dyDescent="0.2">
      <c r="L552" s="4"/>
    </row>
    <row r="553" spans="12:12" ht="12.75" x14ac:dyDescent="0.2">
      <c r="L553" s="4"/>
    </row>
    <row r="554" spans="12:12" ht="12.75" x14ac:dyDescent="0.2">
      <c r="L554" s="4"/>
    </row>
    <row r="555" spans="12:12" ht="12.75" x14ac:dyDescent="0.2">
      <c r="L555" s="4"/>
    </row>
    <row r="556" spans="12:12" ht="12.75" x14ac:dyDescent="0.2">
      <c r="L556" s="4"/>
    </row>
    <row r="557" spans="12:12" ht="12.75" x14ac:dyDescent="0.2">
      <c r="L557" s="4"/>
    </row>
    <row r="558" spans="12:12" ht="12.75" x14ac:dyDescent="0.2">
      <c r="L558" s="4"/>
    </row>
    <row r="559" spans="12:12" ht="12.75" x14ac:dyDescent="0.2">
      <c r="L559" s="4"/>
    </row>
    <row r="560" spans="12:12" ht="12.75" x14ac:dyDescent="0.2">
      <c r="L560" s="4"/>
    </row>
    <row r="561" spans="12:12" ht="12.75" x14ac:dyDescent="0.2">
      <c r="L561" s="4"/>
    </row>
    <row r="562" spans="12:12" ht="12.75" x14ac:dyDescent="0.2">
      <c r="L562" s="4"/>
    </row>
    <row r="563" spans="12:12" ht="12.75" x14ac:dyDescent="0.2">
      <c r="L563" s="4"/>
    </row>
    <row r="564" spans="12:12" ht="12.75" x14ac:dyDescent="0.2">
      <c r="L564" s="4"/>
    </row>
    <row r="565" spans="12:12" ht="12.75" x14ac:dyDescent="0.2">
      <c r="L565" s="4"/>
    </row>
    <row r="566" spans="12:12" ht="12.75" x14ac:dyDescent="0.2">
      <c r="L566" s="4"/>
    </row>
    <row r="567" spans="12:12" ht="12.75" x14ac:dyDescent="0.2">
      <c r="L567" s="4"/>
    </row>
    <row r="568" spans="12:12" ht="12.75" x14ac:dyDescent="0.2">
      <c r="L568" s="4"/>
    </row>
    <row r="569" spans="12:12" ht="12.75" x14ac:dyDescent="0.2">
      <c r="L569" s="4"/>
    </row>
    <row r="570" spans="12:12" ht="12.75" x14ac:dyDescent="0.2">
      <c r="L570" s="4"/>
    </row>
    <row r="571" spans="12:12" ht="12.75" x14ac:dyDescent="0.2">
      <c r="L571" s="4"/>
    </row>
    <row r="572" spans="12:12" ht="12.75" x14ac:dyDescent="0.2">
      <c r="L572" s="4"/>
    </row>
    <row r="573" spans="12:12" ht="12.75" x14ac:dyDescent="0.2">
      <c r="L573" s="4"/>
    </row>
    <row r="574" spans="12:12" ht="12.75" x14ac:dyDescent="0.2">
      <c r="L574" s="4"/>
    </row>
    <row r="575" spans="12:12" ht="12.75" x14ac:dyDescent="0.2">
      <c r="L575" s="4"/>
    </row>
    <row r="576" spans="12:12" ht="12.75" x14ac:dyDescent="0.2">
      <c r="L576" s="4"/>
    </row>
    <row r="577" spans="12:12" ht="12.75" x14ac:dyDescent="0.2">
      <c r="L577" s="4"/>
    </row>
    <row r="578" spans="12:12" ht="12.75" x14ac:dyDescent="0.2">
      <c r="L578" s="4"/>
    </row>
    <row r="579" spans="12:12" ht="12.75" x14ac:dyDescent="0.2">
      <c r="L579" s="4"/>
    </row>
    <row r="580" spans="12:12" ht="12.75" x14ac:dyDescent="0.2">
      <c r="L580" s="4"/>
    </row>
    <row r="581" spans="12:12" ht="12.75" x14ac:dyDescent="0.2">
      <c r="L581" s="4"/>
    </row>
    <row r="582" spans="12:12" ht="12.75" x14ac:dyDescent="0.2">
      <c r="L582" s="4"/>
    </row>
    <row r="583" spans="12:12" ht="12.75" x14ac:dyDescent="0.2">
      <c r="L583" s="4"/>
    </row>
    <row r="584" spans="12:12" ht="12.75" x14ac:dyDescent="0.2">
      <c r="L584" s="4"/>
    </row>
    <row r="585" spans="12:12" ht="12.75" x14ac:dyDescent="0.2">
      <c r="L585" s="4"/>
    </row>
    <row r="586" spans="12:12" ht="12.75" x14ac:dyDescent="0.2">
      <c r="L586" s="4"/>
    </row>
    <row r="587" spans="12:12" ht="12.75" x14ac:dyDescent="0.2">
      <c r="L587" s="4"/>
    </row>
    <row r="588" spans="12:12" ht="12.75" x14ac:dyDescent="0.2">
      <c r="L588" s="4"/>
    </row>
    <row r="589" spans="12:12" ht="12.75" x14ac:dyDescent="0.2">
      <c r="L589" s="4"/>
    </row>
    <row r="590" spans="12:12" ht="12.75" x14ac:dyDescent="0.2">
      <c r="L590" s="4"/>
    </row>
    <row r="591" spans="12:12" ht="12.75" x14ac:dyDescent="0.2">
      <c r="L591" s="4"/>
    </row>
    <row r="592" spans="12:12" ht="12.75" x14ac:dyDescent="0.2">
      <c r="L592" s="4"/>
    </row>
    <row r="593" spans="12:12" ht="12.75" x14ac:dyDescent="0.2">
      <c r="L593" s="4"/>
    </row>
    <row r="594" spans="12:12" ht="12.75" x14ac:dyDescent="0.2">
      <c r="L594" s="4"/>
    </row>
    <row r="595" spans="12:12" ht="12.75" x14ac:dyDescent="0.2">
      <c r="L595" s="4"/>
    </row>
    <row r="596" spans="12:12" ht="12.75" x14ac:dyDescent="0.2">
      <c r="L596" s="4"/>
    </row>
    <row r="597" spans="12:12" ht="12.75" x14ac:dyDescent="0.2">
      <c r="L597" s="4"/>
    </row>
    <row r="598" spans="12:12" ht="12.75" x14ac:dyDescent="0.2">
      <c r="L598" s="4"/>
    </row>
    <row r="599" spans="12:12" ht="12.75" x14ac:dyDescent="0.2">
      <c r="L599" s="4"/>
    </row>
    <row r="600" spans="12:12" ht="12.75" x14ac:dyDescent="0.2">
      <c r="L600" s="4"/>
    </row>
    <row r="601" spans="12:12" ht="12.75" x14ac:dyDescent="0.2">
      <c r="L601" s="4"/>
    </row>
    <row r="602" spans="12:12" ht="12.75" x14ac:dyDescent="0.2">
      <c r="L602" s="4"/>
    </row>
    <row r="603" spans="12:12" ht="12.75" x14ac:dyDescent="0.2">
      <c r="L603" s="4"/>
    </row>
    <row r="604" spans="12:12" ht="12.75" x14ac:dyDescent="0.2">
      <c r="L604" s="4"/>
    </row>
    <row r="605" spans="12:12" ht="12.75" x14ac:dyDescent="0.2">
      <c r="L605" s="4"/>
    </row>
    <row r="606" spans="12:12" ht="12.75" x14ac:dyDescent="0.2">
      <c r="L606" s="4"/>
    </row>
    <row r="607" spans="12:12" ht="12.75" x14ac:dyDescent="0.2">
      <c r="L607" s="4"/>
    </row>
    <row r="608" spans="12:12" ht="12.75" x14ac:dyDescent="0.2">
      <c r="L608" s="4"/>
    </row>
    <row r="609" spans="12:12" ht="12.75" x14ac:dyDescent="0.2">
      <c r="L609" s="4"/>
    </row>
    <row r="610" spans="12:12" ht="12.75" x14ac:dyDescent="0.2">
      <c r="L610" s="4"/>
    </row>
    <row r="611" spans="12:12" ht="12.75" x14ac:dyDescent="0.2">
      <c r="L611" s="4"/>
    </row>
    <row r="612" spans="12:12" ht="12.75" x14ac:dyDescent="0.2">
      <c r="L612" s="4"/>
    </row>
    <row r="613" spans="12:12" ht="12.75" x14ac:dyDescent="0.2">
      <c r="L613" s="4"/>
    </row>
    <row r="614" spans="12:12" ht="12.75" x14ac:dyDescent="0.2">
      <c r="L614" s="4"/>
    </row>
    <row r="615" spans="12:12" ht="12.75" x14ac:dyDescent="0.2">
      <c r="L615" s="4"/>
    </row>
    <row r="616" spans="12:12" ht="12.75" x14ac:dyDescent="0.2">
      <c r="L616" s="4"/>
    </row>
    <row r="617" spans="12:12" ht="12.75" x14ac:dyDescent="0.2">
      <c r="L617" s="4"/>
    </row>
    <row r="618" spans="12:12" ht="12.75" x14ac:dyDescent="0.2">
      <c r="L618" s="4"/>
    </row>
    <row r="619" spans="12:12" ht="12.75" x14ac:dyDescent="0.2">
      <c r="L619" s="4"/>
    </row>
    <row r="620" spans="12:12" ht="12.75" x14ac:dyDescent="0.2">
      <c r="L620" s="4"/>
    </row>
    <row r="621" spans="12:12" ht="12.75" x14ac:dyDescent="0.2">
      <c r="L621" s="4"/>
    </row>
    <row r="622" spans="12:12" ht="12.75" x14ac:dyDescent="0.2">
      <c r="L622" s="4"/>
    </row>
    <row r="623" spans="12:12" ht="12.75" x14ac:dyDescent="0.2">
      <c r="L623" s="4"/>
    </row>
    <row r="624" spans="12:12" ht="12.75" x14ac:dyDescent="0.2">
      <c r="L624" s="4"/>
    </row>
    <row r="625" spans="12:12" ht="12.75" x14ac:dyDescent="0.2">
      <c r="L625" s="4"/>
    </row>
    <row r="626" spans="12:12" ht="12.75" x14ac:dyDescent="0.2">
      <c r="L626" s="4"/>
    </row>
    <row r="627" spans="12:12" ht="12.75" x14ac:dyDescent="0.2">
      <c r="L627" s="4"/>
    </row>
    <row r="628" spans="12:12" ht="12.75" x14ac:dyDescent="0.2">
      <c r="L628" s="4"/>
    </row>
    <row r="629" spans="12:12" ht="12.75" x14ac:dyDescent="0.2">
      <c r="L629" s="4"/>
    </row>
    <row r="630" spans="12:12" ht="12.75" x14ac:dyDescent="0.2">
      <c r="L630" s="4"/>
    </row>
    <row r="631" spans="12:12" ht="12.75" x14ac:dyDescent="0.2">
      <c r="L631" s="4"/>
    </row>
    <row r="632" spans="12:12" ht="12.75" x14ac:dyDescent="0.2">
      <c r="L632" s="4"/>
    </row>
    <row r="633" spans="12:12" ht="12.75" x14ac:dyDescent="0.2">
      <c r="L633" s="4"/>
    </row>
    <row r="634" spans="12:12" ht="12.75" x14ac:dyDescent="0.2">
      <c r="L634" s="4"/>
    </row>
    <row r="635" spans="12:12" ht="12.75" x14ac:dyDescent="0.2">
      <c r="L635" s="4"/>
    </row>
    <row r="636" spans="12:12" ht="12.75" x14ac:dyDescent="0.2">
      <c r="L636" s="4"/>
    </row>
    <row r="637" spans="12:12" ht="12.75" x14ac:dyDescent="0.2">
      <c r="L637" s="4"/>
    </row>
    <row r="638" spans="12:12" ht="12.75" x14ac:dyDescent="0.2">
      <c r="L638" s="4"/>
    </row>
    <row r="639" spans="12:12" ht="12.75" x14ac:dyDescent="0.2">
      <c r="L639" s="4"/>
    </row>
    <row r="640" spans="12:12" ht="12.75" x14ac:dyDescent="0.2">
      <c r="L640" s="4"/>
    </row>
    <row r="641" spans="12:12" ht="12.75" x14ac:dyDescent="0.2">
      <c r="L641" s="4"/>
    </row>
    <row r="642" spans="12:12" ht="12.75" x14ac:dyDescent="0.2">
      <c r="L642" s="4"/>
    </row>
    <row r="643" spans="12:12" ht="12.75" x14ac:dyDescent="0.2">
      <c r="L643" s="4"/>
    </row>
    <row r="644" spans="12:12" ht="12.75" x14ac:dyDescent="0.2">
      <c r="L644" s="4"/>
    </row>
    <row r="645" spans="12:12" ht="12.75" x14ac:dyDescent="0.2">
      <c r="L645" s="4"/>
    </row>
    <row r="646" spans="12:12" ht="12.75" x14ac:dyDescent="0.2">
      <c r="L646" s="4"/>
    </row>
    <row r="647" spans="12:12" ht="12.75" x14ac:dyDescent="0.2">
      <c r="L647" s="4"/>
    </row>
    <row r="648" spans="12:12" ht="12.75" x14ac:dyDescent="0.2">
      <c r="L648" s="4"/>
    </row>
    <row r="649" spans="12:12" ht="12.75" x14ac:dyDescent="0.2">
      <c r="L649" s="4"/>
    </row>
    <row r="650" spans="12:12" ht="12.75" x14ac:dyDescent="0.2">
      <c r="L650" s="4"/>
    </row>
    <row r="651" spans="12:12" ht="12.75" x14ac:dyDescent="0.2">
      <c r="L651" s="4"/>
    </row>
    <row r="652" spans="12:12" ht="12.75" x14ac:dyDescent="0.2">
      <c r="L652" s="4"/>
    </row>
    <row r="653" spans="12:12" ht="12.75" x14ac:dyDescent="0.2">
      <c r="L653" s="4"/>
    </row>
    <row r="654" spans="12:12" ht="12.75" x14ac:dyDescent="0.2">
      <c r="L654" s="4"/>
    </row>
    <row r="655" spans="12:12" ht="12.75" x14ac:dyDescent="0.2">
      <c r="L655" s="4"/>
    </row>
    <row r="656" spans="12:12" ht="12.75" x14ac:dyDescent="0.2">
      <c r="L656" s="4"/>
    </row>
    <row r="657" spans="12:12" ht="12.75" x14ac:dyDescent="0.2">
      <c r="L657" s="4"/>
    </row>
    <row r="658" spans="12:12" ht="12.75" x14ac:dyDescent="0.2">
      <c r="L658" s="4"/>
    </row>
    <row r="659" spans="12:12" ht="12.75" x14ac:dyDescent="0.2">
      <c r="L659" s="4"/>
    </row>
    <row r="660" spans="12:12" ht="12.75" x14ac:dyDescent="0.2">
      <c r="L660" s="4"/>
    </row>
    <row r="661" spans="12:12" ht="12.75" x14ac:dyDescent="0.2">
      <c r="L661" s="4"/>
    </row>
    <row r="662" spans="12:12" ht="12.75" x14ac:dyDescent="0.2">
      <c r="L662" s="4"/>
    </row>
    <row r="663" spans="12:12" ht="12.75" x14ac:dyDescent="0.2">
      <c r="L663" s="4"/>
    </row>
    <row r="664" spans="12:12" ht="12.75" x14ac:dyDescent="0.2">
      <c r="L664" s="4"/>
    </row>
    <row r="665" spans="12:12" ht="12.75" x14ac:dyDescent="0.2">
      <c r="L665" s="4"/>
    </row>
    <row r="666" spans="12:12" ht="12.75" x14ac:dyDescent="0.2">
      <c r="L666" s="4"/>
    </row>
    <row r="667" spans="12:12" ht="12.75" x14ac:dyDescent="0.2">
      <c r="L667" s="4"/>
    </row>
    <row r="668" spans="12:12" ht="12.75" x14ac:dyDescent="0.2">
      <c r="L668" s="4"/>
    </row>
    <row r="669" spans="12:12" ht="12.75" x14ac:dyDescent="0.2">
      <c r="L669" s="4"/>
    </row>
    <row r="670" spans="12:12" ht="12.75" x14ac:dyDescent="0.2">
      <c r="L670" s="4"/>
    </row>
    <row r="671" spans="12:12" ht="12.75" x14ac:dyDescent="0.2">
      <c r="L671" s="4"/>
    </row>
    <row r="672" spans="12:12" ht="12.75" x14ac:dyDescent="0.2">
      <c r="L672" s="4"/>
    </row>
    <row r="673" spans="12:12" ht="12.75" x14ac:dyDescent="0.2">
      <c r="L673" s="4"/>
    </row>
    <row r="674" spans="12:12" ht="12.75" x14ac:dyDescent="0.2">
      <c r="L674" s="4"/>
    </row>
    <row r="675" spans="12:12" ht="12.75" x14ac:dyDescent="0.2">
      <c r="L675" s="4"/>
    </row>
    <row r="676" spans="12:12" ht="12.75" x14ac:dyDescent="0.2">
      <c r="L676" s="4"/>
    </row>
    <row r="677" spans="12:12" ht="12.75" x14ac:dyDescent="0.2">
      <c r="L677" s="4"/>
    </row>
    <row r="678" spans="12:12" ht="12.75" x14ac:dyDescent="0.2">
      <c r="L678" s="4"/>
    </row>
    <row r="679" spans="12:12" ht="12.75" x14ac:dyDescent="0.2">
      <c r="L679" s="4"/>
    </row>
    <row r="680" spans="12:12" ht="12.75" x14ac:dyDescent="0.2">
      <c r="L680" s="4"/>
    </row>
    <row r="681" spans="12:12" ht="12.75" x14ac:dyDescent="0.2">
      <c r="L681" s="4"/>
    </row>
    <row r="682" spans="12:12" ht="12.75" x14ac:dyDescent="0.2">
      <c r="L682" s="4"/>
    </row>
    <row r="683" spans="12:12" ht="12.75" x14ac:dyDescent="0.2">
      <c r="L683" s="4"/>
    </row>
    <row r="684" spans="12:12" ht="12.75" x14ac:dyDescent="0.2">
      <c r="L684" s="4"/>
    </row>
    <row r="685" spans="12:12" ht="12.75" x14ac:dyDescent="0.2">
      <c r="L685" s="4"/>
    </row>
    <row r="686" spans="12:12" ht="12.75" x14ac:dyDescent="0.2">
      <c r="L686" s="4"/>
    </row>
    <row r="687" spans="12:12" ht="12.75" x14ac:dyDescent="0.2">
      <c r="L687" s="4"/>
    </row>
    <row r="688" spans="12:12" ht="12.75" x14ac:dyDescent="0.2">
      <c r="L688" s="4"/>
    </row>
    <row r="689" spans="12:12" ht="12.75" x14ac:dyDescent="0.2">
      <c r="L689" s="4"/>
    </row>
    <row r="690" spans="12:12" ht="12.75" x14ac:dyDescent="0.2">
      <c r="L690" s="4"/>
    </row>
    <row r="691" spans="12:12" ht="12.75" x14ac:dyDescent="0.2">
      <c r="L691" s="4"/>
    </row>
    <row r="692" spans="12:12" ht="12.75" x14ac:dyDescent="0.2">
      <c r="L692" s="4"/>
    </row>
    <row r="693" spans="12:12" ht="12.75" x14ac:dyDescent="0.2">
      <c r="L693" s="4"/>
    </row>
    <row r="694" spans="12:12" ht="12.75" x14ac:dyDescent="0.2">
      <c r="L694" s="4"/>
    </row>
    <row r="695" spans="12:12" ht="12.75" x14ac:dyDescent="0.2">
      <c r="L695" s="4"/>
    </row>
    <row r="696" spans="12:12" ht="12.75" x14ac:dyDescent="0.2">
      <c r="L696" s="4"/>
    </row>
    <row r="697" spans="12:12" ht="12.75" x14ac:dyDescent="0.2">
      <c r="L697" s="4"/>
    </row>
    <row r="698" spans="12:12" ht="12.75" x14ac:dyDescent="0.2">
      <c r="L698" s="4"/>
    </row>
    <row r="699" spans="12:12" ht="12.75" x14ac:dyDescent="0.2">
      <c r="L699" s="4"/>
    </row>
    <row r="700" spans="12:12" ht="12.75" x14ac:dyDescent="0.2">
      <c r="L700" s="4"/>
    </row>
    <row r="701" spans="12:12" ht="12.75" x14ac:dyDescent="0.2">
      <c r="L701" s="4"/>
    </row>
    <row r="702" spans="12:12" ht="12.75" x14ac:dyDescent="0.2">
      <c r="L702" s="4"/>
    </row>
    <row r="703" spans="12:12" ht="12.75" x14ac:dyDescent="0.2">
      <c r="L703" s="4"/>
    </row>
    <row r="704" spans="12:12" ht="12.75" x14ac:dyDescent="0.2">
      <c r="L704" s="4"/>
    </row>
    <row r="705" spans="12:12" ht="12.75" x14ac:dyDescent="0.2">
      <c r="L705" s="4"/>
    </row>
    <row r="706" spans="12:12" ht="12.75" x14ac:dyDescent="0.2">
      <c r="L706" s="4"/>
    </row>
    <row r="707" spans="12:12" ht="12.75" x14ac:dyDescent="0.2">
      <c r="L707" s="4"/>
    </row>
    <row r="708" spans="12:12" ht="12.75" x14ac:dyDescent="0.2">
      <c r="L708" s="4"/>
    </row>
    <row r="709" spans="12:12" ht="12.75" x14ac:dyDescent="0.2">
      <c r="L709" s="4"/>
    </row>
    <row r="710" spans="12:12" ht="12.75" x14ac:dyDescent="0.2">
      <c r="L710" s="4"/>
    </row>
    <row r="711" spans="12:12" ht="12.75" x14ac:dyDescent="0.2">
      <c r="L711" s="4"/>
    </row>
    <row r="712" spans="12:12" ht="12.75" x14ac:dyDescent="0.2">
      <c r="L712" s="4"/>
    </row>
    <row r="713" spans="12:12" ht="12.75" x14ac:dyDescent="0.2">
      <c r="L713" s="4"/>
    </row>
    <row r="714" spans="12:12" ht="12.75" x14ac:dyDescent="0.2">
      <c r="L714" s="4"/>
    </row>
    <row r="715" spans="12:12" ht="12.75" x14ac:dyDescent="0.2">
      <c r="L715" s="4"/>
    </row>
    <row r="716" spans="12:12" ht="12.75" x14ac:dyDescent="0.2">
      <c r="L716" s="4"/>
    </row>
    <row r="717" spans="12:12" ht="12.75" x14ac:dyDescent="0.2">
      <c r="L717" s="4"/>
    </row>
    <row r="718" spans="12:12" ht="12.75" x14ac:dyDescent="0.2">
      <c r="L718" s="4"/>
    </row>
    <row r="719" spans="12:12" ht="12.75" x14ac:dyDescent="0.2">
      <c r="L719" s="4"/>
    </row>
    <row r="720" spans="12:12" ht="12.75" x14ac:dyDescent="0.2">
      <c r="L720" s="4"/>
    </row>
    <row r="721" spans="12:12" ht="12.75" x14ac:dyDescent="0.2">
      <c r="L721" s="4"/>
    </row>
    <row r="722" spans="12:12" ht="12.75" x14ac:dyDescent="0.2">
      <c r="L722" s="4"/>
    </row>
    <row r="723" spans="12:12" ht="12.75" x14ac:dyDescent="0.2">
      <c r="L723" s="4"/>
    </row>
    <row r="724" spans="12:12" ht="12.75" x14ac:dyDescent="0.2">
      <c r="L724" s="4"/>
    </row>
    <row r="725" spans="12:12" ht="12.75" x14ac:dyDescent="0.2">
      <c r="L725" s="4"/>
    </row>
    <row r="726" spans="12:12" ht="12.75" x14ac:dyDescent="0.2">
      <c r="L726" s="4"/>
    </row>
    <row r="727" spans="12:12" ht="12.75" x14ac:dyDescent="0.2">
      <c r="L727" s="4"/>
    </row>
    <row r="728" spans="12:12" ht="12.75" x14ac:dyDescent="0.2">
      <c r="L728" s="4"/>
    </row>
    <row r="729" spans="12:12" ht="12.75" x14ac:dyDescent="0.2">
      <c r="L729" s="4"/>
    </row>
    <row r="730" spans="12:12" ht="12.75" x14ac:dyDescent="0.2">
      <c r="L730" s="4"/>
    </row>
    <row r="731" spans="12:12" ht="12.75" x14ac:dyDescent="0.2">
      <c r="L731" s="4"/>
    </row>
    <row r="732" spans="12:12" ht="12.75" x14ac:dyDescent="0.2">
      <c r="L732" s="4"/>
    </row>
    <row r="733" spans="12:12" ht="12.75" x14ac:dyDescent="0.2">
      <c r="L733" s="4"/>
    </row>
    <row r="734" spans="12:12" ht="12.75" x14ac:dyDescent="0.2">
      <c r="L734" s="4"/>
    </row>
    <row r="735" spans="12:12" ht="12.75" x14ac:dyDescent="0.2">
      <c r="L735" s="4"/>
    </row>
    <row r="736" spans="12:12" ht="12.75" x14ac:dyDescent="0.2">
      <c r="L736" s="4"/>
    </row>
    <row r="737" spans="12:12" ht="12.75" x14ac:dyDescent="0.2">
      <c r="L737" s="4"/>
    </row>
    <row r="738" spans="12:12" ht="12.75" x14ac:dyDescent="0.2">
      <c r="L738" s="4"/>
    </row>
    <row r="739" spans="12:12" ht="12.75" x14ac:dyDescent="0.2">
      <c r="L739" s="4"/>
    </row>
    <row r="740" spans="12:12" ht="12.75" x14ac:dyDescent="0.2">
      <c r="L740" s="4"/>
    </row>
    <row r="741" spans="12:12" ht="12.75" x14ac:dyDescent="0.2">
      <c r="L741" s="4"/>
    </row>
    <row r="742" spans="12:12" ht="12.75" x14ac:dyDescent="0.2">
      <c r="L742" s="4"/>
    </row>
    <row r="743" spans="12:12" ht="12.75" x14ac:dyDescent="0.2">
      <c r="L743" s="4"/>
    </row>
    <row r="744" spans="12:12" ht="12.75" x14ac:dyDescent="0.2">
      <c r="L744" s="4"/>
    </row>
    <row r="745" spans="12:12" ht="12.75" x14ac:dyDescent="0.2">
      <c r="L745" s="4"/>
    </row>
    <row r="746" spans="12:12" ht="12.75" x14ac:dyDescent="0.2">
      <c r="L746" s="4"/>
    </row>
    <row r="747" spans="12:12" ht="12.75" x14ac:dyDescent="0.2">
      <c r="L747" s="4"/>
    </row>
    <row r="748" spans="12:12" ht="12.75" x14ac:dyDescent="0.2">
      <c r="L748" s="4"/>
    </row>
    <row r="749" spans="12:12" ht="12.75" x14ac:dyDescent="0.2">
      <c r="L749" s="4"/>
    </row>
    <row r="750" spans="12:12" ht="12.75" x14ac:dyDescent="0.2">
      <c r="L750" s="4"/>
    </row>
    <row r="751" spans="12:12" ht="12.75" x14ac:dyDescent="0.2">
      <c r="L751" s="4"/>
    </row>
    <row r="752" spans="12:12" ht="12.75" x14ac:dyDescent="0.2">
      <c r="L752" s="4"/>
    </row>
    <row r="753" spans="12:12" ht="12.75" x14ac:dyDescent="0.2">
      <c r="L753" s="4"/>
    </row>
    <row r="754" spans="12:12" ht="12.75" x14ac:dyDescent="0.2">
      <c r="L754" s="4"/>
    </row>
    <row r="755" spans="12:12" ht="12.75" x14ac:dyDescent="0.2">
      <c r="L755" s="4"/>
    </row>
    <row r="756" spans="12:12" ht="12.75" x14ac:dyDescent="0.2">
      <c r="L756" s="4"/>
    </row>
    <row r="757" spans="12:12" ht="12.75" x14ac:dyDescent="0.2">
      <c r="L757" s="4"/>
    </row>
    <row r="758" spans="12:12" ht="12.75" x14ac:dyDescent="0.2">
      <c r="L758" s="4"/>
    </row>
    <row r="759" spans="12:12" ht="12.75" x14ac:dyDescent="0.2">
      <c r="L759" s="4"/>
    </row>
    <row r="760" spans="12:12" ht="12.75" x14ac:dyDescent="0.2">
      <c r="L760" s="4"/>
    </row>
    <row r="761" spans="12:12" ht="12.75" x14ac:dyDescent="0.2">
      <c r="L761" s="4"/>
    </row>
    <row r="762" spans="12:12" ht="12.75" x14ac:dyDescent="0.2">
      <c r="L762" s="4"/>
    </row>
    <row r="763" spans="12:12" ht="12.75" x14ac:dyDescent="0.2">
      <c r="L763" s="4"/>
    </row>
    <row r="764" spans="12:12" ht="12.75" x14ac:dyDescent="0.2">
      <c r="L764" s="4"/>
    </row>
    <row r="765" spans="12:12" ht="12.75" x14ac:dyDescent="0.2">
      <c r="L765" s="4"/>
    </row>
    <row r="766" spans="12:12" ht="12.75" x14ac:dyDescent="0.2">
      <c r="L766" s="4"/>
    </row>
    <row r="767" spans="12:12" ht="12.75" x14ac:dyDescent="0.2">
      <c r="L767" s="4"/>
    </row>
    <row r="768" spans="12:12" ht="12.75" x14ac:dyDescent="0.2">
      <c r="L768" s="4"/>
    </row>
    <row r="769" spans="12:12" ht="12.75" x14ac:dyDescent="0.2">
      <c r="L769" s="4"/>
    </row>
    <row r="770" spans="12:12" ht="12.75" x14ac:dyDescent="0.2">
      <c r="L770" s="4"/>
    </row>
    <row r="771" spans="12:12" ht="12.75" x14ac:dyDescent="0.2">
      <c r="L771" s="4"/>
    </row>
    <row r="772" spans="12:12" ht="12.75" x14ac:dyDescent="0.2">
      <c r="L772" s="4"/>
    </row>
    <row r="773" spans="12:12" ht="12.75" x14ac:dyDescent="0.2">
      <c r="L773" s="4"/>
    </row>
    <row r="774" spans="12:12" ht="12.75" x14ac:dyDescent="0.2">
      <c r="L774" s="4"/>
    </row>
    <row r="775" spans="12:12" ht="12.75" x14ac:dyDescent="0.2">
      <c r="L775" s="4"/>
    </row>
    <row r="776" spans="12:12" ht="12.75" x14ac:dyDescent="0.2">
      <c r="L776" s="4"/>
    </row>
    <row r="777" spans="12:12" ht="12.75" x14ac:dyDescent="0.2">
      <c r="L777" s="4"/>
    </row>
    <row r="778" spans="12:12" ht="12.75" x14ac:dyDescent="0.2">
      <c r="L778" s="4"/>
    </row>
    <row r="779" spans="12:12" ht="12.75" x14ac:dyDescent="0.2">
      <c r="L779" s="4"/>
    </row>
    <row r="780" spans="12:12" ht="12.75" x14ac:dyDescent="0.2">
      <c r="L780" s="4"/>
    </row>
    <row r="781" spans="12:12" ht="12.75" x14ac:dyDescent="0.2">
      <c r="L781" s="4"/>
    </row>
    <row r="782" spans="12:12" ht="12.75" x14ac:dyDescent="0.2">
      <c r="L782" s="4"/>
    </row>
    <row r="783" spans="12:12" ht="12.75" x14ac:dyDescent="0.2">
      <c r="L783" s="4"/>
    </row>
    <row r="784" spans="12:12" ht="12.75" x14ac:dyDescent="0.2">
      <c r="L784" s="4"/>
    </row>
    <row r="785" spans="12:12" ht="12.75" x14ac:dyDescent="0.2">
      <c r="L785" s="4"/>
    </row>
    <row r="786" spans="12:12" ht="12.75" x14ac:dyDescent="0.2">
      <c r="L786" s="4"/>
    </row>
    <row r="787" spans="12:12" ht="12.75" x14ac:dyDescent="0.2">
      <c r="L787" s="4"/>
    </row>
    <row r="788" spans="12:12" ht="12.75" x14ac:dyDescent="0.2">
      <c r="L788" s="4"/>
    </row>
    <row r="789" spans="12:12" ht="12.75" x14ac:dyDescent="0.2">
      <c r="L789" s="4"/>
    </row>
    <row r="790" spans="12:12" ht="12.75" x14ac:dyDescent="0.2">
      <c r="L790" s="4"/>
    </row>
    <row r="791" spans="12:12" ht="12.75" x14ac:dyDescent="0.2">
      <c r="L791" s="4"/>
    </row>
    <row r="792" spans="12:12" ht="12.75" x14ac:dyDescent="0.2">
      <c r="L792" s="4"/>
    </row>
    <row r="793" spans="12:12" ht="12.75" x14ac:dyDescent="0.2">
      <c r="L793" s="4"/>
    </row>
    <row r="794" spans="12:12" ht="12.75" x14ac:dyDescent="0.2">
      <c r="L794" s="4"/>
    </row>
    <row r="795" spans="12:12" ht="12.75" x14ac:dyDescent="0.2">
      <c r="L795" s="4"/>
    </row>
    <row r="796" spans="12:12" ht="12.75" x14ac:dyDescent="0.2">
      <c r="L796" s="4"/>
    </row>
    <row r="797" spans="12:12" ht="12.75" x14ac:dyDescent="0.2">
      <c r="L797" s="4"/>
    </row>
    <row r="798" spans="12:12" ht="12.75" x14ac:dyDescent="0.2">
      <c r="L798" s="4"/>
    </row>
    <row r="799" spans="12:12" ht="12.75" x14ac:dyDescent="0.2">
      <c r="L799" s="4"/>
    </row>
    <row r="800" spans="12:12" ht="12.75" x14ac:dyDescent="0.2">
      <c r="L800" s="4"/>
    </row>
    <row r="801" spans="12:12" ht="12.75" x14ac:dyDescent="0.2">
      <c r="L801" s="4"/>
    </row>
    <row r="802" spans="12:12" ht="12.75" x14ac:dyDescent="0.2">
      <c r="L802" s="4"/>
    </row>
    <row r="803" spans="12:12" ht="12.75" x14ac:dyDescent="0.2">
      <c r="L803" s="4"/>
    </row>
    <row r="804" spans="12:12" ht="12.75" x14ac:dyDescent="0.2">
      <c r="L804" s="4"/>
    </row>
    <row r="805" spans="12:12" ht="12.75" x14ac:dyDescent="0.2">
      <c r="L805" s="4"/>
    </row>
    <row r="806" spans="12:12" ht="12.75" x14ac:dyDescent="0.2">
      <c r="L806" s="4"/>
    </row>
    <row r="807" spans="12:12" ht="12.75" x14ac:dyDescent="0.2">
      <c r="L807" s="4"/>
    </row>
    <row r="808" spans="12:12" ht="12.75" x14ac:dyDescent="0.2">
      <c r="L808" s="4"/>
    </row>
    <row r="809" spans="12:12" ht="12.75" x14ac:dyDescent="0.2">
      <c r="L809" s="4"/>
    </row>
    <row r="810" spans="12:12" ht="12.75" x14ac:dyDescent="0.2">
      <c r="L810" s="4"/>
    </row>
    <row r="811" spans="12:12" ht="12.75" x14ac:dyDescent="0.2">
      <c r="L811" s="4"/>
    </row>
    <row r="812" spans="12:12" ht="12.75" x14ac:dyDescent="0.2">
      <c r="L812" s="4"/>
    </row>
    <row r="813" spans="12:12" ht="12.75" x14ac:dyDescent="0.2">
      <c r="L813" s="4"/>
    </row>
    <row r="814" spans="12:12" ht="12.75" x14ac:dyDescent="0.2">
      <c r="L814" s="4"/>
    </row>
    <row r="815" spans="12:12" ht="12.75" x14ac:dyDescent="0.2">
      <c r="L815" s="4"/>
    </row>
    <row r="816" spans="12:12" ht="12.75" x14ac:dyDescent="0.2">
      <c r="L816" s="4"/>
    </row>
    <row r="817" spans="12:12" ht="12.75" x14ac:dyDescent="0.2">
      <c r="L817" s="4"/>
    </row>
    <row r="818" spans="12:12" ht="12.75" x14ac:dyDescent="0.2">
      <c r="L818" s="4"/>
    </row>
    <row r="819" spans="12:12" ht="12.75" x14ac:dyDescent="0.2">
      <c r="L819" s="4"/>
    </row>
    <row r="820" spans="12:12" ht="12.75" x14ac:dyDescent="0.2">
      <c r="L820" s="4"/>
    </row>
    <row r="821" spans="12:12" ht="12.75" x14ac:dyDescent="0.2">
      <c r="L821" s="4"/>
    </row>
    <row r="822" spans="12:12" ht="12.75" x14ac:dyDescent="0.2">
      <c r="L822" s="4"/>
    </row>
    <row r="823" spans="12:12" ht="12.75" x14ac:dyDescent="0.2">
      <c r="L823" s="4"/>
    </row>
    <row r="824" spans="12:12" ht="12.75" x14ac:dyDescent="0.2">
      <c r="L824" s="4"/>
    </row>
    <row r="825" spans="12:12" ht="12.75" x14ac:dyDescent="0.2">
      <c r="L825" s="4"/>
    </row>
    <row r="826" spans="12:12" ht="12.75" x14ac:dyDescent="0.2">
      <c r="L826" s="4"/>
    </row>
    <row r="827" spans="12:12" ht="12.75" x14ac:dyDescent="0.2">
      <c r="L827" s="4"/>
    </row>
    <row r="828" spans="12:12" ht="12.75" x14ac:dyDescent="0.2">
      <c r="L828" s="4"/>
    </row>
    <row r="829" spans="12:12" ht="12.75" x14ac:dyDescent="0.2">
      <c r="L829" s="4"/>
    </row>
    <row r="830" spans="12:12" ht="12.75" x14ac:dyDescent="0.2">
      <c r="L830" s="4"/>
    </row>
    <row r="831" spans="12:12" ht="12.75" x14ac:dyDescent="0.2">
      <c r="L831" s="4"/>
    </row>
    <row r="832" spans="12:12" ht="12.75" x14ac:dyDescent="0.2">
      <c r="L832" s="4"/>
    </row>
    <row r="833" spans="6:12" ht="12.75" x14ac:dyDescent="0.2">
      <c r="L833" s="4"/>
    </row>
    <row r="834" spans="6:12" ht="12.75" x14ac:dyDescent="0.2">
      <c r="L834" s="4"/>
    </row>
    <row r="835" spans="6:12" ht="12.75" x14ac:dyDescent="0.2">
      <c r="L835" s="4"/>
    </row>
    <row r="836" spans="6:12" ht="12.75" x14ac:dyDescent="0.2">
      <c r="L836" s="4"/>
    </row>
    <row r="837" spans="6:12" ht="12.75" x14ac:dyDescent="0.2">
      <c r="L837" s="4"/>
    </row>
    <row r="838" spans="6:12" ht="12.75" x14ac:dyDescent="0.2">
      <c r="L838" s="4"/>
    </row>
    <row r="839" spans="6:12" ht="12.75" x14ac:dyDescent="0.2">
      <c r="L839" s="4"/>
    </row>
    <row r="840" spans="6:12" ht="12.75" x14ac:dyDescent="0.2">
      <c r="L840" s="4"/>
    </row>
    <row r="841" spans="6:12" ht="12.75" x14ac:dyDescent="0.2">
      <c r="L841" s="4"/>
    </row>
    <row r="842" spans="6:12" ht="12.75" x14ac:dyDescent="0.2">
      <c r="L842" s="4"/>
    </row>
    <row r="843" spans="6:12" ht="12.75" x14ac:dyDescent="0.2">
      <c r="L843" s="4"/>
    </row>
    <row r="844" spans="6:12" ht="12.75" x14ac:dyDescent="0.2">
      <c r="L844" s="4"/>
    </row>
    <row r="845" spans="6:12" ht="12.75" x14ac:dyDescent="0.2">
      <c r="L845" s="4"/>
    </row>
    <row r="846" spans="6:12" ht="12.75" x14ac:dyDescent="0.2">
      <c r="F846" s="9" t="str">
        <f>A846&amp;B846&amp;C846&amp;E846</f>
        <v/>
      </c>
      <c r="L846" s="4"/>
    </row>
  </sheetData>
  <autoFilter ref="A1:L228" xr:uid="{00000000-0009-0000-0000-000002000000}">
    <sortState xmlns:xlrd2="http://schemas.microsoft.com/office/spreadsheetml/2017/richdata2" ref="A2:L228">
      <sortCondition descending="1" ref="L1:L228"/>
    </sortState>
  </autoFilter>
  <sortState xmlns:xlrd2="http://schemas.microsoft.com/office/spreadsheetml/2017/richdata2" ref="A2:L847">
    <sortCondition descending="1" ref="L2:L84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647"/>
  <sheetViews>
    <sheetView workbookViewId="0">
      <pane ySplit="1" topLeftCell="A2" activePane="bottomLeft" state="frozen"/>
      <selection activeCell="D9" sqref="D9"/>
      <selection pane="bottomLeft"/>
    </sheetView>
  </sheetViews>
  <sheetFormatPr defaultColWidth="12.5703125" defaultRowHeight="15.75" customHeight="1" x14ac:dyDescent="0.2"/>
  <cols>
    <col min="1" max="1" width="12.5703125" style="3"/>
    <col min="2" max="2" width="15.140625" style="3" bestFit="1" customWidth="1"/>
    <col min="3" max="4" width="12.5703125" style="3"/>
    <col min="5" max="5" width="28.42578125" style="3" customWidth="1"/>
    <col min="6" max="6" width="0.5703125" style="3" hidden="1" customWidth="1"/>
    <col min="7" max="9" width="7.42578125" style="3" customWidth="1"/>
    <col min="10" max="10" width="20.5703125" style="3" bestFit="1" customWidth="1"/>
    <col min="11" max="16384" width="12.5703125" style="3"/>
  </cols>
  <sheetData>
    <row r="1" spans="1:12" s="17" customFormat="1" ht="12.75" x14ac:dyDescent="0.2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39</v>
      </c>
      <c r="G1" s="6" t="s">
        <v>188</v>
      </c>
      <c r="H1" s="6" t="s">
        <v>189</v>
      </c>
      <c r="I1" s="6" t="s">
        <v>1</v>
      </c>
      <c r="J1" s="6" t="s">
        <v>190</v>
      </c>
      <c r="K1" s="6" t="s">
        <v>0</v>
      </c>
      <c r="L1" s="18" t="s">
        <v>2</v>
      </c>
    </row>
    <row r="2" spans="1:12" ht="12.75" x14ac:dyDescent="0.2">
      <c r="A2" s="2" t="s">
        <v>77</v>
      </c>
      <c r="B2" s="2" t="s">
        <v>78</v>
      </c>
      <c r="C2" s="2" t="s">
        <v>19</v>
      </c>
      <c r="D2" s="2">
        <v>23</v>
      </c>
      <c r="E2" s="2" t="s">
        <v>192</v>
      </c>
      <c r="F2" s="10" t="str">
        <f t="shared" ref="F2:F26" si="0">A2&amp;B2&amp;C2&amp;E2</f>
        <v>SadieFarnsworthFGREATER DERRY TRACK CLUB</v>
      </c>
      <c r="G2" s="5">
        <f>SUMIF('Nashua 10K'!$F$2:$F$273,F2,'Nashua 10K'!$J$2:$J$273)</f>
        <v>56</v>
      </c>
      <c r="H2" s="5">
        <f>SUMIF('Skip''s 4M'!$F$2:$F$310,F2,'Skip''s 4M'!$J$2:$J$310)</f>
        <v>0</v>
      </c>
      <c r="I2" s="5">
        <f>SUMIF(Sandown!$F$2:$F$297,F2,Sandown!$J$2:$J$297)</f>
        <v>0</v>
      </c>
      <c r="J2" s="5">
        <f>SUMIF('New England Half'!$F$2:$F$294,F2,'New England Half'!$J$2:$J$294)</f>
        <v>0</v>
      </c>
      <c r="K2" s="5">
        <f>SUMIF('Track 5K'!$F$2:$F$198,F2,'Track 5K'!$J$2:$J$198)</f>
        <v>50</v>
      </c>
      <c r="L2" s="4">
        <f t="shared" ref="L2:L26" si="1">SUM(G2:K2)</f>
        <v>106</v>
      </c>
    </row>
    <row r="3" spans="1:12" ht="12.75" x14ac:dyDescent="0.2">
      <c r="A3" s="2" t="s">
        <v>212</v>
      </c>
      <c r="B3" s="2" t="s">
        <v>213</v>
      </c>
      <c r="C3" s="2" t="s">
        <v>19</v>
      </c>
      <c r="D3" s="2">
        <v>25</v>
      </c>
      <c r="E3" s="2" t="s">
        <v>191</v>
      </c>
      <c r="F3" s="10" t="str">
        <f t="shared" si="0"/>
        <v>TerrylFritzFGATE CITY STRIDERS</v>
      </c>
      <c r="G3" s="5">
        <f>SUMIF('Nashua 10K'!$F$2:$F$273,F3,'Nashua 10K'!$J$2:$J$273)</f>
        <v>31</v>
      </c>
      <c r="H3" s="5">
        <f>SUMIF('Skip''s 4M'!$F$2:$F$310,F3,'Skip''s 4M'!$J$2:$J$310)</f>
        <v>0</v>
      </c>
      <c r="I3" s="5">
        <f>SUMIF(Sandown!$F$2:$F$297,F3,Sandown!$J$2:$J$297)</f>
        <v>47</v>
      </c>
      <c r="J3" s="5">
        <f>SUMIF('New England Half'!$F$2:$F$294,F3,'New England Half'!$J$2:$J$294)</f>
        <v>0</v>
      </c>
      <c r="K3" s="5">
        <f>SUMIF('Track 5K'!$F$2:$F$198,F3,'Track 5K'!$J$2:$J$198)</f>
        <v>22</v>
      </c>
      <c r="L3" s="4">
        <f t="shared" si="1"/>
        <v>100</v>
      </c>
    </row>
    <row r="4" spans="1:12" ht="12.75" x14ac:dyDescent="0.2">
      <c r="A4" s="2" t="s">
        <v>487</v>
      </c>
      <c r="B4" s="2" t="s">
        <v>292</v>
      </c>
      <c r="C4" s="2" t="s">
        <v>19</v>
      </c>
      <c r="D4" s="2">
        <v>29</v>
      </c>
      <c r="E4" s="2" t="s">
        <v>196</v>
      </c>
      <c r="F4" s="9" t="str">
        <f t="shared" si="0"/>
        <v>JanessaDunnFUPPER VALLEY RUNNING CLUB</v>
      </c>
      <c r="G4" s="5">
        <f>SUMIF('Nashua 10K'!$F$2:$F$273,F4,'Nashua 10K'!$J$2:$J$273)</f>
        <v>0</v>
      </c>
      <c r="H4" s="5">
        <f>SUMIF('Skip''s 4M'!$F$2:$F$310,F4,'Skip''s 4M'!$J$2:$J$310)</f>
        <v>0</v>
      </c>
      <c r="I4" s="5">
        <f>SUMIF(Sandown!$F$2:$F$297,F4,Sandown!$J$2:$J$297)</f>
        <v>0</v>
      </c>
      <c r="J4" s="5">
        <f>SUMIF('New England Half'!$F$2:$F$294,F4,'New England Half'!$J$2:$J$294)</f>
        <v>97</v>
      </c>
      <c r="K4" s="5">
        <f>SUMIF('Track 5K'!$F$2:$F$198,F4,'Track 5K'!$J$2:$J$198)</f>
        <v>0</v>
      </c>
      <c r="L4" s="4">
        <f t="shared" si="1"/>
        <v>97</v>
      </c>
    </row>
    <row r="5" spans="1:12" ht="12.75" x14ac:dyDescent="0.2">
      <c r="A5" s="3" t="s">
        <v>386</v>
      </c>
      <c r="B5" s="3" t="s">
        <v>387</v>
      </c>
      <c r="C5" s="3" t="s">
        <v>19</v>
      </c>
      <c r="D5" s="3">
        <v>19</v>
      </c>
      <c r="E5" s="3" t="s">
        <v>196</v>
      </c>
      <c r="F5" s="9" t="str">
        <f t="shared" si="0"/>
        <v>AylaWealeFUPPER VALLEY RUNNING CLUB</v>
      </c>
      <c r="G5" s="5">
        <f>SUMIF('Nashua 10K'!$F$2:$F$273,F5,'Nashua 10K'!$J$2:$J$273)</f>
        <v>0</v>
      </c>
      <c r="H5" s="5">
        <f>SUMIF('Skip''s 4M'!$F$2:$F$310,F5,'Skip''s 4M'!$J$2:$J$310)</f>
        <v>0</v>
      </c>
      <c r="I5" s="5">
        <f>SUMIF(Sandown!$F$2:$F$297,F5,Sandown!$J$2:$J$297)</f>
        <v>70</v>
      </c>
      <c r="J5" s="5">
        <f>SUMIF('New England Half'!$F$2:$F$294,F5,'New England Half'!$J$2:$J$294)</f>
        <v>0</v>
      </c>
      <c r="K5" s="5">
        <f>SUMIF('Track 5K'!$F$2:$F$198,F5,'Track 5K'!$J$2:$J$198)</f>
        <v>0</v>
      </c>
      <c r="L5" s="4">
        <f t="shared" si="1"/>
        <v>70</v>
      </c>
    </row>
    <row r="6" spans="1:12" ht="12.75" x14ac:dyDescent="0.2">
      <c r="A6" s="2" t="s">
        <v>416</v>
      </c>
      <c r="B6" s="2" t="s">
        <v>417</v>
      </c>
      <c r="C6" s="2" t="s">
        <v>19</v>
      </c>
      <c r="D6" s="2">
        <v>27</v>
      </c>
      <c r="E6" s="2" t="s">
        <v>192</v>
      </c>
      <c r="F6" s="9" t="str">
        <f t="shared" si="0"/>
        <v>JaclynSolimine-FazioliFGREATER DERRY TRACK CLUB</v>
      </c>
      <c r="G6" s="5">
        <f>SUMIF('Nashua 10K'!$F$2:$F$273,F6,'Nashua 10K'!$J$2:$J$273)</f>
        <v>0</v>
      </c>
      <c r="H6" s="5">
        <f>SUMIF('Skip''s 4M'!$F$2:$F$310,F6,'Skip''s 4M'!$J$2:$J$310)</f>
        <v>0</v>
      </c>
      <c r="I6" s="5">
        <f>SUMIF(Sandown!$F$2:$F$297,F6,Sandown!$J$2:$J$297)</f>
        <v>0</v>
      </c>
      <c r="J6" s="5">
        <f>SUMIF('New England Half'!$F$2:$F$294,F6,'New England Half'!$J$2:$J$294)</f>
        <v>0</v>
      </c>
      <c r="K6" s="5">
        <f>SUMIF('Track 5K'!$F$2:$F$198,F6,'Track 5K'!$J$2:$J$198)</f>
        <v>66</v>
      </c>
      <c r="L6" s="4">
        <f t="shared" si="1"/>
        <v>66</v>
      </c>
    </row>
    <row r="7" spans="1:12" ht="12.75" x14ac:dyDescent="0.2">
      <c r="A7" s="3" t="s">
        <v>395</v>
      </c>
      <c r="B7" s="3" t="s">
        <v>396</v>
      </c>
      <c r="C7" s="3" t="s">
        <v>19</v>
      </c>
      <c r="D7" s="3">
        <v>28</v>
      </c>
      <c r="E7" s="3" t="s">
        <v>191</v>
      </c>
      <c r="F7" s="9" t="str">
        <f t="shared" si="0"/>
        <v>KatherineMeredithFGATE CITY STRIDERS</v>
      </c>
      <c r="G7" s="5">
        <f>SUMIF('Nashua 10K'!$F$2:$F$273,F7,'Nashua 10K'!$J$2:$J$273)</f>
        <v>0</v>
      </c>
      <c r="H7" s="5">
        <f>SUMIF('Skip''s 4M'!$F$2:$F$310,F7,'Skip''s 4M'!$J$2:$J$310)</f>
        <v>0</v>
      </c>
      <c r="I7" s="5">
        <f>SUMIF(Sandown!$F$2:$F$297,F7,Sandown!$J$2:$J$297)</f>
        <v>60</v>
      </c>
      <c r="J7" s="5">
        <f>SUMIF('New England Half'!$F$2:$F$294,F7,'New England Half'!$J$2:$J$294)</f>
        <v>0</v>
      </c>
      <c r="K7" s="5">
        <f>SUMIF('Track 5K'!$F$2:$F$198,F7,'Track 5K'!$J$2:$J$198)</f>
        <v>0</v>
      </c>
      <c r="L7" s="4">
        <f t="shared" si="1"/>
        <v>60</v>
      </c>
    </row>
    <row r="8" spans="1:12" ht="12.75" x14ac:dyDescent="0.2">
      <c r="A8" s="2" t="s">
        <v>88</v>
      </c>
      <c r="B8" s="2" t="s">
        <v>427</v>
      </c>
      <c r="C8" s="2" t="s">
        <v>19</v>
      </c>
      <c r="D8" s="2">
        <v>26</v>
      </c>
      <c r="E8" s="2" t="s">
        <v>196</v>
      </c>
      <c r="F8" s="9" t="str">
        <f t="shared" si="0"/>
        <v>SaraA VannahFUPPER VALLEY RUNNING CLUB</v>
      </c>
      <c r="G8" s="5">
        <f>SUMIF('Nashua 10K'!$F$2:$F$273,F8,'Nashua 10K'!$J$2:$J$273)</f>
        <v>0</v>
      </c>
      <c r="H8" s="5">
        <f>SUMIF('Skip''s 4M'!$F$2:$F$310,F8,'Skip''s 4M'!$J$2:$J$310)</f>
        <v>0</v>
      </c>
      <c r="I8" s="5">
        <f>SUMIF(Sandown!$F$2:$F$297,F8,Sandown!$J$2:$J$297)</f>
        <v>0</v>
      </c>
      <c r="J8" s="5">
        <f>SUMIF('New England Half'!$F$2:$F$294,F8,'New England Half'!$J$2:$J$294)</f>
        <v>0</v>
      </c>
      <c r="K8" s="5">
        <f>SUMIF('Track 5K'!$F$2:$F$198,F8,'Track 5K'!$J$2:$J$198)</f>
        <v>54</v>
      </c>
      <c r="L8" s="4">
        <f t="shared" si="1"/>
        <v>54</v>
      </c>
    </row>
    <row r="9" spans="1:12" ht="12.75" x14ac:dyDescent="0.2">
      <c r="A9" s="20" t="s">
        <v>328</v>
      </c>
      <c r="B9" s="20" t="s">
        <v>302</v>
      </c>
      <c r="C9" s="20" t="s">
        <v>19</v>
      </c>
      <c r="D9" s="20">
        <v>13</v>
      </c>
      <c r="E9" s="20" t="s">
        <v>196</v>
      </c>
      <c r="F9" s="9" t="str">
        <f t="shared" si="0"/>
        <v>MeganFarisFUPPER VALLEY RUNNING CLUB</v>
      </c>
      <c r="G9" s="5">
        <f>SUMIF('Nashua 10K'!$F$2:$F$273,F9,'Nashua 10K'!$J$2:$J$273)</f>
        <v>0</v>
      </c>
      <c r="H9" s="5">
        <f>SUMIF('Skip''s 4M'!$F$2:$F$310,F9,'Skip''s 4M'!$J$2:$J$310)</f>
        <v>56</v>
      </c>
      <c r="I9" s="5">
        <f>SUMIF(Sandown!$F$2:$F$297,F9,Sandown!$J$2:$J$297)</f>
        <v>0</v>
      </c>
      <c r="J9" s="5">
        <f>SUMIF('New England Half'!$F$2:$F$294,F9,'New England Half'!$J$2:$J$294)</f>
        <v>0</v>
      </c>
      <c r="K9" s="5">
        <f>SUMIF('Track 5K'!$F$2:$F$198,F9,'Track 5K'!$J$2:$J$198)</f>
        <v>0</v>
      </c>
      <c r="L9" s="4">
        <f t="shared" si="1"/>
        <v>56</v>
      </c>
    </row>
    <row r="10" spans="1:12" ht="12.75" x14ac:dyDescent="0.2">
      <c r="A10" s="2" t="s">
        <v>90</v>
      </c>
      <c r="B10" s="2" t="s">
        <v>455</v>
      </c>
      <c r="C10" s="2" t="s">
        <v>19</v>
      </c>
      <c r="D10" s="2">
        <v>20</v>
      </c>
      <c r="E10" s="2" t="s">
        <v>196</v>
      </c>
      <c r="F10" s="9" t="str">
        <f t="shared" si="0"/>
        <v>ChristineAmanFUPPER VALLEY RUNNING CLUB</v>
      </c>
      <c r="G10" s="5">
        <f>SUMIF('Nashua 10K'!$F$2:$F$273,F10,'Nashua 10K'!$J$2:$J$273)</f>
        <v>0</v>
      </c>
      <c r="H10" s="5">
        <f>SUMIF('Skip''s 4M'!$F$2:$F$310,F10,'Skip''s 4M'!$J$2:$J$310)</f>
        <v>0</v>
      </c>
      <c r="I10" s="5">
        <f>SUMIF(Sandown!$F$2:$F$297,F10,Sandown!$J$2:$J$297)</f>
        <v>0</v>
      </c>
      <c r="J10" s="5">
        <f>SUMIF('New England Half'!$F$2:$F$294,F10,'New England Half'!$J$2:$J$294)</f>
        <v>0</v>
      </c>
      <c r="K10" s="5">
        <f>SUMIF('Track 5K'!$F$2:$F$198,F10,'Track 5K'!$J$2:$J$198)</f>
        <v>48.5</v>
      </c>
      <c r="L10" s="4">
        <f t="shared" si="1"/>
        <v>48.5</v>
      </c>
    </row>
    <row r="11" spans="1:12" ht="12.75" x14ac:dyDescent="0.2">
      <c r="A11" s="20" t="s">
        <v>329</v>
      </c>
      <c r="B11" s="20" t="s">
        <v>133</v>
      </c>
      <c r="C11" s="20" t="s">
        <v>19</v>
      </c>
      <c r="D11" s="20">
        <v>13</v>
      </c>
      <c r="E11" s="20" t="s">
        <v>196</v>
      </c>
      <c r="F11" s="10" t="str">
        <f t="shared" si="0"/>
        <v>MaryWestrichFUPPER VALLEY RUNNING CLUB</v>
      </c>
      <c r="G11" s="5">
        <f>SUMIF('Nashua 10K'!$F$2:$F$273,F11,'Nashua 10K'!$J$2:$J$273)</f>
        <v>0</v>
      </c>
      <c r="H11" s="5">
        <f>SUMIF('Skip''s 4M'!$F$2:$F$310,F11,'Skip''s 4M'!$J$2:$J$310)</f>
        <v>50</v>
      </c>
      <c r="I11" s="5">
        <f>SUMIF(Sandown!$F$2:$F$297,F11,Sandown!$J$2:$J$297)</f>
        <v>0</v>
      </c>
      <c r="J11" s="5">
        <f>SUMIF('New England Half'!$F$2:$F$294,F11,'New England Half'!$J$2:$J$294)</f>
        <v>0</v>
      </c>
      <c r="K11" s="5">
        <f>SUMIF('Track 5K'!$F$2:$F$198,F11,'Track 5K'!$J$2:$J$198)</f>
        <v>0</v>
      </c>
      <c r="L11" s="4">
        <f t="shared" si="1"/>
        <v>50</v>
      </c>
    </row>
    <row r="12" spans="1:12" ht="12.75" x14ac:dyDescent="0.2">
      <c r="A12" s="3" t="s">
        <v>256</v>
      </c>
      <c r="B12" s="3" t="s">
        <v>257</v>
      </c>
      <c r="C12" s="3" t="s">
        <v>19</v>
      </c>
      <c r="D12" s="3">
        <v>26</v>
      </c>
      <c r="E12" s="3" t="s">
        <v>191</v>
      </c>
      <c r="F12" s="9" t="str">
        <f t="shared" si="0"/>
        <v>AlisonLilienfeldFGATE CITY STRIDERS</v>
      </c>
      <c r="G12" s="5">
        <f>SUMIF('Nashua 10K'!$F$2:$F$273,F12,'Nashua 10K'!$J$2:$J$273)</f>
        <v>0</v>
      </c>
      <c r="H12" s="5">
        <f>SUMIF('Skip''s 4M'!$F$2:$F$310,F12,'Skip''s 4M'!$J$2:$J$310)</f>
        <v>0</v>
      </c>
      <c r="I12" s="5">
        <f>SUMIF(Sandown!$F$2:$F$297,F12,Sandown!$J$2:$J$297)</f>
        <v>27</v>
      </c>
      <c r="J12" s="5">
        <f>SUMIF('New England Half'!$F$2:$F$294,F12,'New England Half'!$J$2:$J$294)</f>
        <v>3.03125</v>
      </c>
      <c r="K12" s="5">
        <f>SUMIF('Track 5K'!$F$2:$F$198,F12,'Track 5K'!$J$2:$J$198)</f>
        <v>5.5</v>
      </c>
      <c r="L12" s="4">
        <f t="shared" si="1"/>
        <v>35.53125</v>
      </c>
    </row>
    <row r="13" spans="1:12" ht="12.75" x14ac:dyDescent="0.2">
      <c r="A13" s="2" t="s">
        <v>443</v>
      </c>
      <c r="B13" s="2" t="s">
        <v>444</v>
      </c>
      <c r="C13" s="2" t="s">
        <v>19</v>
      </c>
      <c r="D13" s="2">
        <v>26</v>
      </c>
      <c r="E13" s="2" t="s">
        <v>196</v>
      </c>
      <c r="F13" s="9" t="str">
        <f t="shared" si="0"/>
        <v>KaliSmolenFUPPER VALLEY RUNNING CLUB</v>
      </c>
      <c r="G13" s="5">
        <f>SUMIF('Nashua 10K'!$F$2:$F$273,F13,'Nashua 10K'!$J$2:$J$273)</f>
        <v>0</v>
      </c>
      <c r="H13" s="5">
        <f>SUMIF('Skip''s 4M'!$F$2:$F$310,F13,'Skip''s 4M'!$J$2:$J$310)</f>
        <v>0</v>
      </c>
      <c r="I13" s="5">
        <f>SUMIF(Sandown!$F$2:$F$297,F13,Sandown!$J$2:$J$297)</f>
        <v>0</v>
      </c>
      <c r="J13" s="5">
        <f>SUMIF('New England Half'!$F$2:$F$294,F13,'New England Half'!$J$2:$J$294)</f>
        <v>0</v>
      </c>
      <c r="K13" s="5">
        <f>SUMIF('Track 5K'!$F$2:$F$198,F13,'Track 5K'!$J$2:$J$198)</f>
        <v>28</v>
      </c>
      <c r="L13" s="4">
        <f t="shared" si="1"/>
        <v>28</v>
      </c>
    </row>
    <row r="14" spans="1:12" ht="12.75" x14ac:dyDescent="0.2">
      <c r="A14" s="2" t="s">
        <v>251</v>
      </c>
      <c r="B14" s="2" t="s">
        <v>453</v>
      </c>
      <c r="C14" s="2" t="s">
        <v>19</v>
      </c>
      <c r="D14" s="2">
        <v>28</v>
      </c>
      <c r="E14" s="2" t="s">
        <v>196</v>
      </c>
      <c r="F14" s="9" t="str">
        <f t="shared" si="0"/>
        <v>ElenaKarisFUPPER VALLEY RUNNING CLUB</v>
      </c>
      <c r="G14" s="5">
        <f>SUMIF('Nashua 10K'!$F$2:$F$273,F14,'Nashua 10K'!$J$2:$J$273)</f>
        <v>0</v>
      </c>
      <c r="H14" s="5">
        <f>SUMIF('Skip''s 4M'!$F$2:$F$310,F14,'Skip''s 4M'!$J$2:$J$310)</f>
        <v>0</v>
      </c>
      <c r="I14" s="5">
        <f>SUMIF(Sandown!$F$2:$F$297,F14,Sandown!$J$2:$J$297)</f>
        <v>0</v>
      </c>
      <c r="J14" s="5">
        <f>SUMIF('New England Half'!$F$2:$F$294,F14,'New England Half'!$J$2:$J$294)</f>
        <v>0</v>
      </c>
      <c r="K14" s="5">
        <f>SUMIF('Track 5K'!$F$2:$F$198,F14,'Track 5K'!$J$2:$J$198)</f>
        <v>20.5</v>
      </c>
      <c r="L14" s="4">
        <f t="shared" si="1"/>
        <v>20.5</v>
      </c>
    </row>
    <row r="15" spans="1:12" ht="12.75" x14ac:dyDescent="0.2">
      <c r="A15" s="2" t="s">
        <v>521</v>
      </c>
      <c r="B15" s="2" t="s">
        <v>522</v>
      </c>
      <c r="C15" s="2" t="s">
        <v>19</v>
      </c>
      <c r="D15" s="2">
        <v>19</v>
      </c>
      <c r="E15" s="2" t="s">
        <v>196</v>
      </c>
      <c r="F15" s="9" t="str">
        <f t="shared" si="0"/>
        <v>LydiaTuckerFUPPER VALLEY RUNNING CLUB</v>
      </c>
      <c r="G15" s="5">
        <f>SUMIF('Nashua 10K'!$F$2:$F$273,F15,'Nashua 10K'!$J$2:$J$273)</f>
        <v>0</v>
      </c>
      <c r="H15" s="5">
        <f>SUMIF('Skip''s 4M'!$F$2:$F$310,F15,'Skip''s 4M'!$J$2:$J$310)</f>
        <v>0</v>
      </c>
      <c r="I15" s="5">
        <f>SUMIF(Sandown!$F$2:$F$297,F15,Sandown!$J$2:$J$297)</f>
        <v>0</v>
      </c>
      <c r="J15" s="5">
        <f>SUMIF('New England Half'!$F$2:$F$294,F15,'New England Half'!$J$2:$J$294)</f>
        <v>21.25</v>
      </c>
      <c r="K15" s="5">
        <f>SUMIF('Track 5K'!$F$2:$F$198,F15,'Track 5K'!$J$2:$J$198)</f>
        <v>0</v>
      </c>
      <c r="L15" s="4">
        <f t="shared" si="1"/>
        <v>21.25</v>
      </c>
    </row>
    <row r="16" spans="1:12" ht="12.75" x14ac:dyDescent="0.2">
      <c r="A16" s="2" t="s">
        <v>657</v>
      </c>
      <c r="B16" s="2" t="s">
        <v>656</v>
      </c>
      <c r="C16" s="2" t="s">
        <v>19</v>
      </c>
      <c r="D16" s="2">
        <v>29</v>
      </c>
      <c r="E16" s="2" t="s">
        <v>191</v>
      </c>
      <c r="F16" s="9" t="str">
        <f t="shared" si="0"/>
        <v>JoyceLiangFGATE CITY STRIDERS</v>
      </c>
      <c r="G16" s="5">
        <f>SUMIF('Nashua 10K'!$F$2:$F$273,F16,'Nashua 10K'!$J$2:$J$273)</f>
        <v>0</v>
      </c>
      <c r="H16" s="5">
        <f>SUMIF('Skip''s 4M'!$F$2:$F$310,F16,'Skip''s 4M'!$J$2:$J$310)</f>
        <v>0</v>
      </c>
      <c r="I16" s="5">
        <f>SUMIF(Sandown!$F$2:$F$297,F16,Sandown!$J$2:$J$297)</f>
        <v>0</v>
      </c>
      <c r="J16" s="5">
        <f>SUMIF('New England Half'!$F$2:$F$294,F16,'New England Half'!$J$2:$J$294)</f>
        <v>0</v>
      </c>
      <c r="K16" s="5">
        <f>SUMIF('Track 5K'!$F$2:$F$198,F16,'Track 5K'!$J$2:$J$198)</f>
        <v>15.5</v>
      </c>
      <c r="L16" s="4">
        <f t="shared" si="1"/>
        <v>15.5</v>
      </c>
    </row>
    <row r="17" spans="1:12" ht="12.75" x14ac:dyDescent="0.2">
      <c r="A17" s="2" t="s">
        <v>677</v>
      </c>
      <c r="B17" s="2" t="s">
        <v>78</v>
      </c>
      <c r="C17" s="2" t="s">
        <v>19</v>
      </c>
      <c r="D17" s="2">
        <v>25</v>
      </c>
      <c r="E17" s="2" t="s">
        <v>192</v>
      </c>
      <c r="F17" s="9" t="str">
        <f t="shared" si="0"/>
        <v>HannahFarnsworthFGREATER DERRY TRACK CLUB</v>
      </c>
      <c r="G17" s="5">
        <f>SUMIF('Nashua 10K'!$F$2:$F$273,F17,'Nashua 10K'!$J$2:$J$273)</f>
        <v>0</v>
      </c>
      <c r="H17" s="5">
        <f>SUMIF('Skip''s 4M'!$F$2:$F$310,F17,'Skip''s 4M'!$J$2:$J$310)</f>
        <v>0</v>
      </c>
      <c r="I17" s="5">
        <f>SUMIF(Sandown!$F$2:$F$297,F17,Sandown!$J$2:$J$297)</f>
        <v>0</v>
      </c>
      <c r="J17" s="5">
        <f>SUMIF('New England Half'!$F$2:$F$294,F17,'New England Half'!$J$2:$J$294)</f>
        <v>0</v>
      </c>
      <c r="K17" s="5">
        <f>SUMIF('Track 5K'!$F$2:$F$198,F17,'Track 5K'!$J$2:$J$198)</f>
        <v>14.5</v>
      </c>
      <c r="L17" s="4">
        <f t="shared" si="1"/>
        <v>14.5</v>
      </c>
    </row>
    <row r="18" spans="1:12" ht="12.75" x14ac:dyDescent="0.2">
      <c r="A18" s="2" t="s">
        <v>663</v>
      </c>
      <c r="B18" s="2" t="s">
        <v>662</v>
      </c>
      <c r="C18" s="2" t="s">
        <v>19</v>
      </c>
      <c r="D18" s="2">
        <v>27</v>
      </c>
      <c r="E18" s="2" t="s">
        <v>191</v>
      </c>
      <c r="F18" s="9" t="str">
        <f t="shared" si="0"/>
        <v>FaithEhertsFGATE CITY STRIDERS</v>
      </c>
      <c r="G18" s="5">
        <f>SUMIF('Nashua 10K'!$F$2:$F$273,F18,'Nashua 10K'!$J$2:$J$273)</f>
        <v>0</v>
      </c>
      <c r="H18" s="5">
        <f>SUMIF('Skip''s 4M'!$F$2:$F$310,F18,'Skip''s 4M'!$J$2:$J$310)</f>
        <v>0</v>
      </c>
      <c r="I18" s="5">
        <f>SUMIF(Sandown!$F$2:$F$297,F18,Sandown!$J$2:$J$297)</f>
        <v>0</v>
      </c>
      <c r="J18" s="5">
        <f>SUMIF('New England Half'!$F$2:$F$294,F18,'New England Half'!$J$2:$J$294)</f>
        <v>0</v>
      </c>
      <c r="K18" s="5">
        <f>SUMIF('Track 5K'!$F$2:$F$198,F18,'Track 5K'!$J$2:$J$198)</f>
        <v>10.625</v>
      </c>
      <c r="L18" s="4">
        <f t="shared" si="1"/>
        <v>10.625</v>
      </c>
    </row>
    <row r="19" spans="1:12" ht="12.75" x14ac:dyDescent="0.2">
      <c r="A19" s="2" t="s">
        <v>546</v>
      </c>
      <c r="B19" s="2" t="s">
        <v>547</v>
      </c>
      <c r="C19" s="2" t="s">
        <v>19</v>
      </c>
      <c r="D19" s="2">
        <v>25</v>
      </c>
      <c r="E19" s="2" t="s">
        <v>193</v>
      </c>
      <c r="F19" s="9" t="str">
        <f t="shared" si="0"/>
        <v>CaseyMorrisonFMILLENNIUM RUNNING</v>
      </c>
      <c r="G19" s="5">
        <f>SUMIF('Nashua 10K'!$F$2:$F$273,F19,'Nashua 10K'!$J$2:$J$273)</f>
        <v>0</v>
      </c>
      <c r="H19" s="5">
        <f>SUMIF('Skip''s 4M'!$F$2:$F$310,F19,'Skip''s 4M'!$J$2:$J$310)</f>
        <v>0</v>
      </c>
      <c r="I19" s="5">
        <f>SUMIF(Sandown!$F$2:$F$297,F19,Sandown!$J$2:$J$297)</f>
        <v>0</v>
      </c>
      <c r="J19" s="5">
        <f>SUMIF('New England Half'!$F$2:$F$294,F19,'New England Half'!$J$2:$J$294)</f>
        <v>9.875</v>
      </c>
      <c r="K19" s="5">
        <f>SUMIF('Track 5K'!$F$2:$F$198,F19,'Track 5K'!$J$2:$J$198)</f>
        <v>0</v>
      </c>
      <c r="L19" s="4">
        <f t="shared" si="1"/>
        <v>9.875</v>
      </c>
    </row>
    <row r="20" spans="1:12" ht="12.75" x14ac:dyDescent="0.2">
      <c r="A20" s="2" t="s">
        <v>574</v>
      </c>
      <c r="B20" s="2" t="s">
        <v>575</v>
      </c>
      <c r="C20" s="2" t="s">
        <v>19</v>
      </c>
      <c r="D20" s="2">
        <v>29</v>
      </c>
      <c r="E20" s="2" t="s">
        <v>191</v>
      </c>
      <c r="F20" s="9" t="str">
        <f t="shared" si="0"/>
        <v>AllisonBelliveauFGATE CITY STRIDERS</v>
      </c>
      <c r="G20" s="5">
        <f>SUMIF('Nashua 10K'!$F$2:$F$273,F20,'Nashua 10K'!$J$2:$J$273)</f>
        <v>0</v>
      </c>
      <c r="H20" s="5">
        <f>SUMIF('Skip''s 4M'!$F$2:$F$310,F20,'Skip''s 4M'!$J$2:$J$310)</f>
        <v>0</v>
      </c>
      <c r="I20" s="5">
        <f>SUMIF(Sandown!$F$2:$F$297,F20,Sandown!$J$2:$J$297)</f>
        <v>0</v>
      </c>
      <c r="J20" s="5">
        <f>SUMIF('New England Half'!$F$2:$F$294,F20,'New England Half'!$J$2:$J$294)</f>
        <v>2.9375</v>
      </c>
      <c r="K20" s="5">
        <f>SUMIF('Track 5K'!$F$2:$F$198,F20,'Track 5K'!$J$2:$J$198)</f>
        <v>4</v>
      </c>
      <c r="L20" s="4">
        <f t="shared" si="1"/>
        <v>6.9375</v>
      </c>
    </row>
    <row r="21" spans="1:12" ht="12.75" x14ac:dyDescent="0.2">
      <c r="A21" s="2" t="s">
        <v>558</v>
      </c>
      <c r="B21" s="2" t="s">
        <v>559</v>
      </c>
      <c r="C21" s="2" t="s">
        <v>19</v>
      </c>
      <c r="D21" s="2">
        <v>26</v>
      </c>
      <c r="E21" s="2" t="s">
        <v>193</v>
      </c>
      <c r="F21" s="9" t="str">
        <f t="shared" si="0"/>
        <v>KeirstinLabonteFMILLENNIUM RUNNING</v>
      </c>
      <c r="G21" s="5">
        <f>SUMIF('Nashua 10K'!$F$2:$F$273,F21,'Nashua 10K'!$J$2:$J$273)</f>
        <v>0</v>
      </c>
      <c r="H21" s="5">
        <f>SUMIF('Skip''s 4M'!$F$2:$F$310,F21,'Skip''s 4M'!$J$2:$J$310)</f>
        <v>0</v>
      </c>
      <c r="I21" s="5">
        <f>SUMIF(Sandown!$F$2:$F$297,F21,Sandown!$J$2:$J$297)</f>
        <v>0</v>
      </c>
      <c r="J21" s="5">
        <f>SUMIF('New England Half'!$F$2:$F$294,F21,'New England Half'!$J$2:$J$294)</f>
        <v>6.25</v>
      </c>
      <c r="K21" s="5">
        <f>SUMIF('Track 5K'!$F$2:$F$198,F21,'Track 5K'!$J$2:$J$198)</f>
        <v>0</v>
      </c>
      <c r="L21" s="4">
        <f t="shared" si="1"/>
        <v>6.25</v>
      </c>
    </row>
    <row r="22" spans="1:12" ht="12.75" x14ac:dyDescent="0.2">
      <c r="A22" s="2" t="s">
        <v>113</v>
      </c>
      <c r="B22" s="2" t="s">
        <v>470</v>
      </c>
      <c r="C22" s="2" t="s">
        <v>19</v>
      </c>
      <c r="D22" s="2">
        <v>27</v>
      </c>
      <c r="E22" s="2" t="s">
        <v>192</v>
      </c>
      <c r="F22" s="9" t="str">
        <f t="shared" si="0"/>
        <v>ChristinaDiSalvoFGREATER DERRY TRACK CLUB</v>
      </c>
      <c r="G22" s="5">
        <f>SUMIF('Nashua 10K'!$F$2:$F$273,F22,'Nashua 10K'!$J$2:$J$273)</f>
        <v>0</v>
      </c>
      <c r="H22" s="5">
        <f>SUMIF('Skip''s 4M'!$F$2:$F$310,F22,'Skip''s 4M'!$J$2:$J$310)</f>
        <v>0</v>
      </c>
      <c r="I22" s="5">
        <f>SUMIF(Sandown!$F$2:$F$297,F22,Sandown!$J$2:$J$297)</f>
        <v>0</v>
      </c>
      <c r="J22" s="5">
        <f>SUMIF('New England Half'!$F$2:$F$294,F22,'New England Half'!$J$2:$J$294)</f>
        <v>0</v>
      </c>
      <c r="K22" s="5">
        <f>SUMIF('Track 5K'!$F$2:$F$198,F22,'Track 5K'!$J$2:$J$198)</f>
        <v>4.375</v>
      </c>
      <c r="L22" s="4">
        <f t="shared" si="1"/>
        <v>4.375</v>
      </c>
    </row>
    <row r="23" spans="1:12" ht="12.75" x14ac:dyDescent="0.2">
      <c r="A23" s="2" t="s">
        <v>26</v>
      </c>
      <c r="B23" s="2" t="s">
        <v>41</v>
      </c>
      <c r="C23" s="2" t="s">
        <v>19</v>
      </c>
      <c r="D23" s="2">
        <v>29</v>
      </c>
      <c r="E23" s="2" t="s">
        <v>193</v>
      </c>
      <c r="F23" s="9" t="str">
        <f t="shared" si="0"/>
        <v>KristenReedFMILLENNIUM RUNNING</v>
      </c>
      <c r="G23" s="5">
        <f>SUMIF('Nashua 10K'!$F$2:$F$273,F23,'Nashua 10K'!$J$2:$J$273)</f>
        <v>0</v>
      </c>
      <c r="H23" s="5">
        <f>SUMIF('Skip''s 4M'!$F$2:$F$310,F23,'Skip''s 4M'!$J$2:$J$310)</f>
        <v>0</v>
      </c>
      <c r="I23" s="5">
        <f>SUMIF(Sandown!$F$2:$F$297,F23,Sandown!$J$2:$J$297)</f>
        <v>0</v>
      </c>
      <c r="J23" s="5">
        <f>SUMIF('New England Half'!$F$2:$F$294,F23,'New England Half'!$J$2:$J$294)</f>
        <v>4.125</v>
      </c>
      <c r="K23" s="5">
        <f>SUMIF('Track 5K'!$F$2:$F$198,F23,'Track 5K'!$J$2:$J$198)</f>
        <v>0</v>
      </c>
      <c r="L23" s="4">
        <f t="shared" si="1"/>
        <v>4.125</v>
      </c>
    </row>
    <row r="24" spans="1:12" ht="12.75" x14ac:dyDescent="0.2">
      <c r="A24" s="2" t="s">
        <v>569</v>
      </c>
      <c r="B24" s="2" t="s">
        <v>570</v>
      </c>
      <c r="C24" s="2" t="s">
        <v>19</v>
      </c>
      <c r="D24" s="2">
        <v>28</v>
      </c>
      <c r="E24" s="2" t="s">
        <v>196</v>
      </c>
      <c r="F24" s="9" t="str">
        <f t="shared" si="0"/>
        <v>BrittanyLyonFUPPER VALLEY RUNNING CLUB</v>
      </c>
      <c r="G24" s="5">
        <f>SUMIF('Nashua 10K'!$F$2:$F$273,F24,'Nashua 10K'!$J$2:$J$273)</f>
        <v>0</v>
      </c>
      <c r="H24" s="5">
        <f>SUMIF('Skip''s 4M'!$F$2:$F$310,F24,'Skip''s 4M'!$J$2:$J$310)</f>
        <v>0</v>
      </c>
      <c r="I24" s="5">
        <f>SUMIF(Sandown!$F$2:$F$297,F24,Sandown!$J$2:$J$297)</f>
        <v>0</v>
      </c>
      <c r="J24" s="5">
        <f>SUMIF('New England Half'!$F$2:$F$294,F24,'New England Half'!$J$2:$J$294)</f>
        <v>4</v>
      </c>
      <c r="K24" s="5">
        <f>SUMIF('Track 5K'!$F$2:$F$198,F24,'Track 5K'!$J$2:$J$198)</f>
        <v>0</v>
      </c>
      <c r="L24" s="4">
        <f t="shared" si="1"/>
        <v>4</v>
      </c>
    </row>
    <row r="25" spans="1:12" ht="12.75" x14ac:dyDescent="0.2">
      <c r="A25" s="2" t="s">
        <v>676</v>
      </c>
      <c r="B25" s="2" t="s">
        <v>459</v>
      </c>
      <c r="C25" s="2" t="s">
        <v>19</v>
      </c>
      <c r="D25" s="2">
        <v>12</v>
      </c>
      <c r="E25" s="2" t="s">
        <v>193</v>
      </c>
      <c r="F25" s="9" t="str">
        <f t="shared" si="0"/>
        <v>AbigailWalshFMILLENNIUM RUNNING</v>
      </c>
      <c r="G25" s="5">
        <f>SUMIF('Nashua 10K'!$F$2:$F$273,F25,'Nashua 10K'!$J$2:$J$273)</f>
        <v>0</v>
      </c>
      <c r="H25" s="5">
        <f>SUMIF('Skip''s 4M'!$F$2:$F$310,F25,'Skip''s 4M'!$J$2:$J$310)</f>
        <v>0</v>
      </c>
      <c r="I25" s="5">
        <f>SUMIF(Sandown!$F$2:$F$297,F25,Sandown!$J$2:$J$297)</f>
        <v>0</v>
      </c>
      <c r="J25" s="5">
        <f>SUMIF('New England Half'!$F$2:$F$294,F25,'New England Half'!$J$2:$J$294)</f>
        <v>0</v>
      </c>
      <c r="K25" s="5">
        <f>SUMIF('Track 5K'!$F$2:$F$198,F25,'Track 5K'!$J$2:$J$198)</f>
        <v>3.125</v>
      </c>
      <c r="L25" s="4">
        <f t="shared" si="1"/>
        <v>3.125</v>
      </c>
    </row>
    <row r="26" spans="1:12" ht="12.75" x14ac:dyDescent="0.2">
      <c r="A26" s="2" t="s">
        <v>580</v>
      </c>
      <c r="B26" s="2" t="s">
        <v>581</v>
      </c>
      <c r="C26" s="2" t="s">
        <v>19</v>
      </c>
      <c r="D26" s="2">
        <v>27</v>
      </c>
      <c r="E26" s="2" t="s">
        <v>193</v>
      </c>
      <c r="F26" s="9" t="str">
        <f t="shared" si="0"/>
        <v>BrittneySchmeltzFMILLENNIUM RUNNING</v>
      </c>
      <c r="G26" s="5">
        <f>SUMIF('Nashua 10K'!$F$2:$F$273,F26,'Nashua 10K'!$J$2:$J$273)</f>
        <v>0</v>
      </c>
      <c r="H26" s="5">
        <f>SUMIF('Skip''s 4M'!$F$2:$F$310,F26,'Skip''s 4M'!$J$2:$J$310)</f>
        <v>0</v>
      </c>
      <c r="I26" s="5">
        <f>SUMIF(Sandown!$F$2:$F$297,F26,Sandown!$J$2:$J$297)</f>
        <v>0</v>
      </c>
      <c r="J26" s="5">
        <f>SUMIF('New England Half'!$F$2:$F$294,F26,'New England Half'!$J$2:$J$294)</f>
        <v>2.375</v>
      </c>
      <c r="K26" s="5">
        <f>SUMIF('Track 5K'!$F$2:$F$198,F26,'Track 5K'!$J$2:$J$198)</f>
        <v>0</v>
      </c>
      <c r="L26" s="4">
        <f t="shared" si="1"/>
        <v>2.375</v>
      </c>
    </row>
    <row r="27" spans="1:12" ht="12.75" x14ac:dyDescent="0.2">
      <c r="L27" s="4"/>
    </row>
    <row r="28" spans="1:12" ht="12.75" x14ac:dyDescent="0.2">
      <c r="L28" s="4"/>
    </row>
    <row r="29" spans="1:12" ht="12.75" x14ac:dyDescent="0.2">
      <c r="L29" s="4"/>
    </row>
    <row r="30" spans="1:12" ht="12.75" x14ac:dyDescent="0.2">
      <c r="L30" s="4"/>
    </row>
    <row r="31" spans="1:12" ht="12.75" x14ac:dyDescent="0.2">
      <c r="L31" s="4"/>
    </row>
    <row r="32" spans="1:12" ht="12.75" x14ac:dyDescent="0.2">
      <c r="L32" s="4"/>
    </row>
    <row r="33" spans="12:12" ht="12.75" x14ac:dyDescent="0.2">
      <c r="L33" s="4"/>
    </row>
    <row r="34" spans="12:12" ht="12.75" x14ac:dyDescent="0.2">
      <c r="L34" s="4"/>
    </row>
    <row r="35" spans="12:12" ht="12.75" x14ac:dyDescent="0.2">
      <c r="L35" s="4"/>
    </row>
    <row r="36" spans="12:12" ht="12.75" x14ac:dyDescent="0.2">
      <c r="L36" s="4"/>
    </row>
    <row r="37" spans="12:12" ht="12.75" x14ac:dyDescent="0.2">
      <c r="L37" s="4"/>
    </row>
    <row r="38" spans="12:12" ht="12.75" x14ac:dyDescent="0.2">
      <c r="L38" s="4"/>
    </row>
    <row r="39" spans="12:12" ht="12.75" x14ac:dyDescent="0.2">
      <c r="L39" s="4"/>
    </row>
    <row r="40" spans="12:12" ht="12.75" x14ac:dyDescent="0.2">
      <c r="L40" s="4"/>
    </row>
    <row r="41" spans="12:12" ht="12.75" x14ac:dyDescent="0.2">
      <c r="L41" s="4"/>
    </row>
    <row r="42" spans="12:12" ht="12.75" x14ac:dyDescent="0.2">
      <c r="L42" s="4"/>
    </row>
    <row r="43" spans="12:12" ht="12.75" x14ac:dyDescent="0.2">
      <c r="L43" s="4"/>
    </row>
    <row r="44" spans="12:12" ht="12.75" x14ac:dyDescent="0.2">
      <c r="L44" s="4"/>
    </row>
    <row r="45" spans="12:12" ht="12.75" x14ac:dyDescent="0.2">
      <c r="L45" s="4"/>
    </row>
    <row r="46" spans="12:12" ht="12.75" x14ac:dyDescent="0.2">
      <c r="L46" s="4"/>
    </row>
    <row r="47" spans="12:12" ht="12.75" x14ac:dyDescent="0.2">
      <c r="L47" s="4"/>
    </row>
    <row r="48" spans="12:12" ht="12.75" x14ac:dyDescent="0.2">
      <c r="L48" s="4"/>
    </row>
    <row r="49" spans="12:12" ht="12.75" x14ac:dyDescent="0.2">
      <c r="L49" s="4"/>
    </row>
    <row r="50" spans="12:12" ht="12.75" x14ac:dyDescent="0.2">
      <c r="L50" s="4"/>
    </row>
    <row r="51" spans="12:12" ht="12.75" x14ac:dyDescent="0.2">
      <c r="L51" s="4"/>
    </row>
    <row r="52" spans="12:12" ht="12.75" x14ac:dyDescent="0.2">
      <c r="L52" s="4"/>
    </row>
    <row r="53" spans="12:12" ht="12.75" x14ac:dyDescent="0.2">
      <c r="L53" s="4"/>
    </row>
    <row r="54" spans="12:12" ht="12.75" x14ac:dyDescent="0.2">
      <c r="L54" s="4"/>
    </row>
    <row r="55" spans="12:12" ht="12.75" x14ac:dyDescent="0.2">
      <c r="L55" s="4"/>
    </row>
    <row r="56" spans="12:12" ht="12.75" x14ac:dyDescent="0.2">
      <c r="L56" s="4"/>
    </row>
    <row r="57" spans="12:12" ht="12.75" x14ac:dyDescent="0.2">
      <c r="L57" s="4"/>
    </row>
    <row r="58" spans="12:12" ht="12.75" x14ac:dyDescent="0.2">
      <c r="L58" s="4"/>
    </row>
    <row r="59" spans="12:12" ht="12.75" x14ac:dyDescent="0.2">
      <c r="L59" s="4"/>
    </row>
    <row r="60" spans="12:12" ht="12.75" x14ac:dyDescent="0.2">
      <c r="L60" s="4"/>
    </row>
    <row r="61" spans="12:12" ht="12.75" x14ac:dyDescent="0.2">
      <c r="L61" s="4"/>
    </row>
    <row r="62" spans="12:12" ht="12.75" x14ac:dyDescent="0.2">
      <c r="L62" s="4"/>
    </row>
    <row r="63" spans="12:12" ht="12.75" x14ac:dyDescent="0.2">
      <c r="L63" s="4"/>
    </row>
    <row r="64" spans="12:12" ht="12.75" x14ac:dyDescent="0.2">
      <c r="L64" s="4"/>
    </row>
    <row r="65" spans="12:12" ht="12.75" x14ac:dyDescent="0.2">
      <c r="L65" s="4"/>
    </row>
    <row r="66" spans="12:12" ht="12.75" x14ac:dyDescent="0.2">
      <c r="L66" s="4"/>
    </row>
    <row r="67" spans="12:12" ht="12.75" x14ac:dyDescent="0.2">
      <c r="L67" s="4"/>
    </row>
    <row r="68" spans="12:12" ht="12.75" x14ac:dyDescent="0.2">
      <c r="L68" s="4"/>
    </row>
    <row r="69" spans="12:12" ht="12.75" x14ac:dyDescent="0.2">
      <c r="L69" s="4"/>
    </row>
    <row r="70" spans="12:12" ht="12.75" x14ac:dyDescent="0.2">
      <c r="L70" s="4"/>
    </row>
    <row r="71" spans="12:12" ht="12.75" x14ac:dyDescent="0.2">
      <c r="L71" s="4"/>
    </row>
    <row r="72" spans="12:12" ht="12.75" x14ac:dyDescent="0.2">
      <c r="L72" s="4"/>
    </row>
    <row r="73" spans="12:12" ht="12.75" x14ac:dyDescent="0.2">
      <c r="L73" s="4"/>
    </row>
    <row r="74" spans="12:12" ht="12.75" x14ac:dyDescent="0.2">
      <c r="L74" s="4"/>
    </row>
    <row r="75" spans="12:12" ht="12.75" x14ac:dyDescent="0.2">
      <c r="L75" s="4"/>
    </row>
    <row r="76" spans="12:12" ht="12.75" x14ac:dyDescent="0.2">
      <c r="L76" s="4"/>
    </row>
    <row r="77" spans="12:12" ht="12.75" x14ac:dyDescent="0.2">
      <c r="L77" s="4"/>
    </row>
    <row r="78" spans="12:12" ht="12.75" x14ac:dyDescent="0.2">
      <c r="L78" s="4"/>
    </row>
    <row r="79" spans="12:12" ht="12.75" x14ac:dyDescent="0.2">
      <c r="L79" s="4"/>
    </row>
    <row r="80" spans="12:12" ht="12.75" x14ac:dyDescent="0.2">
      <c r="L80" s="4"/>
    </row>
    <row r="81" spans="12:12" ht="12.75" x14ac:dyDescent="0.2">
      <c r="L81" s="4"/>
    </row>
    <row r="82" spans="12:12" ht="12.75" x14ac:dyDescent="0.2">
      <c r="L82" s="4"/>
    </row>
    <row r="83" spans="12:12" ht="12.75" x14ac:dyDescent="0.2">
      <c r="L83" s="4"/>
    </row>
    <row r="84" spans="12:12" ht="12.75" x14ac:dyDescent="0.2">
      <c r="L84" s="4"/>
    </row>
    <row r="85" spans="12:12" ht="12.75" x14ac:dyDescent="0.2">
      <c r="L85" s="4"/>
    </row>
    <row r="86" spans="12:12" ht="12.75" x14ac:dyDescent="0.2">
      <c r="L86" s="4"/>
    </row>
    <row r="87" spans="12:12" ht="12.75" x14ac:dyDescent="0.2">
      <c r="L87" s="4"/>
    </row>
    <row r="88" spans="12:12" ht="12.75" x14ac:dyDescent="0.2">
      <c r="L88" s="4"/>
    </row>
    <row r="89" spans="12:12" ht="12.75" x14ac:dyDescent="0.2">
      <c r="L89" s="4"/>
    </row>
    <row r="90" spans="12:12" ht="12.75" x14ac:dyDescent="0.2">
      <c r="L90" s="4"/>
    </row>
    <row r="91" spans="12:12" ht="12.75" x14ac:dyDescent="0.2">
      <c r="L91" s="4"/>
    </row>
    <row r="92" spans="12:12" ht="12.75" x14ac:dyDescent="0.2">
      <c r="L92" s="4"/>
    </row>
    <row r="93" spans="12:12" ht="12.75" x14ac:dyDescent="0.2">
      <c r="L93" s="4"/>
    </row>
    <row r="94" spans="12:12" ht="12.75" x14ac:dyDescent="0.2">
      <c r="L94" s="4"/>
    </row>
    <row r="95" spans="12:12" ht="12.75" x14ac:dyDescent="0.2">
      <c r="L95" s="4"/>
    </row>
    <row r="96" spans="12:12" ht="12.75" x14ac:dyDescent="0.2">
      <c r="L96" s="4"/>
    </row>
    <row r="97" spans="12:12" ht="12.75" x14ac:dyDescent="0.2">
      <c r="L97" s="4"/>
    </row>
    <row r="98" spans="12:12" ht="12.75" x14ac:dyDescent="0.2">
      <c r="L98" s="4"/>
    </row>
    <row r="99" spans="12:12" ht="12.75" x14ac:dyDescent="0.2">
      <c r="L99" s="4"/>
    </row>
    <row r="100" spans="12:12" ht="12.75" x14ac:dyDescent="0.2">
      <c r="L100" s="4"/>
    </row>
    <row r="101" spans="12:12" ht="12.75" x14ac:dyDescent="0.2">
      <c r="L101" s="4"/>
    </row>
    <row r="102" spans="12:12" ht="12.75" x14ac:dyDescent="0.2">
      <c r="L102" s="4"/>
    </row>
    <row r="103" spans="12:12" ht="12.75" x14ac:dyDescent="0.2">
      <c r="L103" s="4"/>
    </row>
    <row r="104" spans="12:12" ht="12.75" x14ac:dyDescent="0.2">
      <c r="L104" s="4"/>
    </row>
    <row r="105" spans="12:12" ht="12.75" x14ac:dyDescent="0.2">
      <c r="L105" s="4"/>
    </row>
    <row r="106" spans="12:12" ht="12.75" x14ac:dyDescent="0.2">
      <c r="L106" s="4"/>
    </row>
    <row r="107" spans="12:12" ht="12.75" x14ac:dyDescent="0.2">
      <c r="L107" s="4"/>
    </row>
    <row r="108" spans="12:12" ht="12.75" x14ac:dyDescent="0.2">
      <c r="L108" s="4"/>
    </row>
    <row r="109" spans="12:12" ht="12.75" x14ac:dyDescent="0.2">
      <c r="L109" s="4"/>
    </row>
    <row r="110" spans="12:12" ht="12.75" x14ac:dyDescent="0.2">
      <c r="L110" s="4"/>
    </row>
    <row r="111" spans="12:12" ht="12.75" x14ac:dyDescent="0.2">
      <c r="L111" s="4"/>
    </row>
    <row r="112" spans="12:12" ht="12.75" x14ac:dyDescent="0.2">
      <c r="L112" s="4"/>
    </row>
    <row r="113" spans="12:12" ht="12.75" x14ac:dyDescent="0.2">
      <c r="L113" s="4"/>
    </row>
    <row r="114" spans="12:12" ht="12.75" x14ac:dyDescent="0.2">
      <c r="L114" s="4"/>
    </row>
    <row r="115" spans="12:12" ht="12.75" x14ac:dyDescent="0.2">
      <c r="L115" s="4"/>
    </row>
    <row r="116" spans="12:12" ht="12.75" x14ac:dyDescent="0.2">
      <c r="L116" s="4"/>
    </row>
    <row r="117" spans="12:12" ht="12.75" x14ac:dyDescent="0.2">
      <c r="L117" s="4"/>
    </row>
    <row r="118" spans="12:12" ht="12.75" x14ac:dyDescent="0.2">
      <c r="L118" s="4"/>
    </row>
    <row r="119" spans="12:12" ht="12.75" x14ac:dyDescent="0.2">
      <c r="L119" s="4"/>
    </row>
    <row r="120" spans="12:12" ht="12.75" x14ac:dyDescent="0.2">
      <c r="L120" s="4"/>
    </row>
    <row r="121" spans="12:12" ht="12.75" x14ac:dyDescent="0.2">
      <c r="L121" s="4"/>
    </row>
    <row r="122" spans="12:12" ht="12.75" x14ac:dyDescent="0.2">
      <c r="L122" s="4"/>
    </row>
    <row r="123" spans="12:12" ht="12.75" x14ac:dyDescent="0.2">
      <c r="L123" s="4"/>
    </row>
    <row r="124" spans="12:12" ht="12.75" x14ac:dyDescent="0.2">
      <c r="L124" s="4"/>
    </row>
    <row r="125" spans="12:12" ht="12.75" x14ac:dyDescent="0.2">
      <c r="L125" s="4"/>
    </row>
    <row r="126" spans="12:12" ht="12.75" x14ac:dyDescent="0.2">
      <c r="L126" s="4"/>
    </row>
    <row r="127" spans="12:12" ht="12.75" x14ac:dyDescent="0.2">
      <c r="L127" s="4"/>
    </row>
    <row r="128" spans="12:12" ht="12.75" x14ac:dyDescent="0.2">
      <c r="L128" s="4"/>
    </row>
    <row r="129" spans="12:12" ht="12.75" x14ac:dyDescent="0.2">
      <c r="L129" s="4"/>
    </row>
    <row r="130" spans="12:12" ht="12.75" x14ac:dyDescent="0.2">
      <c r="L130" s="4"/>
    </row>
    <row r="131" spans="12:12" ht="12.75" x14ac:dyDescent="0.2">
      <c r="L131" s="4"/>
    </row>
    <row r="132" spans="12:12" ht="12.75" x14ac:dyDescent="0.2">
      <c r="L132" s="4"/>
    </row>
    <row r="133" spans="12:12" ht="12.75" x14ac:dyDescent="0.2">
      <c r="L133" s="4"/>
    </row>
    <row r="134" spans="12:12" ht="12.75" x14ac:dyDescent="0.2">
      <c r="L134" s="4"/>
    </row>
    <row r="135" spans="12:12" ht="12.75" x14ac:dyDescent="0.2">
      <c r="L135" s="4"/>
    </row>
    <row r="136" spans="12:12" ht="12.75" x14ac:dyDescent="0.2">
      <c r="L136" s="4"/>
    </row>
    <row r="137" spans="12:12" ht="12.75" x14ac:dyDescent="0.2">
      <c r="L137" s="4"/>
    </row>
    <row r="138" spans="12:12" ht="12.75" x14ac:dyDescent="0.2">
      <c r="L138" s="4"/>
    </row>
    <row r="139" spans="12:12" ht="12.75" x14ac:dyDescent="0.2">
      <c r="L139" s="4"/>
    </row>
    <row r="140" spans="12:12" ht="12.75" x14ac:dyDescent="0.2">
      <c r="L140" s="4"/>
    </row>
    <row r="141" spans="12:12" ht="12.75" x14ac:dyDescent="0.2">
      <c r="L141" s="4"/>
    </row>
    <row r="142" spans="12:12" ht="12.75" x14ac:dyDescent="0.2">
      <c r="L142" s="4"/>
    </row>
    <row r="143" spans="12:12" ht="12.75" x14ac:dyDescent="0.2">
      <c r="L143" s="4"/>
    </row>
    <row r="144" spans="12:12" ht="12.75" x14ac:dyDescent="0.2">
      <c r="L144" s="4"/>
    </row>
    <row r="145" spans="12:12" ht="12.75" x14ac:dyDescent="0.2">
      <c r="L145" s="4"/>
    </row>
    <row r="146" spans="12:12" ht="12.75" x14ac:dyDescent="0.2">
      <c r="L146" s="4"/>
    </row>
    <row r="147" spans="12:12" ht="12.75" x14ac:dyDescent="0.2">
      <c r="L147" s="4"/>
    </row>
    <row r="148" spans="12:12" ht="12.75" x14ac:dyDescent="0.2">
      <c r="L148" s="4"/>
    </row>
    <row r="149" spans="12:12" ht="12.75" x14ac:dyDescent="0.2">
      <c r="L149" s="4"/>
    </row>
    <row r="150" spans="12:12" ht="12.75" x14ac:dyDescent="0.2">
      <c r="L150" s="4"/>
    </row>
    <row r="151" spans="12:12" ht="12.75" x14ac:dyDescent="0.2">
      <c r="L151" s="4"/>
    </row>
    <row r="152" spans="12:12" ht="12.75" x14ac:dyDescent="0.2">
      <c r="L152" s="4"/>
    </row>
    <row r="153" spans="12:12" ht="12.75" x14ac:dyDescent="0.2">
      <c r="L153" s="4"/>
    </row>
    <row r="154" spans="12:12" ht="12.75" x14ac:dyDescent="0.2">
      <c r="L154" s="4"/>
    </row>
    <row r="155" spans="12:12" ht="12.75" x14ac:dyDescent="0.2">
      <c r="L155" s="4"/>
    </row>
    <row r="156" spans="12:12" ht="12.75" x14ac:dyDescent="0.2">
      <c r="L156" s="4"/>
    </row>
    <row r="157" spans="12:12" ht="12.75" x14ac:dyDescent="0.2">
      <c r="L157" s="4"/>
    </row>
    <row r="158" spans="12:12" ht="12.75" x14ac:dyDescent="0.2">
      <c r="L158" s="4"/>
    </row>
    <row r="159" spans="12:12" ht="12.75" x14ac:dyDescent="0.2">
      <c r="L159" s="4"/>
    </row>
    <row r="160" spans="12:12" ht="12.75" x14ac:dyDescent="0.2">
      <c r="L160" s="4"/>
    </row>
    <row r="161" spans="12:12" ht="12.75" x14ac:dyDescent="0.2">
      <c r="L161" s="4"/>
    </row>
    <row r="162" spans="12:12" ht="12.75" x14ac:dyDescent="0.2">
      <c r="L162" s="4"/>
    </row>
    <row r="163" spans="12:12" ht="12.75" x14ac:dyDescent="0.2">
      <c r="L163" s="4"/>
    </row>
    <row r="164" spans="12:12" ht="12.75" x14ac:dyDescent="0.2">
      <c r="L164" s="4"/>
    </row>
    <row r="165" spans="12:12" ht="12.75" x14ac:dyDescent="0.2">
      <c r="L165" s="4"/>
    </row>
    <row r="166" spans="12:12" ht="12.75" x14ac:dyDescent="0.2">
      <c r="L166" s="4"/>
    </row>
    <row r="167" spans="12:12" ht="12.75" x14ac:dyDescent="0.2">
      <c r="L167" s="4"/>
    </row>
    <row r="168" spans="12:12" ht="12.75" x14ac:dyDescent="0.2">
      <c r="L168" s="4"/>
    </row>
    <row r="169" spans="12:12" ht="12.75" x14ac:dyDescent="0.2">
      <c r="L169" s="4"/>
    </row>
    <row r="170" spans="12:12" ht="12.75" x14ac:dyDescent="0.2">
      <c r="L170" s="4"/>
    </row>
    <row r="171" spans="12:12" ht="12.75" x14ac:dyDescent="0.2">
      <c r="L171" s="4"/>
    </row>
    <row r="172" spans="12:12" ht="12.75" x14ac:dyDescent="0.2">
      <c r="L172" s="4"/>
    </row>
    <row r="173" spans="12:12" ht="12.75" x14ac:dyDescent="0.2">
      <c r="L173" s="4"/>
    </row>
    <row r="174" spans="12:12" ht="12.75" x14ac:dyDescent="0.2">
      <c r="L174" s="4"/>
    </row>
    <row r="175" spans="12:12" ht="12.75" x14ac:dyDescent="0.2">
      <c r="L175" s="4"/>
    </row>
    <row r="176" spans="12:12" ht="12.75" x14ac:dyDescent="0.2">
      <c r="L176" s="4"/>
    </row>
    <row r="177" spans="12:12" ht="12.75" x14ac:dyDescent="0.2">
      <c r="L177" s="4"/>
    </row>
    <row r="178" spans="12:12" ht="12.75" x14ac:dyDescent="0.2">
      <c r="L178" s="4"/>
    </row>
    <row r="179" spans="12:12" ht="12.75" x14ac:dyDescent="0.2">
      <c r="L179" s="4"/>
    </row>
    <row r="180" spans="12:12" ht="12.75" x14ac:dyDescent="0.2">
      <c r="L180" s="4"/>
    </row>
    <row r="181" spans="12:12" ht="12.75" x14ac:dyDescent="0.2">
      <c r="L181" s="4"/>
    </row>
    <row r="182" spans="12:12" ht="12.75" x14ac:dyDescent="0.2">
      <c r="L182" s="4"/>
    </row>
    <row r="183" spans="12:12" ht="12.75" x14ac:dyDescent="0.2">
      <c r="L183" s="4"/>
    </row>
    <row r="184" spans="12:12" ht="12.75" x14ac:dyDescent="0.2">
      <c r="L184" s="4"/>
    </row>
    <row r="185" spans="12:12" ht="12.75" x14ac:dyDescent="0.2">
      <c r="L185" s="4"/>
    </row>
    <row r="186" spans="12:12" ht="12.75" x14ac:dyDescent="0.2">
      <c r="L186" s="4"/>
    </row>
    <row r="187" spans="12:12" ht="12.75" x14ac:dyDescent="0.2">
      <c r="L187" s="4"/>
    </row>
    <row r="188" spans="12:12" ht="12.75" x14ac:dyDescent="0.2">
      <c r="L188" s="4"/>
    </row>
    <row r="189" spans="12:12" ht="12.75" x14ac:dyDescent="0.2">
      <c r="L189" s="4"/>
    </row>
    <row r="190" spans="12:12" ht="12.75" x14ac:dyDescent="0.2">
      <c r="L190" s="4"/>
    </row>
    <row r="191" spans="12:12" ht="12.75" x14ac:dyDescent="0.2">
      <c r="L191" s="4"/>
    </row>
    <row r="192" spans="12:12" ht="12.75" x14ac:dyDescent="0.2">
      <c r="L192" s="4"/>
    </row>
    <row r="193" spans="12:12" ht="12.75" x14ac:dyDescent="0.2">
      <c r="L193" s="4"/>
    </row>
    <row r="194" spans="12:12" ht="12.75" x14ac:dyDescent="0.2">
      <c r="L194" s="4"/>
    </row>
    <row r="195" spans="12:12" ht="12.75" x14ac:dyDescent="0.2">
      <c r="L195" s="4"/>
    </row>
    <row r="196" spans="12:12" ht="12.75" x14ac:dyDescent="0.2">
      <c r="L196" s="4"/>
    </row>
    <row r="197" spans="12:12" ht="12.75" x14ac:dyDescent="0.2">
      <c r="L197" s="4"/>
    </row>
    <row r="198" spans="12:12" ht="12.75" x14ac:dyDescent="0.2">
      <c r="L198" s="4"/>
    </row>
    <row r="199" spans="12:12" ht="12.75" x14ac:dyDescent="0.2">
      <c r="L199" s="4"/>
    </row>
    <row r="200" spans="12:12" ht="12.75" x14ac:dyDescent="0.2">
      <c r="L200" s="4"/>
    </row>
    <row r="201" spans="12:12" ht="12.75" x14ac:dyDescent="0.2">
      <c r="L201" s="4"/>
    </row>
    <row r="202" spans="12:12" ht="12.75" x14ac:dyDescent="0.2">
      <c r="L202" s="4"/>
    </row>
    <row r="203" spans="12:12" ht="12.75" x14ac:dyDescent="0.2">
      <c r="L203" s="4"/>
    </row>
    <row r="204" spans="12:12" ht="12.75" x14ac:dyDescent="0.2">
      <c r="L204" s="4"/>
    </row>
    <row r="205" spans="12:12" ht="12.75" x14ac:dyDescent="0.2">
      <c r="L205" s="4"/>
    </row>
    <row r="206" spans="12:12" ht="12.75" x14ac:dyDescent="0.2">
      <c r="L206" s="4"/>
    </row>
    <row r="207" spans="12:12" ht="12.75" x14ac:dyDescent="0.2">
      <c r="L207" s="4"/>
    </row>
    <row r="208" spans="12:12" ht="12.75" x14ac:dyDescent="0.2">
      <c r="L208" s="4"/>
    </row>
    <row r="209" spans="12:12" ht="12.75" x14ac:dyDescent="0.2">
      <c r="L209" s="4"/>
    </row>
    <row r="210" spans="12:12" ht="12.75" x14ac:dyDescent="0.2">
      <c r="L210" s="4"/>
    </row>
    <row r="211" spans="12:12" ht="12.75" x14ac:dyDescent="0.2">
      <c r="L211" s="4"/>
    </row>
    <row r="212" spans="12:12" ht="12.75" x14ac:dyDescent="0.2">
      <c r="L212" s="4"/>
    </row>
    <row r="213" spans="12:12" ht="12.75" x14ac:dyDescent="0.2">
      <c r="L213" s="4"/>
    </row>
    <row r="214" spans="12:12" ht="12.75" x14ac:dyDescent="0.2">
      <c r="L214" s="4"/>
    </row>
    <row r="215" spans="12:12" ht="12.75" x14ac:dyDescent="0.2">
      <c r="L215" s="4"/>
    </row>
    <row r="216" spans="12:12" ht="12.75" x14ac:dyDescent="0.2">
      <c r="L216" s="4"/>
    </row>
    <row r="217" spans="12:12" ht="12.75" x14ac:dyDescent="0.2">
      <c r="L217" s="4"/>
    </row>
    <row r="218" spans="12:12" ht="12.75" x14ac:dyDescent="0.2">
      <c r="L218" s="4"/>
    </row>
    <row r="219" spans="12:12" ht="12.75" x14ac:dyDescent="0.2">
      <c r="L219" s="4"/>
    </row>
    <row r="220" spans="12:12" ht="12.75" x14ac:dyDescent="0.2">
      <c r="L220" s="4"/>
    </row>
    <row r="221" spans="12:12" ht="12.75" x14ac:dyDescent="0.2">
      <c r="L221" s="4"/>
    </row>
    <row r="222" spans="12:12" ht="12.75" x14ac:dyDescent="0.2">
      <c r="L222" s="4"/>
    </row>
    <row r="223" spans="12:12" ht="12.75" x14ac:dyDescent="0.2">
      <c r="L223" s="4"/>
    </row>
    <row r="224" spans="12:12" ht="12.75" x14ac:dyDescent="0.2">
      <c r="L224" s="4"/>
    </row>
    <row r="225" spans="12:12" ht="12.75" x14ac:dyDescent="0.2">
      <c r="L225" s="4"/>
    </row>
    <row r="226" spans="12:12" ht="12.75" x14ac:dyDescent="0.2">
      <c r="L226" s="4"/>
    </row>
    <row r="227" spans="12:12" ht="12.75" x14ac:dyDescent="0.2">
      <c r="L227" s="4"/>
    </row>
    <row r="228" spans="12:12" ht="12.75" x14ac:dyDescent="0.2">
      <c r="L228" s="4"/>
    </row>
    <row r="229" spans="12:12" ht="12.75" x14ac:dyDescent="0.2">
      <c r="L229" s="4"/>
    </row>
    <row r="230" spans="12:12" ht="12.75" x14ac:dyDescent="0.2">
      <c r="L230" s="4"/>
    </row>
    <row r="231" spans="12:12" ht="12.75" x14ac:dyDescent="0.2">
      <c r="L231" s="4"/>
    </row>
    <row r="232" spans="12:12" ht="12.75" x14ac:dyDescent="0.2">
      <c r="L232" s="4"/>
    </row>
    <row r="233" spans="12:12" ht="12.75" x14ac:dyDescent="0.2">
      <c r="L233" s="4"/>
    </row>
    <row r="234" spans="12:12" ht="12.75" x14ac:dyDescent="0.2">
      <c r="L234" s="4"/>
    </row>
    <row r="235" spans="12:12" ht="12.75" x14ac:dyDescent="0.2">
      <c r="L235" s="4"/>
    </row>
    <row r="236" spans="12:12" ht="12.75" x14ac:dyDescent="0.2">
      <c r="L236" s="4"/>
    </row>
    <row r="237" spans="12:12" ht="12.75" x14ac:dyDescent="0.2">
      <c r="L237" s="4"/>
    </row>
    <row r="238" spans="12:12" ht="12.75" x14ac:dyDescent="0.2">
      <c r="L238" s="4"/>
    </row>
    <row r="239" spans="12:12" ht="12.75" x14ac:dyDescent="0.2">
      <c r="L239" s="4"/>
    </row>
    <row r="240" spans="12:12" ht="12.75" x14ac:dyDescent="0.2">
      <c r="L240" s="4"/>
    </row>
    <row r="241" spans="12:12" ht="12.75" x14ac:dyDescent="0.2">
      <c r="L241" s="4"/>
    </row>
    <row r="242" spans="12:12" ht="12.75" x14ac:dyDescent="0.2">
      <c r="L242" s="4"/>
    </row>
    <row r="243" spans="12:12" ht="12.75" x14ac:dyDescent="0.2">
      <c r="L243" s="4"/>
    </row>
    <row r="244" spans="12:12" ht="12.75" x14ac:dyDescent="0.2">
      <c r="L244" s="4"/>
    </row>
    <row r="245" spans="12:12" ht="12.75" x14ac:dyDescent="0.2">
      <c r="L245" s="4"/>
    </row>
    <row r="246" spans="12:12" ht="12.75" x14ac:dyDescent="0.2">
      <c r="L246" s="4"/>
    </row>
    <row r="247" spans="12:12" ht="12.75" x14ac:dyDescent="0.2">
      <c r="L247" s="4"/>
    </row>
    <row r="248" spans="12:12" ht="12.75" x14ac:dyDescent="0.2">
      <c r="L248" s="4"/>
    </row>
    <row r="249" spans="12:12" ht="12.75" x14ac:dyDescent="0.2">
      <c r="L249" s="4"/>
    </row>
    <row r="250" spans="12:12" ht="12.75" x14ac:dyDescent="0.2">
      <c r="L250" s="4"/>
    </row>
    <row r="251" spans="12:12" ht="12.75" x14ac:dyDescent="0.2">
      <c r="L251" s="4"/>
    </row>
    <row r="252" spans="12:12" ht="12.75" x14ac:dyDescent="0.2">
      <c r="L252" s="4"/>
    </row>
    <row r="253" spans="12:12" ht="12.75" x14ac:dyDescent="0.2">
      <c r="L253" s="4"/>
    </row>
    <row r="254" spans="12:12" ht="12.75" x14ac:dyDescent="0.2">
      <c r="L254" s="4"/>
    </row>
    <row r="255" spans="12:12" ht="12.75" x14ac:dyDescent="0.2">
      <c r="L255" s="4"/>
    </row>
    <row r="256" spans="12:12" ht="12.75" x14ac:dyDescent="0.2">
      <c r="L256" s="4"/>
    </row>
    <row r="257" spans="12:12" ht="12.75" x14ac:dyDescent="0.2">
      <c r="L257" s="4"/>
    </row>
    <row r="258" spans="12:12" ht="12.75" x14ac:dyDescent="0.2">
      <c r="L258" s="4"/>
    </row>
    <row r="259" spans="12:12" ht="12.75" x14ac:dyDescent="0.2">
      <c r="L259" s="4"/>
    </row>
    <row r="260" spans="12:12" ht="12.75" x14ac:dyDescent="0.2">
      <c r="L260" s="4"/>
    </row>
    <row r="261" spans="12:12" ht="12.75" x14ac:dyDescent="0.2">
      <c r="L261" s="4"/>
    </row>
    <row r="262" spans="12:12" ht="12.75" x14ac:dyDescent="0.2">
      <c r="L262" s="4"/>
    </row>
    <row r="263" spans="12:12" ht="12.75" x14ac:dyDescent="0.2">
      <c r="L263" s="4"/>
    </row>
    <row r="264" spans="12:12" ht="12.75" x14ac:dyDescent="0.2">
      <c r="L264" s="4"/>
    </row>
    <row r="265" spans="12:12" ht="12.75" x14ac:dyDescent="0.2">
      <c r="L265" s="4"/>
    </row>
    <row r="266" spans="12:12" ht="12.75" x14ac:dyDescent="0.2">
      <c r="L266" s="4"/>
    </row>
    <row r="267" spans="12:12" ht="12.75" x14ac:dyDescent="0.2">
      <c r="L267" s="4"/>
    </row>
    <row r="268" spans="12:12" ht="12.75" x14ac:dyDescent="0.2">
      <c r="L268" s="4"/>
    </row>
    <row r="269" spans="12:12" ht="12.75" x14ac:dyDescent="0.2">
      <c r="L269" s="4"/>
    </row>
    <row r="270" spans="12:12" ht="12.75" x14ac:dyDescent="0.2">
      <c r="L270" s="4"/>
    </row>
    <row r="271" spans="12:12" ht="12.75" x14ac:dyDescent="0.2">
      <c r="L271" s="4"/>
    </row>
    <row r="272" spans="12:12" ht="12.75" x14ac:dyDescent="0.2">
      <c r="L272" s="4"/>
    </row>
    <row r="273" spans="12:12" ht="12.75" x14ac:dyDescent="0.2">
      <c r="L273" s="4"/>
    </row>
    <row r="274" spans="12:12" ht="12.75" x14ac:dyDescent="0.2">
      <c r="L274" s="4"/>
    </row>
    <row r="275" spans="12:12" ht="12.75" x14ac:dyDescent="0.2">
      <c r="L275" s="4"/>
    </row>
    <row r="276" spans="12:12" ht="12.75" x14ac:dyDescent="0.2">
      <c r="L276" s="4"/>
    </row>
    <row r="277" spans="12:12" ht="12.75" x14ac:dyDescent="0.2">
      <c r="L277" s="4"/>
    </row>
    <row r="278" spans="12:12" ht="12.75" x14ac:dyDescent="0.2">
      <c r="L278" s="4"/>
    </row>
    <row r="279" spans="12:12" ht="12.75" x14ac:dyDescent="0.2">
      <c r="L279" s="4"/>
    </row>
    <row r="280" spans="12:12" ht="12.75" x14ac:dyDescent="0.2">
      <c r="L280" s="4"/>
    </row>
    <row r="281" spans="12:12" ht="12.75" x14ac:dyDescent="0.2">
      <c r="L281" s="4"/>
    </row>
    <row r="282" spans="12:12" ht="12.75" x14ac:dyDescent="0.2">
      <c r="L282" s="4"/>
    </row>
    <row r="283" spans="12:12" ht="12.75" x14ac:dyDescent="0.2">
      <c r="L283" s="4"/>
    </row>
    <row r="284" spans="12:12" ht="12.75" x14ac:dyDescent="0.2">
      <c r="L284" s="4"/>
    </row>
    <row r="285" spans="12:12" ht="12.75" x14ac:dyDescent="0.2">
      <c r="L285" s="4"/>
    </row>
    <row r="286" spans="12:12" ht="12.75" x14ac:dyDescent="0.2">
      <c r="L286" s="4"/>
    </row>
    <row r="287" spans="12:12" ht="12.75" x14ac:dyDescent="0.2">
      <c r="L287" s="4"/>
    </row>
    <row r="288" spans="12:12" ht="12.75" x14ac:dyDescent="0.2">
      <c r="L288" s="4"/>
    </row>
    <row r="289" spans="12:12" ht="12.75" x14ac:dyDescent="0.2">
      <c r="L289" s="4"/>
    </row>
    <row r="290" spans="12:12" ht="12.75" x14ac:dyDescent="0.2">
      <c r="L290" s="4"/>
    </row>
    <row r="291" spans="12:12" ht="12.75" x14ac:dyDescent="0.2">
      <c r="L291" s="4"/>
    </row>
    <row r="292" spans="12:12" ht="12.75" x14ac:dyDescent="0.2">
      <c r="L292" s="4"/>
    </row>
    <row r="293" spans="12:12" ht="12.75" x14ac:dyDescent="0.2">
      <c r="L293" s="4"/>
    </row>
    <row r="294" spans="12:12" ht="12.75" x14ac:dyDescent="0.2">
      <c r="L294" s="4"/>
    </row>
    <row r="295" spans="12:12" ht="12.75" x14ac:dyDescent="0.2">
      <c r="L295" s="4"/>
    </row>
    <row r="296" spans="12:12" ht="12.75" x14ac:dyDescent="0.2">
      <c r="L296" s="4"/>
    </row>
    <row r="297" spans="12:12" ht="12.75" x14ac:dyDescent="0.2">
      <c r="L297" s="4"/>
    </row>
    <row r="298" spans="12:12" ht="12.75" x14ac:dyDescent="0.2">
      <c r="L298" s="4"/>
    </row>
    <row r="299" spans="12:12" ht="12.75" x14ac:dyDescent="0.2">
      <c r="L299" s="4"/>
    </row>
    <row r="300" spans="12:12" ht="12.75" x14ac:dyDescent="0.2">
      <c r="L300" s="4"/>
    </row>
    <row r="301" spans="12:12" ht="12.75" x14ac:dyDescent="0.2">
      <c r="L301" s="4"/>
    </row>
    <row r="302" spans="12:12" ht="12.75" x14ac:dyDescent="0.2">
      <c r="L302" s="4"/>
    </row>
    <row r="303" spans="12:12" ht="12.75" x14ac:dyDescent="0.2">
      <c r="L303" s="4"/>
    </row>
    <row r="304" spans="12:12" ht="12.75" x14ac:dyDescent="0.2">
      <c r="L304" s="4"/>
    </row>
    <row r="305" spans="12:12" ht="12.75" x14ac:dyDescent="0.2">
      <c r="L305" s="4"/>
    </row>
    <row r="306" spans="12:12" ht="12.75" x14ac:dyDescent="0.2">
      <c r="L306" s="4"/>
    </row>
    <row r="307" spans="12:12" ht="12.75" x14ac:dyDescent="0.2">
      <c r="L307" s="4"/>
    </row>
    <row r="308" spans="12:12" ht="12.75" x14ac:dyDescent="0.2">
      <c r="L308" s="4"/>
    </row>
    <row r="309" spans="12:12" ht="12.75" x14ac:dyDescent="0.2">
      <c r="L309" s="4"/>
    </row>
    <row r="310" spans="12:12" ht="12.75" x14ac:dyDescent="0.2">
      <c r="L310" s="4"/>
    </row>
    <row r="311" spans="12:12" ht="12.75" x14ac:dyDescent="0.2">
      <c r="L311" s="4"/>
    </row>
    <row r="312" spans="12:12" ht="12.75" x14ac:dyDescent="0.2">
      <c r="L312" s="4"/>
    </row>
    <row r="313" spans="12:12" ht="12.75" x14ac:dyDescent="0.2">
      <c r="L313" s="4"/>
    </row>
    <row r="314" spans="12:12" ht="12.75" x14ac:dyDescent="0.2">
      <c r="L314" s="4"/>
    </row>
    <row r="315" spans="12:12" ht="12.75" x14ac:dyDescent="0.2">
      <c r="L315" s="4"/>
    </row>
    <row r="316" spans="12:12" ht="12.75" x14ac:dyDescent="0.2">
      <c r="L316" s="4"/>
    </row>
    <row r="317" spans="12:12" ht="12.75" x14ac:dyDescent="0.2">
      <c r="L317" s="4"/>
    </row>
    <row r="318" spans="12:12" ht="12.75" x14ac:dyDescent="0.2">
      <c r="L318" s="4"/>
    </row>
    <row r="319" spans="12:12" ht="12.75" x14ac:dyDescent="0.2">
      <c r="L319" s="4"/>
    </row>
    <row r="320" spans="12:12" ht="12.75" x14ac:dyDescent="0.2">
      <c r="L320" s="4"/>
    </row>
    <row r="321" spans="12:12" ht="12.75" x14ac:dyDescent="0.2">
      <c r="L321" s="4"/>
    </row>
    <row r="322" spans="12:12" ht="12.75" x14ac:dyDescent="0.2">
      <c r="L322" s="4"/>
    </row>
    <row r="323" spans="12:12" ht="12.75" x14ac:dyDescent="0.2">
      <c r="L323" s="4"/>
    </row>
    <row r="324" spans="12:12" ht="12.75" x14ac:dyDescent="0.2">
      <c r="L324" s="4"/>
    </row>
    <row r="325" spans="12:12" ht="12.75" x14ac:dyDescent="0.2">
      <c r="L325" s="4"/>
    </row>
    <row r="326" spans="12:12" ht="12.75" x14ac:dyDescent="0.2">
      <c r="L326" s="4"/>
    </row>
    <row r="327" spans="12:12" ht="12.75" x14ac:dyDescent="0.2">
      <c r="L327" s="4"/>
    </row>
    <row r="328" spans="12:12" ht="12.75" x14ac:dyDescent="0.2">
      <c r="L328" s="4"/>
    </row>
    <row r="329" spans="12:12" ht="12.75" x14ac:dyDescent="0.2">
      <c r="L329" s="4"/>
    </row>
    <row r="330" spans="12:12" ht="12.75" x14ac:dyDescent="0.2">
      <c r="L330" s="4"/>
    </row>
    <row r="331" spans="12:12" ht="12.75" x14ac:dyDescent="0.2">
      <c r="L331" s="4"/>
    </row>
    <row r="332" spans="12:12" ht="12.75" x14ac:dyDescent="0.2">
      <c r="L332" s="4"/>
    </row>
    <row r="333" spans="12:12" ht="12.75" x14ac:dyDescent="0.2">
      <c r="L333" s="4"/>
    </row>
    <row r="334" spans="12:12" ht="12.75" x14ac:dyDescent="0.2">
      <c r="L334" s="4"/>
    </row>
    <row r="335" spans="12:12" ht="12.75" x14ac:dyDescent="0.2">
      <c r="L335" s="4"/>
    </row>
    <row r="336" spans="12:12" ht="12.75" x14ac:dyDescent="0.2">
      <c r="L336" s="4"/>
    </row>
    <row r="337" spans="12:12" ht="12.75" x14ac:dyDescent="0.2">
      <c r="L337" s="4"/>
    </row>
    <row r="338" spans="12:12" ht="12.75" x14ac:dyDescent="0.2">
      <c r="L338" s="4"/>
    </row>
    <row r="339" spans="12:12" ht="12.75" x14ac:dyDescent="0.2">
      <c r="L339" s="4"/>
    </row>
    <row r="340" spans="12:12" ht="12.75" x14ac:dyDescent="0.2">
      <c r="L340" s="4"/>
    </row>
    <row r="341" spans="12:12" ht="12.75" x14ac:dyDescent="0.2">
      <c r="L341" s="4"/>
    </row>
    <row r="342" spans="12:12" ht="12.75" x14ac:dyDescent="0.2">
      <c r="L342" s="4"/>
    </row>
    <row r="343" spans="12:12" ht="12.75" x14ac:dyDescent="0.2">
      <c r="L343" s="4"/>
    </row>
    <row r="344" spans="12:12" ht="12.75" x14ac:dyDescent="0.2">
      <c r="L344" s="4"/>
    </row>
    <row r="345" spans="12:12" ht="12.75" x14ac:dyDescent="0.2">
      <c r="L345" s="4"/>
    </row>
    <row r="346" spans="12:12" ht="12.75" x14ac:dyDescent="0.2">
      <c r="L346" s="4"/>
    </row>
    <row r="347" spans="12:12" ht="12.75" x14ac:dyDescent="0.2">
      <c r="L347" s="4"/>
    </row>
    <row r="348" spans="12:12" ht="12.75" x14ac:dyDescent="0.2">
      <c r="L348" s="4"/>
    </row>
    <row r="349" spans="12:12" ht="12.75" x14ac:dyDescent="0.2">
      <c r="L349" s="4"/>
    </row>
    <row r="350" spans="12:12" ht="12.75" x14ac:dyDescent="0.2">
      <c r="L350" s="4"/>
    </row>
    <row r="351" spans="12:12" ht="12.75" x14ac:dyDescent="0.2">
      <c r="L351" s="4"/>
    </row>
    <row r="352" spans="12:12" ht="12.75" x14ac:dyDescent="0.2">
      <c r="L352" s="4"/>
    </row>
    <row r="353" spans="12:12" ht="12.75" x14ac:dyDescent="0.2">
      <c r="L353" s="4"/>
    </row>
    <row r="354" spans="12:12" ht="12.75" x14ac:dyDescent="0.2">
      <c r="L354" s="4"/>
    </row>
    <row r="355" spans="12:12" ht="12.75" x14ac:dyDescent="0.2">
      <c r="L355" s="4"/>
    </row>
    <row r="356" spans="12:12" ht="12.75" x14ac:dyDescent="0.2">
      <c r="L356" s="4"/>
    </row>
    <row r="357" spans="12:12" ht="12.75" x14ac:dyDescent="0.2">
      <c r="L357" s="4"/>
    </row>
    <row r="358" spans="12:12" ht="12.75" x14ac:dyDescent="0.2">
      <c r="L358" s="4"/>
    </row>
    <row r="359" spans="12:12" ht="12.75" x14ac:dyDescent="0.2">
      <c r="L359" s="4"/>
    </row>
    <row r="360" spans="12:12" ht="12.75" x14ac:dyDescent="0.2">
      <c r="L360" s="4"/>
    </row>
    <row r="361" spans="12:12" ht="12.75" x14ac:dyDescent="0.2">
      <c r="L361" s="4"/>
    </row>
    <row r="362" spans="12:12" ht="12.75" x14ac:dyDescent="0.2">
      <c r="L362" s="4"/>
    </row>
    <row r="363" spans="12:12" ht="12.75" x14ac:dyDescent="0.2">
      <c r="L363" s="4"/>
    </row>
    <row r="364" spans="12:12" ht="12.75" x14ac:dyDescent="0.2">
      <c r="L364" s="4"/>
    </row>
    <row r="365" spans="12:12" ht="12.75" x14ac:dyDescent="0.2">
      <c r="L365" s="4"/>
    </row>
    <row r="366" spans="12:12" ht="12.75" x14ac:dyDescent="0.2">
      <c r="L366" s="4"/>
    </row>
    <row r="367" spans="12:12" ht="12.75" x14ac:dyDescent="0.2">
      <c r="L367" s="4"/>
    </row>
    <row r="368" spans="12:12" ht="12.75" x14ac:dyDescent="0.2">
      <c r="L368" s="4"/>
    </row>
    <row r="369" spans="12:12" ht="12.75" x14ac:dyDescent="0.2">
      <c r="L369" s="4"/>
    </row>
    <row r="370" spans="12:12" ht="12.75" x14ac:dyDescent="0.2">
      <c r="L370" s="4"/>
    </row>
    <row r="371" spans="12:12" ht="12.75" x14ac:dyDescent="0.2">
      <c r="L371" s="4"/>
    </row>
    <row r="372" spans="12:12" ht="12.75" x14ac:dyDescent="0.2">
      <c r="L372" s="4"/>
    </row>
    <row r="373" spans="12:12" ht="12.75" x14ac:dyDescent="0.2">
      <c r="L373" s="4"/>
    </row>
    <row r="374" spans="12:12" ht="12.75" x14ac:dyDescent="0.2">
      <c r="L374" s="4"/>
    </row>
    <row r="375" spans="12:12" ht="12.75" x14ac:dyDescent="0.2">
      <c r="L375" s="4"/>
    </row>
    <row r="376" spans="12:12" ht="12.75" x14ac:dyDescent="0.2">
      <c r="L376" s="4"/>
    </row>
    <row r="377" spans="12:12" ht="12.75" x14ac:dyDescent="0.2">
      <c r="L377" s="4"/>
    </row>
    <row r="378" spans="12:12" ht="12.75" x14ac:dyDescent="0.2">
      <c r="L378" s="4"/>
    </row>
    <row r="379" spans="12:12" ht="12.75" x14ac:dyDescent="0.2">
      <c r="L379" s="4"/>
    </row>
    <row r="380" spans="12:12" ht="12.75" x14ac:dyDescent="0.2">
      <c r="L380" s="4"/>
    </row>
    <row r="381" spans="12:12" ht="12.75" x14ac:dyDescent="0.2">
      <c r="L381" s="4"/>
    </row>
    <row r="382" spans="12:12" ht="12.75" x14ac:dyDescent="0.2">
      <c r="L382" s="4"/>
    </row>
    <row r="383" spans="12:12" ht="12.75" x14ac:dyDescent="0.2">
      <c r="L383" s="4"/>
    </row>
    <row r="384" spans="12:12" ht="12.75" x14ac:dyDescent="0.2">
      <c r="L384" s="4"/>
    </row>
    <row r="385" spans="12:12" ht="12.75" x14ac:dyDescent="0.2">
      <c r="L385" s="4"/>
    </row>
    <row r="386" spans="12:12" ht="12.75" x14ac:dyDescent="0.2">
      <c r="L386" s="4"/>
    </row>
    <row r="387" spans="12:12" ht="12.75" x14ac:dyDescent="0.2">
      <c r="L387" s="4"/>
    </row>
    <row r="388" spans="12:12" ht="12.75" x14ac:dyDescent="0.2">
      <c r="L388" s="4"/>
    </row>
    <row r="389" spans="12:12" ht="12.75" x14ac:dyDescent="0.2">
      <c r="L389" s="4"/>
    </row>
    <row r="390" spans="12:12" ht="12.75" x14ac:dyDescent="0.2">
      <c r="L390" s="4"/>
    </row>
    <row r="391" spans="12:12" ht="12.75" x14ac:dyDescent="0.2">
      <c r="L391" s="4"/>
    </row>
    <row r="392" spans="12:12" ht="12.75" x14ac:dyDescent="0.2">
      <c r="L392" s="4"/>
    </row>
    <row r="393" spans="12:12" ht="12.75" x14ac:dyDescent="0.2">
      <c r="L393" s="4"/>
    </row>
    <row r="394" spans="12:12" ht="12.75" x14ac:dyDescent="0.2">
      <c r="L394" s="4"/>
    </row>
    <row r="395" spans="12:12" ht="12.75" x14ac:dyDescent="0.2">
      <c r="L395" s="4"/>
    </row>
    <row r="396" spans="12:12" ht="12.75" x14ac:dyDescent="0.2">
      <c r="L396" s="4"/>
    </row>
    <row r="397" spans="12:12" ht="12.75" x14ac:dyDescent="0.2">
      <c r="L397" s="4"/>
    </row>
    <row r="398" spans="12:12" ht="12.75" x14ac:dyDescent="0.2">
      <c r="L398" s="4"/>
    </row>
    <row r="399" spans="12:12" ht="12.75" x14ac:dyDescent="0.2">
      <c r="L399" s="4"/>
    </row>
    <row r="400" spans="12:12" ht="12.75" x14ac:dyDescent="0.2">
      <c r="L400" s="4"/>
    </row>
    <row r="401" spans="12:12" ht="12.75" x14ac:dyDescent="0.2">
      <c r="L401" s="4"/>
    </row>
    <row r="402" spans="12:12" ht="12.75" x14ac:dyDescent="0.2">
      <c r="L402" s="4"/>
    </row>
    <row r="403" spans="12:12" ht="12.75" x14ac:dyDescent="0.2">
      <c r="L403" s="4"/>
    </row>
    <row r="404" spans="12:12" ht="12.75" x14ac:dyDescent="0.2">
      <c r="L404" s="4"/>
    </row>
    <row r="405" spans="12:12" ht="12.75" x14ac:dyDescent="0.2">
      <c r="L405" s="4"/>
    </row>
    <row r="406" spans="12:12" ht="12.75" x14ac:dyDescent="0.2">
      <c r="L406" s="4"/>
    </row>
    <row r="407" spans="12:12" ht="12.75" x14ac:dyDescent="0.2">
      <c r="L407" s="4"/>
    </row>
    <row r="408" spans="12:12" ht="12.75" x14ac:dyDescent="0.2">
      <c r="L408" s="4"/>
    </row>
    <row r="409" spans="12:12" ht="12.75" x14ac:dyDescent="0.2">
      <c r="L409" s="4"/>
    </row>
    <row r="410" spans="12:12" ht="12.75" x14ac:dyDescent="0.2">
      <c r="L410" s="4"/>
    </row>
    <row r="411" spans="12:12" ht="12.75" x14ac:dyDescent="0.2">
      <c r="L411" s="4"/>
    </row>
    <row r="412" spans="12:12" ht="12.75" x14ac:dyDescent="0.2">
      <c r="L412" s="4"/>
    </row>
    <row r="413" spans="12:12" ht="12.75" x14ac:dyDescent="0.2">
      <c r="L413" s="4"/>
    </row>
    <row r="414" spans="12:12" ht="12.75" x14ac:dyDescent="0.2">
      <c r="L414" s="4"/>
    </row>
    <row r="415" spans="12:12" ht="12.75" x14ac:dyDescent="0.2">
      <c r="L415" s="4"/>
    </row>
    <row r="416" spans="12:12" ht="12.75" x14ac:dyDescent="0.2">
      <c r="L416" s="4"/>
    </row>
    <row r="417" spans="12:12" ht="12.75" x14ac:dyDescent="0.2">
      <c r="L417" s="4"/>
    </row>
    <row r="418" spans="12:12" ht="12.75" x14ac:dyDescent="0.2">
      <c r="L418" s="4"/>
    </row>
    <row r="419" spans="12:12" ht="12.75" x14ac:dyDescent="0.2">
      <c r="L419" s="4"/>
    </row>
    <row r="420" spans="12:12" ht="12.75" x14ac:dyDescent="0.2">
      <c r="L420" s="4"/>
    </row>
    <row r="421" spans="12:12" ht="12.75" x14ac:dyDescent="0.2">
      <c r="L421" s="4"/>
    </row>
    <row r="422" spans="12:12" ht="12.75" x14ac:dyDescent="0.2">
      <c r="L422" s="4"/>
    </row>
    <row r="423" spans="12:12" ht="12.75" x14ac:dyDescent="0.2">
      <c r="L423" s="4"/>
    </row>
    <row r="424" spans="12:12" ht="12.75" x14ac:dyDescent="0.2">
      <c r="L424" s="4"/>
    </row>
    <row r="425" spans="12:12" ht="12.75" x14ac:dyDescent="0.2">
      <c r="L425" s="4"/>
    </row>
    <row r="426" spans="12:12" ht="12.75" x14ac:dyDescent="0.2">
      <c r="L426" s="4"/>
    </row>
    <row r="427" spans="12:12" ht="12.75" x14ac:dyDescent="0.2">
      <c r="L427" s="4"/>
    </row>
    <row r="428" spans="12:12" ht="12.75" x14ac:dyDescent="0.2">
      <c r="L428" s="4"/>
    </row>
    <row r="429" spans="12:12" ht="12.75" x14ac:dyDescent="0.2">
      <c r="L429" s="4"/>
    </row>
    <row r="430" spans="12:12" ht="12.75" x14ac:dyDescent="0.2">
      <c r="L430" s="4"/>
    </row>
    <row r="431" spans="12:12" ht="12.75" x14ac:dyDescent="0.2">
      <c r="L431" s="4"/>
    </row>
    <row r="432" spans="12:12" ht="12.75" x14ac:dyDescent="0.2">
      <c r="L432" s="4"/>
    </row>
    <row r="433" spans="12:12" ht="12.75" x14ac:dyDescent="0.2">
      <c r="L433" s="4"/>
    </row>
    <row r="434" spans="12:12" ht="12.75" x14ac:dyDescent="0.2">
      <c r="L434" s="4"/>
    </row>
    <row r="435" spans="12:12" ht="12.75" x14ac:dyDescent="0.2">
      <c r="L435" s="4"/>
    </row>
    <row r="436" spans="12:12" ht="12.75" x14ac:dyDescent="0.2">
      <c r="L436" s="4"/>
    </row>
    <row r="437" spans="12:12" ht="12.75" x14ac:dyDescent="0.2">
      <c r="L437" s="4"/>
    </row>
    <row r="438" spans="12:12" ht="12.75" x14ac:dyDescent="0.2">
      <c r="L438" s="4"/>
    </row>
    <row r="439" spans="12:12" ht="12.75" x14ac:dyDescent="0.2">
      <c r="L439" s="4"/>
    </row>
    <row r="440" spans="12:12" ht="12.75" x14ac:dyDescent="0.2">
      <c r="L440" s="4"/>
    </row>
    <row r="441" spans="12:12" ht="12.75" x14ac:dyDescent="0.2">
      <c r="L441" s="4"/>
    </row>
    <row r="442" spans="12:12" ht="12.75" x14ac:dyDescent="0.2">
      <c r="L442" s="4"/>
    </row>
    <row r="443" spans="12:12" ht="12.75" x14ac:dyDescent="0.2">
      <c r="L443" s="4"/>
    </row>
    <row r="444" spans="12:12" ht="12.75" x14ac:dyDescent="0.2">
      <c r="L444" s="4"/>
    </row>
    <row r="445" spans="12:12" ht="12.75" x14ac:dyDescent="0.2">
      <c r="L445" s="4"/>
    </row>
    <row r="446" spans="12:12" ht="12.75" x14ac:dyDescent="0.2">
      <c r="L446" s="4"/>
    </row>
    <row r="447" spans="12:12" ht="12.75" x14ac:dyDescent="0.2">
      <c r="L447" s="4"/>
    </row>
    <row r="448" spans="12:12" ht="12.75" x14ac:dyDescent="0.2">
      <c r="L448" s="4"/>
    </row>
    <row r="449" spans="12:12" ht="12.75" x14ac:dyDescent="0.2">
      <c r="L449" s="4"/>
    </row>
    <row r="450" spans="12:12" ht="12.75" x14ac:dyDescent="0.2">
      <c r="L450" s="4"/>
    </row>
    <row r="451" spans="12:12" ht="12.75" x14ac:dyDescent="0.2">
      <c r="L451" s="4"/>
    </row>
    <row r="452" spans="12:12" ht="12.75" x14ac:dyDescent="0.2">
      <c r="L452" s="4"/>
    </row>
    <row r="453" spans="12:12" ht="12.75" x14ac:dyDescent="0.2">
      <c r="L453" s="4"/>
    </row>
    <row r="454" spans="12:12" ht="12.75" x14ac:dyDescent="0.2">
      <c r="L454" s="4"/>
    </row>
    <row r="455" spans="12:12" ht="12.75" x14ac:dyDescent="0.2">
      <c r="L455" s="4"/>
    </row>
    <row r="456" spans="12:12" ht="12.75" x14ac:dyDescent="0.2">
      <c r="L456" s="4"/>
    </row>
    <row r="457" spans="12:12" ht="12.75" x14ac:dyDescent="0.2">
      <c r="L457" s="4"/>
    </row>
    <row r="458" spans="12:12" ht="12.75" x14ac:dyDescent="0.2">
      <c r="L458" s="4"/>
    </row>
    <row r="459" spans="12:12" ht="12.75" x14ac:dyDescent="0.2">
      <c r="L459" s="4"/>
    </row>
    <row r="460" spans="12:12" ht="12.75" x14ac:dyDescent="0.2">
      <c r="L460" s="4"/>
    </row>
    <row r="461" spans="12:12" ht="12.75" x14ac:dyDescent="0.2">
      <c r="L461" s="4"/>
    </row>
    <row r="462" spans="12:12" ht="12.75" x14ac:dyDescent="0.2">
      <c r="L462" s="4"/>
    </row>
    <row r="463" spans="12:12" ht="12.75" x14ac:dyDescent="0.2">
      <c r="L463" s="4"/>
    </row>
    <row r="464" spans="12:12" ht="12.75" x14ac:dyDescent="0.2">
      <c r="L464" s="4"/>
    </row>
    <row r="465" spans="12:12" ht="12.75" x14ac:dyDescent="0.2">
      <c r="L465" s="4"/>
    </row>
    <row r="466" spans="12:12" ht="12.75" x14ac:dyDescent="0.2">
      <c r="L466" s="4"/>
    </row>
    <row r="467" spans="12:12" ht="12.75" x14ac:dyDescent="0.2">
      <c r="L467" s="4"/>
    </row>
    <row r="468" spans="12:12" ht="12.75" x14ac:dyDescent="0.2">
      <c r="L468" s="4"/>
    </row>
    <row r="469" spans="12:12" ht="12.75" x14ac:dyDescent="0.2">
      <c r="L469" s="4"/>
    </row>
    <row r="470" spans="12:12" ht="12.75" x14ac:dyDescent="0.2">
      <c r="L470" s="4"/>
    </row>
    <row r="471" spans="12:12" ht="12.75" x14ac:dyDescent="0.2">
      <c r="L471" s="4"/>
    </row>
    <row r="472" spans="12:12" ht="12.75" x14ac:dyDescent="0.2">
      <c r="L472" s="4"/>
    </row>
    <row r="473" spans="12:12" ht="12.75" x14ac:dyDescent="0.2">
      <c r="L473" s="4"/>
    </row>
    <row r="474" spans="12:12" ht="12.75" x14ac:dyDescent="0.2">
      <c r="L474" s="4"/>
    </row>
    <row r="475" spans="12:12" ht="12.75" x14ac:dyDescent="0.2">
      <c r="L475" s="4"/>
    </row>
    <row r="476" spans="12:12" ht="12.75" x14ac:dyDescent="0.2">
      <c r="L476" s="4"/>
    </row>
    <row r="477" spans="12:12" ht="12.75" x14ac:dyDescent="0.2">
      <c r="L477" s="4"/>
    </row>
    <row r="478" spans="12:12" ht="12.75" x14ac:dyDescent="0.2">
      <c r="L478" s="4"/>
    </row>
    <row r="479" spans="12:12" ht="12.75" x14ac:dyDescent="0.2">
      <c r="L479" s="4"/>
    </row>
    <row r="480" spans="12:12" ht="12.75" x14ac:dyDescent="0.2">
      <c r="L480" s="4"/>
    </row>
    <row r="481" spans="12:12" ht="12.75" x14ac:dyDescent="0.2">
      <c r="L481" s="4"/>
    </row>
    <row r="482" spans="12:12" ht="12.75" x14ac:dyDescent="0.2">
      <c r="L482" s="4"/>
    </row>
    <row r="483" spans="12:12" ht="12.75" x14ac:dyDescent="0.2">
      <c r="L483" s="4"/>
    </row>
    <row r="484" spans="12:12" ht="12.75" x14ac:dyDescent="0.2">
      <c r="L484" s="4"/>
    </row>
    <row r="485" spans="12:12" ht="12.75" x14ac:dyDescent="0.2">
      <c r="L485" s="4"/>
    </row>
    <row r="486" spans="12:12" ht="12.75" x14ac:dyDescent="0.2">
      <c r="L486" s="4"/>
    </row>
    <row r="487" spans="12:12" ht="12.75" x14ac:dyDescent="0.2">
      <c r="L487" s="4"/>
    </row>
    <row r="488" spans="12:12" ht="12.75" x14ac:dyDescent="0.2">
      <c r="L488" s="4"/>
    </row>
    <row r="489" spans="12:12" ht="12.75" x14ac:dyDescent="0.2">
      <c r="L489" s="4"/>
    </row>
    <row r="490" spans="12:12" ht="12.75" x14ac:dyDescent="0.2">
      <c r="L490" s="4"/>
    </row>
    <row r="491" spans="12:12" ht="12.75" x14ac:dyDescent="0.2">
      <c r="L491" s="4"/>
    </row>
    <row r="492" spans="12:12" ht="12.75" x14ac:dyDescent="0.2">
      <c r="L492" s="4"/>
    </row>
    <row r="493" spans="12:12" ht="12.75" x14ac:dyDescent="0.2">
      <c r="L493" s="4"/>
    </row>
    <row r="494" spans="12:12" ht="12.75" x14ac:dyDescent="0.2">
      <c r="L494" s="4"/>
    </row>
    <row r="495" spans="12:12" ht="12.75" x14ac:dyDescent="0.2">
      <c r="L495" s="4"/>
    </row>
    <row r="496" spans="12:12" ht="12.75" x14ac:dyDescent="0.2">
      <c r="L496" s="4"/>
    </row>
    <row r="497" spans="12:12" ht="12.75" x14ac:dyDescent="0.2">
      <c r="L497" s="4"/>
    </row>
    <row r="498" spans="12:12" ht="12.75" x14ac:dyDescent="0.2">
      <c r="L498" s="4"/>
    </row>
    <row r="499" spans="12:12" ht="12.75" x14ac:dyDescent="0.2">
      <c r="L499" s="4"/>
    </row>
    <row r="500" spans="12:12" ht="12.75" x14ac:dyDescent="0.2">
      <c r="L500" s="4"/>
    </row>
    <row r="501" spans="12:12" ht="12.75" x14ac:dyDescent="0.2">
      <c r="L501" s="4"/>
    </row>
    <row r="502" spans="12:12" ht="12.75" x14ac:dyDescent="0.2">
      <c r="L502" s="4"/>
    </row>
    <row r="503" spans="12:12" ht="12.75" x14ac:dyDescent="0.2">
      <c r="L503" s="4"/>
    </row>
    <row r="504" spans="12:12" ht="12.75" x14ac:dyDescent="0.2">
      <c r="L504" s="4"/>
    </row>
    <row r="505" spans="12:12" ht="12.75" x14ac:dyDescent="0.2">
      <c r="L505" s="4"/>
    </row>
    <row r="506" spans="12:12" ht="12.75" x14ac:dyDescent="0.2">
      <c r="L506" s="4"/>
    </row>
    <row r="507" spans="12:12" ht="12.75" x14ac:dyDescent="0.2">
      <c r="L507" s="4"/>
    </row>
    <row r="508" spans="12:12" ht="12.75" x14ac:dyDescent="0.2">
      <c r="L508" s="4"/>
    </row>
    <row r="509" spans="12:12" ht="12.75" x14ac:dyDescent="0.2">
      <c r="L509" s="4"/>
    </row>
    <row r="510" spans="12:12" ht="12.75" x14ac:dyDescent="0.2">
      <c r="L510" s="4"/>
    </row>
    <row r="511" spans="12:12" ht="12.75" x14ac:dyDescent="0.2">
      <c r="L511" s="4"/>
    </row>
    <row r="512" spans="12:12" ht="12.75" x14ac:dyDescent="0.2">
      <c r="L512" s="4"/>
    </row>
    <row r="513" spans="12:12" ht="12.75" x14ac:dyDescent="0.2">
      <c r="L513" s="4"/>
    </row>
    <row r="514" spans="12:12" ht="12.75" x14ac:dyDescent="0.2">
      <c r="L514" s="4"/>
    </row>
    <row r="515" spans="12:12" ht="12.75" x14ac:dyDescent="0.2">
      <c r="L515" s="4"/>
    </row>
    <row r="516" spans="12:12" ht="12.75" x14ac:dyDescent="0.2">
      <c r="L516" s="4"/>
    </row>
    <row r="517" spans="12:12" ht="12.75" x14ac:dyDescent="0.2">
      <c r="L517" s="4"/>
    </row>
    <row r="518" spans="12:12" ht="12.75" x14ac:dyDescent="0.2">
      <c r="L518" s="4"/>
    </row>
    <row r="519" spans="12:12" ht="12.75" x14ac:dyDescent="0.2">
      <c r="L519" s="4"/>
    </row>
    <row r="520" spans="12:12" ht="12.75" x14ac:dyDescent="0.2">
      <c r="L520" s="4"/>
    </row>
    <row r="521" spans="12:12" ht="12.75" x14ac:dyDescent="0.2">
      <c r="L521" s="4"/>
    </row>
    <row r="522" spans="12:12" ht="12.75" x14ac:dyDescent="0.2">
      <c r="L522" s="4"/>
    </row>
    <row r="523" spans="12:12" ht="12.75" x14ac:dyDescent="0.2">
      <c r="L523" s="4"/>
    </row>
    <row r="524" spans="12:12" ht="12.75" x14ac:dyDescent="0.2">
      <c r="L524" s="4"/>
    </row>
    <row r="525" spans="12:12" ht="12.75" x14ac:dyDescent="0.2">
      <c r="L525" s="4"/>
    </row>
    <row r="526" spans="12:12" ht="12.75" x14ac:dyDescent="0.2">
      <c r="L526" s="4"/>
    </row>
    <row r="527" spans="12:12" ht="12.75" x14ac:dyDescent="0.2">
      <c r="L527" s="4"/>
    </row>
    <row r="528" spans="12:12" ht="12.75" x14ac:dyDescent="0.2">
      <c r="L528" s="4"/>
    </row>
    <row r="529" spans="12:12" ht="12.75" x14ac:dyDescent="0.2">
      <c r="L529" s="4"/>
    </row>
    <row r="530" spans="12:12" ht="12.75" x14ac:dyDescent="0.2">
      <c r="L530" s="4"/>
    </row>
    <row r="531" spans="12:12" ht="12.75" x14ac:dyDescent="0.2">
      <c r="L531" s="4"/>
    </row>
    <row r="532" spans="12:12" ht="12.75" x14ac:dyDescent="0.2">
      <c r="L532" s="4"/>
    </row>
    <row r="533" spans="12:12" ht="12.75" x14ac:dyDescent="0.2">
      <c r="L533" s="4"/>
    </row>
    <row r="534" spans="12:12" ht="12.75" x14ac:dyDescent="0.2">
      <c r="L534" s="4"/>
    </row>
    <row r="535" spans="12:12" ht="12.75" x14ac:dyDescent="0.2">
      <c r="L535" s="4"/>
    </row>
    <row r="536" spans="12:12" ht="12.75" x14ac:dyDescent="0.2">
      <c r="L536" s="4"/>
    </row>
    <row r="537" spans="12:12" ht="12.75" x14ac:dyDescent="0.2">
      <c r="L537" s="4"/>
    </row>
    <row r="538" spans="12:12" ht="12.75" x14ac:dyDescent="0.2">
      <c r="L538" s="4"/>
    </row>
    <row r="539" spans="12:12" ht="12.75" x14ac:dyDescent="0.2">
      <c r="L539" s="4"/>
    </row>
    <row r="540" spans="12:12" ht="12.75" x14ac:dyDescent="0.2">
      <c r="L540" s="4"/>
    </row>
    <row r="541" spans="12:12" ht="12.75" x14ac:dyDescent="0.2">
      <c r="L541" s="4"/>
    </row>
    <row r="542" spans="12:12" ht="12.75" x14ac:dyDescent="0.2">
      <c r="L542" s="4"/>
    </row>
    <row r="543" spans="12:12" ht="12.75" x14ac:dyDescent="0.2">
      <c r="L543" s="4"/>
    </row>
    <row r="544" spans="12:12" ht="12.75" x14ac:dyDescent="0.2">
      <c r="L544" s="4"/>
    </row>
    <row r="545" spans="12:12" ht="12.75" x14ac:dyDescent="0.2">
      <c r="L545" s="4"/>
    </row>
    <row r="546" spans="12:12" ht="12.75" x14ac:dyDescent="0.2">
      <c r="L546" s="4"/>
    </row>
    <row r="547" spans="12:12" ht="12.75" x14ac:dyDescent="0.2">
      <c r="L547" s="4"/>
    </row>
    <row r="548" spans="12:12" ht="12.75" x14ac:dyDescent="0.2">
      <c r="L548" s="4"/>
    </row>
    <row r="549" spans="12:12" ht="12.75" x14ac:dyDescent="0.2">
      <c r="L549" s="4"/>
    </row>
    <row r="550" spans="12:12" ht="12.75" x14ac:dyDescent="0.2">
      <c r="L550" s="4"/>
    </row>
    <row r="551" spans="12:12" ht="12.75" x14ac:dyDescent="0.2">
      <c r="L551" s="4"/>
    </row>
    <row r="552" spans="12:12" ht="12.75" x14ac:dyDescent="0.2">
      <c r="L552" s="4"/>
    </row>
    <row r="553" spans="12:12" ht="12.75" x14ac:dyDescent="0.2">
      <c r="L553" s="4"/>
    </row>
    <row r="554" spans="12:12" ht="12.75" x14ac:dyDescent="0.2">
      <c r="L554" s="4"/>
    </row>
    <row r="555" spans="12:12" ht="12.75" x14ac:dyDescent="0.2">
      <c r="L555" s="4"/>
    </row>
    <row r="556" spans="12:12" ht="12.75" x14ac:dyDescent="0.2">
      <c r="L556" s="4"/>
    </row>
    <row r="557" spans="12:12" ht="12.75" x14ac:dyDescent="0.2">
      <c r="L557" s="4"/>
    </row>
    <row r="558" spans="12:12" ht="12.75" x14ac:dyDescent="0.2">
      <c r="L558" s="4"/>
    </row>
    <row r="559" spans="12:12" ht="12.75" x14ac:dyDescent="0.2">
      <c r="L559" s="4"/>
    </row>
    <row r="560" spans="12:12" ht="12.75" x14ac:dyDescent="0.2">
      <c r="L560" s="4"/>
    </row>
    <row r="561" spans="12:12" ht="12.75" x14ac:dyDescent="0.2">
      <c r="L561" s="4"/>
    </row>
    <row r="562" spans="12:12" ht="12.75" x14ac:dyDescent="0.2">
      <c r="L562" s="4"/>
    </row>
    <row r="563" spans="12:12" ht="12.75" x14ac:dyDescent="0.2">
      <c r="L563" s="4"/>
    </row>
    <row r="564" spans="12:12" ht="12.75" x14ac:dyDescent="0.2">
      <c r="L564" s="4"/>
    </row>
    <row r="565" spans="12:12" ht="12.75" x14ac:dyDescent="0.2">
      <c r="L565" s="4"/>
    </row>
    <row r="566" spans="12:12" ht="12.75" x14ac:dyDescent="0.2">
      <c r="L566" s="4"/>
    </row>
    <row r="567" spans="12:12" ht="12.75" x14ac:dyDescent="0.2">
      <c r="L567" s="4"/>
    </row>
    <row r="568" spans="12:12" ht="12.75" x14ac:dyDescent="0.2">
      <c r="L568" s="4"/>
    </row>
    <row r="569" spans="12:12" ht="12.75" x14ac:dyDescent="0.2">
      <c r="L569" s="4"/>
    </row>
    <row r="570" spans="12:12" ht="12.75" x14ac:dyDescent="0.2">
      <c r="L570" s="4"/>
    </row>
    <row r="571" spans="12:12" ht="12.75" x14ac:dyDescent="0.2">
      <c r="L571" s="4"/>
    </row>
    <row r="572" spans="12:12" ht="12.75" x14ac:dyDescent="0.2">
      <c r="L572" s="4"/>
    </row>
    <row r="573" spans="12:12" ht="12.75" x14ac:dyDescent="0.2">
      <c r="L573" s="4"/>
    </row>
    <row r="574" spans="12:12" ht="12.75" x14ac:dyDescent="0.2">
      <c r="L574" s="4"/>
    </row>
    <row r="575" spans="12:12" ht="12.75" x14ac:dyDescent="0.2">
      <c r="L575" s="4"/>
    </row>
    <row r="576" spans="12:12" ht="12.75" x14ac:dyDescent="0.2">
      <c r="L576" s="4"/>
    </row>
    <row r="577" spans="12:12" ht="12.75" x14ac:dyDescent="0.2">
      <c r="L577" s="4"/>
    </row>
    <row r="578" spans="12:12" ht="12.75" x14ac:dyDescent="0.2">
      <c r="L578" s="4"/>
    </row>
    <row r="579" spans="12:12" ht="12.75" x14ac:dyDescent="0.2">
      <c r="L579" s="4"/>
    </row>
    <row r="580" spans="12:12" ht="12.75" x14ac:dyDescent="0.2">
      <c r="L580" s="4"/>
    </row>
    <row r="581" spans="12:12" ht="12.75" x14ac:dyDescent="0.2">
      <c r="L581" s="4"/>
    </row>
    <row r="582" spans="12:12" ht="12.75" x14ac:dyDescent="0.2">
      <c r="L582" s="4"/>
    </row>
    <row r="583" spans="12:12" ht="12.75" x14ac:dyDescent="0.2">
      <c r="L583" s="4"/>
    </row>
    <row r="584" spans="12:12" ht="12.75" x14ac:dyDescent="0.2">
      <c r="L584" s="4"/>
    </row>
    <row r="585" spans="12:12" ht="12.75" x14ac:dyDescent="0.2">
      <c r="L585" s="4"/>
    </row>
    <row r="586" spans="12:12" ht="12.75" x14ac:dyDescent="0.2">
      <c r="L586" s="4"/>
    </row>
    <row r="587" spans="12:12" ht="12.75" x14ac:dyDescent="0.2">
      <c r="L587" s="4"/>
    </row>
    <row r="588" spans="12:12" ht="12.75" x14ac:dyDescent="0.2">
      <c r="L588" s="4"/>
    </row>
    <row r="589" spans="12:12" ht="12.75" x14ac:dyDescent="0.2">
      <c r="L589" s="4"/>
    </row>
    <row r="590" spans="12:12" ht="12.75" x14ac:dyDescent="0.2">
      <c r="L590" s="4"/>
    </row>
    <row r="591" spans="12:12" ht="12.75" x14ac:dyDescent="0.2">
      <c r="L591" s="4"/>
    </row>
    <row r="592" spans="12:12" ht="12.75" x14ac:dyDescent="0.2">
      <c r="L592" s="4"/>
    </row>
    <row r="593" spans="12:12" ht="12.75" x14ac:dyDescent="0.2">
      <c r="L593" s="4"/>
    </row>
    <row r="594" spans="12:12" ht="12.75" x14ac:dyDescent="0.2">
      <c r="L594" s="4"/>
    </row>
    <row r="595" spans="12:12" ht="12.75" x14ac:dyDescent="0.2">
      <c r="L595" s="4"/>
    </row>
    <row r="596" spans="12:12" ht="12.75" x14ac:dyDescent="0.2">
      <c r="L596" s="4"/>
    </row>
    <row r="597" spans="12:12" ht="12.75" x14ac:dyDescent="0.2">
      <c r="L597" s="4"/>
    </row>
    <row r="598" spans="12:12" ht="12.75" x14ac:dyDescent="0.2">
      <c r="L598" s="4"/>
    </row>
    <row r="599" spans="12:12" ht="12.75" x14ac:dyDescent="0.2">
      <c r="L599" s="4"/>
    </row>
    <row r="600" spans="12:12" ht="12.75" x14ac:dyDescent="0.2">
      <c r="L600" s="4"/>
    </row>
    <row r="601" spans="12:12" ht="12.75" x14ac:dyDescent="0.2">
      <c r="L601" s="4"/>
    </row>
    <row r="602" spans="12:12" ht="12.75" x14ac:dyDescent="0.2">
      <c r="L602" s="4"/>
    </row>
    <row r="603" spans="12:12" ht="12.75" x14ac:dyDescent="0.2">
      <c r="L603" s="4"/>
    </row>
    <row r="604" spans="12:12" ht="12.75" x14ac:dyDescent="0.2">
      <c r="L604" s="4"/>
    </row>
    <row r="605" spans="12:12" ht="12.75" x14ac:dyDescent="0.2">
      <c r="L605" s="4"/>
    </row>
    <row r="606" spans="12:12" ht="12.75" x14ac:dyDescent="0.2">
      <c r="L606" s="4"/>
    </row>
    <row r="607" spans="12:12" ht="12.75" x14ac:dyDescent="0.2">
      <c r="L607" s="4"/>
    </row>
    <row r="608" spans="12:12" ht="12.75" x14ac:dyDescent="0.2">
      <c r="L608" s="4"/>
    </row>
    <row r="609" spans="12:12" ht="12.75" x14ac:dyDescent="0.2">
      <c r="L609" s="4"/>
    </row>
    <row r="610" spans="12:12" ht="12.75" x14ac:dyDescent="0.2">
      <c r="L610" s="4"/>
    </row>
    <row r="611" spans="12:12" ht="12.75" x14ac:dyDescent="0.2">
      <c r="L611" s="4"/>
    </row>
    <row r="612" spans="12:12" ht="12.75" x14ac:dyDescent="0.2">
      <c r="L612" s="4"/>
    </row>
    <row r="613" spans="12:12" ht="12.75" x14ac:dyDescent="0.2">
      <c r="L613" s="4"/>
    </row>
    <row r="614" spans="12:12" ht="12.75" x14ac:dyDescent="0.2">
      <c r="L614" s="4"/>
    </row>
    <row r="615" spans="12:12" ht="12.75" x14ac:dyDescent="0.2">
      <c r="L615" s="4"/>
    </row>
    <row r="616" spans="12:12" ht="12.75" x14ac:dyDescent="0.2">
      <c r="L616" s="4"/>
    </row>
    <row r="617" spans="12:12" ht="12.75" x14ac:dyDescent="0.2">
      <c r="L617" s="4"/>
    </row>
    <row r="618" spans="12:12" ht="12.75" x14ac:dyDescent="0.2">
      <c r="L618" s="4"/>
    </row>
    <row r="619" spans="12:12" ht="12.75" x14ac:dyDescent="0.2">
      <c r="L619" s="4"/>
    </row>
    <row r="620" spans="12:12" ht="12.75" x14ac:dyDescent="0.2">
      <c r="L620" s="4"/>
    </row>
    <row r="621" spans="12:12" ht="12.75" x14ac:dyDescent="0.2">
      <c r="L621" s="4"/>
    </row>
    <row r="622" spans="12:12" ht="12.75" x14ac:dyDescent="0.2">
      <c r="L622" s="4"/>
    </row>
    <row r="623" spans="12:12" ht="12.75" x14ac:dyDescent="0.2">
      <c r="L623" s="4"/>
    </row>
    <row r="624" spans="12:12" ht="12.75" x14ac:dyDescent="0.2">
      <c r="L624" s="4"/>
    </row>
    <row r="625" spans="12:12" ht="12.75" x14ac:dyDescent="0.2">
      <c r="L625" s="4"/>
    </row>
    <row r="626" spans="12:12" ht="12.75" x14ac:dyDescent="0.2">
      <c r="L626" s="4"/>
    </row>
    <row r="627" spans="12:12" ht="12.75" x14ac:dyDescent="0.2">
      <c r="L627" s="4"/>
    </row>
    <row r="628" spans="12:12" ht="12.75" x14ac:dyDescent="0.2">
      <c r="L628" s="4"/>
    </row>
    <row r="629" spans="12:12" ht="12.75" x14ac:dyDescent="0.2">
      <c r="L629" s="4"/>
    </row>
    <row r="630" spans="12:12" ht="12.75" x14ac:dyDescent="0.2">
      <c r="L630" s="4"/>
    </row>
    <row r="631" spans="12:12" ht="12.75" x14ac:dyDescent="0.2">
      <c r="L631" s="4"/>
    </row>
    <row r="632" spans="12:12" ht="12.75" x14ac:dyDescent="0.2">
      <c r="L632" s="4"/>
    </row>
    <row r="633" spans="12:12" ht="12.75" x14ac:dyDescent="0.2">
      <c r="L633" s="4"/>
    </row>
    <row r="634" spans="12:12" ht="12.75" x14ac:dyDescent="0.2">
      <c r="L634" s="4"/>
    </row>
    <row r="635" spans="12:12" ht="12.75" x14ac:dyDescent="0.2">
      <c r="L635" s="4"/>
    </row>
    <row r="636" spans="12:12" ht="12.75" x14ac:dyDescent="0.2">
      <c r="L636" s="4"/>
    </row>
    <row r="637" spans="12:12" ht="15.75" customHeight="1" x14ac:dyDescent="0.2">
      <c r="L637" s="4"/>
    </row>
    <row r="638" spans="12:12" ht="15.75" customHeight="1" x14ac:dyDescent="0.2">
      <c r="L638" s="4"/>
    </row>
    <row r="639" spans="12:12" ht="15.75" customHeight="1" x14ac:dyDescent="0.2">
      <c r="L639" s="4"/>
    </row>
    <row r="640" spans="12:12" ht="15.75" customHeight="1" x14ac:dyDescent="0.2">
      <c r="L640" s="4"/>
    </row>
    <row r="641" spans="6:12" ht="15.75" customHeight="1" x14ac:dyDescent="0.2">
      <c r="L641" s="4"/>
    </row>
    <row r="642" spans="6:12" ht="15.75" customHeight="1" x14ac:dyDescent="0.2">
      <c r="L642" s="4"/>
    </row>
    <row r="643" spans="6:12" ht="15.75" customHeight="1" x14ac:dyDescent="0.2">
      <c r="L643" s="4"/>
    </row>
    <row r="644" spans="6:12" ht="15.75" customHeight="1" x14ac:dyDescent="0.2">
      <c r="L644" s="4"/>
    </row>
    <row r="645" spans="6:12" ht="15.75" customHeight="1" x14ac:dyDescent="0.2">
      <c r="L645" s="4"/>
    </row>
    <row r="646" spans="6:12" ht="15.75" customHeight="1" x14ac:dyDescent="0.2">
      <c r="L646" s="4"/>
    </row>
    <row r="647" spans="6:12" ht="15.75" customHeight="1" x14ac:dyDescent="0.2">
      <c r="F647" s="9" t="str">
        <f>A647&amp;B647&amp;C647&amp;E647</f>
        <v/>
      </c>
      <c r="L647" s="4"/>
    </row>
  </sheetData>
  <autoFilter ref="A1:L636" xr:uid="{00000000-0009-0000-0000-000003000000}"/>
  <sortState xmlns:xlrd2="http://schemas.microsoft.com/office/spreadsheetml/2017/richdata2" ref="A2:L647">
    <sortCondition descending="1" ref="L2:L6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Team Standings</vt:lpstr>
      <vt:lpstr>Nashua 10K</vt:lpstr>
      <vt:lpstr>Skip's 4M</vt:lpstr>
      <vt:lpstr>Sandown</vt:lpstr>
      <vt:lpstr>New England Half</vt:lpstr>
      <vt:lpstr>Track 5K</vt:lpstr>
      <vt:lpstr>Granite Runners</vt:lpstr>
      <vt:lpstr>F Individual Standings</vt:lpstr>
      <vt:lpstr>F 29&amp;U</vt:lpstr>
      <vt:lpstr>F 30s</vt:lpstr>
      <vt:lpstr>F 40s</vt:lpstr>
      <vt:lpstr>F 50s</vt:lpstr>
      <vt:lpstr>F 60s</vt:lpstr>
      <vt:lpstr>F 70+</vt:lpstr>
      <vt:lpstr>M Individual Standings</vt:lpstr>
      <vt:lpstr>M 29&amp;U</vt:lpstr>
      <vt:lpstr>M 30s</vt:lpstr>
      <vt:lpstr>M 40s</vt:lpstr>
      <vt:lpstr>M 50s</vt:lpstr>
      <vt:lpstr>M 60s</vt:lpstr>
      <vt:lpstr>M 70+</vt:lpstr>
      <vt:lpstr>Point Table</vt:lpstr>
      <vt:lpstr>F Track</vt:lpstr>
      <vt:lpstr>M Track</vt:lpstr>
      <vt:lpstr>F 4M Road</vt:lpstr>
      <vt:lpstr>M 4M Road</vt:lpstr>
      <vt:lpstr>F 5M Road</vt:lpstr>
      <vt:lpstr>M 5M Road</vt:lpstr>
      <vt:lpstr>F 10K Road</vt:lpstr>
      <vt:lpstr>M 10K Road</vt:lpstr>
      <vt:lpstr>F Half</vt:lpstr>
      <vt:lpstr>M Half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Aiken</dc:creator>
  <cp:lastModifiedBy>James Aiken</cp:lastModifiedBy>
  <dcterms:created xsi:type="dcterms:W3CDTF">2022-03-27T20:52:16Z</dcterms:created>
  <dcterms:modified xsi:type="dcterms:W3CDTF">2022-12-05T02:23:55Z</dcterms:modified>
</cp:coreProperties>
</file>