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woodardcurran-my.sharepoint.com/personal/jaiken_woodardcurran_com/Documents/_PCFolders/Desktop/Jim/running/NHGP/"/>
    </mc:Choice>
  </mc:AlternateContent>
  <xr:revisionPtr revIDLastSave="525" documentId="8_{7AD322A7-8582-4780-AEAA-CC2E000BB4C6}" xr6:coauthVersionLast="47" xr6:coauthVersionMax="47" xr10:uidLastSave="{29C7B092-60EA-421B-B8B9-96B181D31A68}"/>
  <bookViews>
    <workbookView xWindow="-103" yWindow="-103" windowWidth="19543" windowHeight="12377" xr2:uid="{00000000-000D-0000-FFFF-FFFF00000000}"/>
  </bookViews>
  <sheets>
    <sheet name="Team Standings" sheetId="1" r:id="rId1"/>
    <sheet name="Nashua 10K" sheetId="18" r:id="rId2"/>
    <sheet name="Cinco 5K" sheetId="20" r:id="rId3"/>
    <sheet name="Run for Freedom 10K" sheetId="19" r:id="rId4"/>
    <sheet name="Half Way to St. Patty 5K" sheetId="33" r:id="rId5"/>
    <sheet name="Downriver 10K" sheetId="34" r:id="rId6"/>
    <sheet name="New England Half" sheetId="21" r:id="rId7"/>
    <sheet name="Granite Runners" sheetId="2" r:id="rId8"/>
    <sheet name="F Individual Standings" sheetId="3" r:id="rId9"/>
    <sheet name="F 29&amp;U" sheetId="4" r:id="rId10"/>
    <sheet name="F 30s" sheetId="5" r:id="rId11"/>
    <sheet name="F 40s" sheetId="6" r:id="rId12"/>
    <sheet name="F 50s" sheetId="7" r:id="rId13"/>
    <sheet name="F 60s" sheetId="8" r:id="rId14"/>
    <sheet name="F 70+" sheetId="9" r:id="rId15"/>
    <sheet name="M Individual Standings" sheetId="10" r:id="rId16"/>
    <sheet name="M 29&amp;U" sheetId="11" r:id="rId17"/>
    <sheet name="M 30s" sheetId="12" r:id="rId18"/>
    <sheet name="M 40s" sheetId="13" r:id="rId19"/>
    <sheet name="M 50s" sheetId="14" r:id="rId20"/>
    <sheet name="M 60s" sheetId="15" r:id="rId21"/>
    <sheet name="M 70+" sheetId="16" r:id="rId22"/>
    <sheet name="Point Table" sheetId="22" r:id="rId23"/>
    <sheet name="Point Table - Half" sheetId="35" r:id="rId24"/>
    <sheet name="F Track" sheetId="23" state="hidden" r:id="rId25"/>
    <sheet name="M Track" sheetId="24" state="hidden" r:id="rId26"/>
    <sheet name="F 4M Road" sheetId="31" r:id="rId27"/>
    <sheet name="M 4M Road" sheetId="32" r:id="rId28"/>
    <sheet name="F 5M Road" sheetId="25" state="hidden" r:id="rId29"/>
    <sheet name="M 5M Road" sheetId="26" state="hidden" r:id="rId30"/>
    <sheet name="F 10K Road" sheetId="27" r:id="rId31"/>
    <sheet name="M 10K Road" sheetId="28" r:id="rId32"/>
    <sheet name="F Half" sheetId="29" r:id="rId33"/>
    <sheet name="M Half" sheetId="30" r:id="rId34"/>
  </sheets>
  <definedNames>
    <definedName name="_xlnm._FilterDatabase" localSheetId="2" hidden="1">'Cinco 5K'!$A$1:$AE$496</definedName>
    <definedName name="_xlnm._FilterDatabase" localSheetId="5" hidden="1">'Downriver 10K'!$A$1:$J$98</definedName>
    <definedName name="_xlnm._FilterDatabase" localSheetId="9" hidden="1">'F 29&amp;U'!$A$1:$L$636</definedName>
    <definedName name="_xlnm._FilterDatabase" localSheetId="10" hidden="1">'F 30s'!$A$1:$L$657</definedName>
    <definedName name="_xlnm._FilterDatabase" localSheetId="11" hidden="1">'F 40s'!$A$1:$L$679</definedName>
    <definedName name="_xlnm._FilterDatabase" localSheetId="12" hidden="1">'F 50s'!$A$1:$L$684</definedName>
    <definedName name="_xlnm._FilterDatabase" localSheetId="13" hidden="1">'F 60s'!$A$1:$L$650</definedName>
    <definedName name="_xlnm._FilterDatabase" localSheetId="14" hidden="1">'F 70+'!$A$1:$L$842</definedName>
    <definedName name="_xlnm._FilterDatabase" localSheetId="8" hidden="1">'F Individual Standings'!$A$1:$M$336</definedName>
    <definedName name="_xlnm._FilterDatabase" localSheetId="4" hidden="1">'Half Way to St. Patty 5K'!$A$1:$J$98</definedName>
    <definedName name="_xlnm._FilterDatabase" localSheetId="16" hidden="1">'M 29&amp;U'!$A$1:$L$677</definedName>
    <definedName name="_xlnm._FilterDatabase" localSheetId="17" hidden="1">'M 30s'!$A$1:$L$692</definedName>
    <definedName name="_xlnm._FilterDatabase" localSheetId="18" hidden="1">'M 40s'!$A$1:$L$707</definedName>
    <definedName name="_xlnm._FilterDatabase" localSheetId="19" hidden="1">'M 50s'!$A$1:$L$697</definedName>
    <definedName name="_xlnm._FilterDatabase" localSheetId="20" hidden="1">'M 60s'!$A$1:$L$683</definedName>
    <definedName name="_xlnm._FilterDatabase" localSheetId="21" hidden="1">'M 70+'!$A$1:$L$660</definedName>
    <definedName name="_xlnm._FilterDatabase" localSheetId="15" hidden="1">'M Individual Standings'!$A$1:$M$242</definedName>
    <definedName name="_xlnm._FilterDatabase" localSheetId="1" hidden="1">'Nashua 10K'!$A$1:$AE$80</definedName>
    <definedName name="_xlnm._FilterDatabase" localSheetId="6" hidden="1">'New England Half'!$A$1:$J$204</definedName>
    <definedName name="_xlnm._FilterDatabase" localSheetId="3" hidden="1">'Run for Freedom 10K'!$A$1:$J$98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0" i="10" l="1"/>
  <c r="G200" i="10" s="1"/>
  <c r="H200" i="10"/>
  <c r="I200" i="10"/>
  <c r="J200" i="10"/>
  <c r="H199" i="21"/>
  <c r="F199" i="21"/>
  <c r="H121" i="21"/>
  <c r="F121" i="21"/>
  <c r="G11" i="1"/>
  <c r="G12" i="1"/>
  <c r="F13" i="12"/>
  <c r="G13" i="12" s="1"/>
  <c r="H104" i="10"/>
  <c r="I104" i="10"/>
  <c r="F104" i="10"/>
  <c r="G104" i="10" s="1"/>
  <c r="H158" i="21"/>
  <c r="F158" i="21"/>
  <c r="H35" i="2"/>
  <c r="I35" i="2"/>
  <c r="J35" i="2"/>
  <c r="K35" i="2"/>
  <c r="L35" i="2"/>
  <c r="H36" i="2"/>
  <c r="I36" i="2"/>
  <c r="J36" i="2"/>
  <c r="K36" i="2"/>
  <c r="L36" i="2"/>
  <c r="H37" i="2"/>
  <c r="I37" i="2"/>
  <c r="J37" i="2"/>
  <c r="K37" i="2"/>
  <c r="L37" i="2"/>
  <c r="H38" i="2"/>
  <c r="I38" i="2"/>
  <c r="J38" i="2"/>
  <c r="K38" i="2"/>
  <c r="L38" i="2"/>
  <c r="H39" i="2"/>
  <c r="I39" i="2"/>
  <c r="J39" i="2"/>
  <c r="K39" i="2"/>
  <c r="L39" i="2"/>
  <c r="H40" i="2"/>
  <c r="I40" i="2"/>
  <c r="J40" i="2"/>
  <c r="K40" i="2"/>
  <c r="L40" i="2"/>
  <c r="H41" i="2"/>
  <c r="I41" i="2"/>
  <c r="J41" i="2"/>
  <c r="K41" i="2"/>
  <c r="L41" i="2"/>
  <c r="H42" i="2"/>
  <c r="I42" i="2"/>
  <c r="J42" i="2"/>
  <c r="K42" i="2"/>
  <c r="L42" i="2"/>
  <c r="H43" i="2"/>
  <c r="I43" i="2"/>
  <c r="J43" i="2"/>
  <c r="K43" i="2"/>
  <c r="L43" i="2"/>
  <c r="H44" i="2"/>
  <c r="I44" i="2"/>
  <c r="J44" i="2"/>
  <c r="K44" i="2"/>
  <c r="L44" i="2"/>
  <c r="H45" i="2"/>
  <c r="I45" i="2"/>
  <c r="J45" i="2"/>
  <c r="K45" i="2"/>
  <c r="L45" i="2"/>
  <c r="H46" i="2"/>
  <c r="I46" i="2"/>
  <c r="J46" i="2"/>
  <c r="K46" i="2"/>
  <c r="L46" i="2"/>
  <c r="H47" i="2"/>
  <c r="I47" i="2"/>
  <c r="J47" i="2"/>
  <c r="K47" i="2"/>
  <c r="L47" i="2"/>
  <c r="H48" i="2"/>
  <c r="I48" i="2"/>
  <c r="J48" i="2"/>
  <c r="K48" i="2"/>
  <c r="L48" i="2"/>
  <c r="H49" i="2"/>
  <c r="I49" i="2"/>
  <c r="J49" i="2"/>
  <c r="K49" i="2"/>
  <c r="L49" i="2"/>
  <c r="H50" i="2"/>
  <c r="I50" i="2"/>
  <c r="J50" i="2"/>
  <c r="K50" i="2"/>
  <c r="L50" i="2"/>
  <c r="L34" i="2"/>
  <c r="K34" i="2"/>
  <c r="J34" i="2"/>
  <c r="I34" i="2"/>
  <c r="H34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L32" i="2"/>
  <c r="K32" i="2"/>
  <c r="J32" i="2"/>
  <c r="I32" i="2"/>
  <c r="H32" i="2"/>
  <c r="L31" i="2"/>
  <c r="K31" i="2"/>
  <c r="J31" i="2"/>
  <c r="I31" i="2"/>
  <c r="H31" i="2"/>
  <c r="L30" i="2"/>
  <c r="K30" i="2"/>
  <c r="J30" i="2"/>
  <c r="I30" i="2"/>
  <c r="H30" i="2"/>
  <c r="L29" i="2"/>
  <c r="K29" i="2"/>
  <c r="J29" i="2"/>
  <c r="I29" i="2"/>
  <c r="H29" i="2"/>
  <c r="L28" i="2"/>
  <c r="K28" i="2"/>
  <c r="J28" i="2"/>
  <c r="I28" i="2"/>
  <c r="H28" i="2"/>
  <c r="L27" i="2"/>
  <c r="K27" i="2"/>
  <c r="J27" i="2"/>
  <c r="I27" i="2"/>
  <c r="H27" i="2"/>
  <c r="L26" i="2"/>
  <c r="K26" i="2"/>
  <c r="J26" i="2"/>
  <c r="I26" i="2"/>
  <c r="H26" i="2"/>
  <c r="L25" i="2"/>
  <c r="K25" i="2"/>
  <c r="J25" i="2"/>
  <c r="I25" i="2"/>
  <c r="H25" i="2"/>
  <c r="L24" i="2"/>
  <c r="K24" i="2"/>
  <c r="J24" i="2"/>
  <c r="I24" i="2"/>
  <c r="H24" i="2"/>
  <c r="G32" i="2"/>
  <c r="G31" i="2"/>
  <c r="G30" i="2"/>
  <c r="G29" i="2"/>
  <c r="G28" i="2"/>
  <c r="G27" i="2"/>
  <c r="G26" i="2"/>
  <c r="G25" i="2"/>
  <c r="G24" i="2"/>
  <c r="H17" i="2"/>
  <c r="L18" i="2"/>
  <c r="K18" i="2"/>
  <c r="J18" i="2"/>
  <c r="J16" i="2"/>
  <c r="I14" i="2"/>
  <c r="J15" i="2"/>
  <c r="G21" i="2"/>
  <c r="G22" i="2"/>
  <c r="L22" i="2" s="1"/>
  <c r="G20" i="2"/>
  <c r="G17" i="2"/>
  <c r="L17" i="2" s="1"/>
  <c r="G19" i="2"/>
  <c r="K19" i="2" s="1"/>
  <c r="G18" i="2"/>
  <c r="H18" i="2" s="1"/>
  <c r="G16" i="2"/>
  <c r="G14" i="2"/>
  <c r="H14" i="2" s="1"/>
  <c r="G15" i="2"/>
  <c r="G12" i="2"/>
  <c r="H12" i="2" s="1"/>
  <c r="G11" i="2"/>
  <c r="J11" i="2" s="1"/>
  <c r="G10" i="2"/>
  <c r="G9" i="2"/>
  <c r="L9" i="2" s="1"/>
  <c r="G8" i="2"/>
  <c r="J8" i="2" s="1"/>
  <c r="G7" i="2"/>
  <c r="G6" i="2"/>
  <c r="L6" i="2" s="1"/>
  <c r="G5" i="2"/>
  <c r="J5" i="2" s="1"/>
  <c r="G4" i="2"/>
  <c r="G3" i="2"/>
  <c r="L3" i="2" s="1"/>
  <c r="G2" i="2"/>
  <c r="J2" i="2" s="1"/>
  <c r="F18" i="16"/>
  <c r="J18" i="16" s="1"/>
  <c r="H18" i="16"/>
  <c r="I18" i="16"/>
  <c r="K18" i="16"/>
  <c r="F7" i="15"/>
  <c r="G7" i="15" s="1"/>
  <c r="I7" i="15"/>
  <c r="J7" i="15"/>
  <c r="K7" i="15"/>
  <c r="F12" i="15"/>
  <c r="J12" i="15" s="1"/>
  <c r="G12" i="15"/>
  <c r="H12" i="15"/>
  <c r="I12" i="15"/>
  <c r="F33" i="15"/>
  <c r="H33" i="15" s="1"/>
  <c r="G33" i="15"/>
  <c r="F38" i="15"/>
  <c r="G38" i="15" s="1"/>
  <c r="H38" i="15"/>
  <c r="I38" i="15"/>
  <c r="J38" i="15"/>
  <c r="K38" i="15"/>
  <c r="F45" i="15"/>
  <c r="J45" i="15" s="1"/>
  <c r="H45" i="15"/>
  <c r="I45" i="15"/>
  <c r="F53" i="15"/>
  <c r="G53" i="15"/>
  <c r="H53" i="15"/>
  <c r="I53" i="15"/>
  <c r="J53" i="15"/>
  <c r="K53" i="15"/>
  <c r="F71" i="14"/>
  <c r="G71" i="14"/>
  <c r="H71" i="14"/>
  <c r="I71" i="14"/>
  <c r="J71" i="14"/>
  <c r="K71" i="14"/>
  <c r="F3" i="14"/>
  <c r="J3" i="14" s="1"/>
  <c r="G3" i="14"/>
  <c r="H3" i="14"/>
  <c r="I3" i="14"/>
  <c r="F16" i="14"/>
  <c r="G16" i="14"/>
  <c r="H16" i="14"/>
  <c r="I16" i="14"/>
  <c r="J16" i="14"/>
  <c r="K16" i="14"/>
  <c r="F27" i="14"/>
  <c r="J27" i="14" s="1"/>
  <c r="G27" i="14"/>
  <c r="H27" i="14"/>
  <c r="I27" i="14"/>
  <c r="F29" i="14"/>
  <c r="J29" i="14" s="1"/>
  <c r="G29" i="14"/>
  <c r="H29" i="14"/>
  <c r="I29" i="14"/>
  <c r="F66" i="14"/>
  <c r="J66" i="14" s="1"/>
  <c r="G66" i="14"/>
  <c r="H66" i="14"/>
  <c r="I66" i="14"/>
  <c r="F72" i="14"/>
  <c r="G72" i="14"/>
  <c r="H72" i="14"/>
  <c r="I72" i="14"/>
  <c r="J72" i="14"/>
  <c r="K72" i="14"/>
  <c r="F61" i="14"/>
  <c r="G61" i="14" s="1"/>
  <c r="H61" i="14"/>
  <c r="I61" i="14"/>
  <c r="J61" i="14"/>
  <c r="K61" i="14"/>
  <c r="F21" i="13"/>
  <c r="J21" i="13" s="1"/>
  <c r="H21" i="13"/>
  <c r="I21" i="13"/>
  <c r="F33" i="13"/>
  <c r="J33" i="13" s="1"/>
  <c r="G33" i="13"/>
  <c r="H33" i="13"/>
  <c r="I33" i="13"/>
  <c r="F39" i="13"/>
  <c r="H39" i="13" s="1"/>
  <c r="G39" i="13"/>
  <c r="F40" i="13"/>
  <c r="J40" i="13" s="1"/>
  <c r="G40" i="13"/>
  <c r="H40" i="13"/>
  <c r="I40" i="13"/>
  <c r="K40" i="13"/>
  <c r="F47" i="13"/>
  <c r="J47" i="13" s="1"/>
  <c r="I47" i="13"/>
  <c r="F16" i="12"/>
  <c r="G16" i="12" s="1"/>
  <c r="K16" i="12"/>
  <c r="F18" i="12"/>
  <c r="J18" i="12" s="1"/>
  <c r="H18" i="12"/>
  <c r="I18" i="12"/>
  <c r="F34" i="12"/>
  <c r="J34" i="12" s="1"/>
  <c r="F23" i="11"/>
  <c r="J23" i="11" s="1"/>
  <c r="G23" i="11"/>
  <c r="F36" i="11"/>
  <c r="J36" i="11" s="1"/>
  <c r="G36" i="11"/>
  <c r="H36" i="11"/>
  <c r="I36" i="11"/>
  <c r="F19" i="11"/>
  <c r="H19" i="11" s="1"/>
  <c r="G19" i="11"/>
  <c r="F20" i="11"/>
  <c r="J20" i="11" s="1"/>
  <c r="G20" i="11"/>
  <c r="H20" i="11"/>
  <c r="I20" i="11"/>
  <c r="K20" i="11"/>
  <c r="F3" i="9"/>
  <c r="G3" i="9" s="1"/>
  <c r="F42" i="8"/>
  <c r="G42" i="8" s="1"/>
  <c r="K42" i="8"/>
  <c r="F9" i="8"/>
  <c r="J9" i="8" s="1"/>
  <c r="G9" i="8"/>
  <c r="H9" i="8"/>
  <c r="I9" i="8"/>
  <c r="F53" i="8"/>
  <c r="H53" i="8" s="1"/>
  <c r="G53" i="8"/>
  <c r="F3" i="8"/>
  <c r="G3" i="8" s="1"/>
  <c r="H3" i="8"/>
  <c r="I3" i="8"/>
  <c r="J3" i="8"/>
  <c r="K3" i="8"/>
  <c r="F106" i="7"/>
  <c r="G106" i="7" s="1"/>
  <c r="K106" i="7"/>
  <c r="F2" i="7"/>
  <c r="J2" i="7" s="1"/>
  <c r="G2" i="7"/>
  <c r="F28" i="7"/>
  <c r="G28" i="7"/>
  <c r="F56" i="7"/>
  <c r="J56" i="7" s="1"/>
  <c r="G56" i="7"/>
  <c r="H56" i="7"/>
  <c r="I56" i="7"/>
  <c r="F58" i="7"/>
  <c r="J58" i="7" s="1"/>
  <c r="F67" i="7"/>
  <c r="H67" i="7"/>
  <c r="I67" i="7"/>
  <c r="J67" i="7"/>
  <c r="K67" i="7"/>
  <c r="F88" i="7"/>
  <c r="J88" i="7" s="1"/>
  <c r="G88" i="7"/>
  <c r="H88" i="7"/>
  <c r="I88" i="7"/>
  <c r="F107" i="7"/>
  <c r="J107" i="7" s="1"/>
  <c r="F108" i="7"/>
  <c r="G108" i="7"/>
  <c r="H108" i="7"/>
  <c r="I108" i="7"/>
  <c r="J108" i="7"/>
  <c r="K108" i="7"/>
  <c r="F2" i="6"/>
  <c r="G2" i="6" s="1"/>
  <c r="F22" i="6"/>
  <c r="J22" i="6" s="1"/>
  <c r="G22" i="6"/>
  <c r="H22" i="6"/>
  <c r="F38" i="6"/>
  <c r="H38" i="6" s="1"/>
  <c r="F42" i="6"/>
  <c r="G42" i="6" s="1"/>
  <c r="F78" i="6"/>
  <c r="I78" i="6" s="1"/>
  <c r="G78" i="6"/>
  <c r="H78" i="6"/>
  <c r="F101" i="6"/>
  <c r="G101" i="6" s="1"/>
  <c r="H101" i="6"/>
  <c r="I101" i="6"/>
  <c r="J101" i="6"/>
  <c r="K101" i="6"/>
  <c r="F102" i="6"/>
  <c r="J102" i="6" s="1"/>
  <c r="F103" i="6"/>
  <c r="H103" i="6" s="1"/>
  <c r="F12" i="5"/>
  <c r="J12" i="5" s="1"/>
  <c r="F25" i="5"/>
  <c r="J25" i="5" s="1"/>
  <c r="F32" i="5"/>
  <c r="H32" i="5" s="1"/>
  <c r="F57" i="5"/>
  <c r="J57" i="5" s="1"/>
  <c r="G57" i="5"/>
  <c r="H57" i="5"/>
  <c r="I57" i="5"/>
  <c r="K57" i="5"/>
  <c r="F16" i="4"/>
  <c r="H16" i="4" s="1"/>
  <c r="F21" i="4"/>
  <c r="J21" i="4" s="1"/>
  <c r="G21" i="4"/>
  <c r="H21" i="4"/>
  <c r="I21" i="4"/>
  <c r="F23" i="4"/>
  <c r="H23" i="4" s="1"/>
  <c r="G23" i="4"/>
  <c r="F36" i="4"/>
  <c r="H36" i="4" s="1"/>
  <c r="G36" i="4"/>
  <c r="I36" i="4"/>
  <c r="J36" i="4"/>
  <c r="K36" i="4"/>
  <c r="F204" i="10"/>
  <c r="H204" i="10" s="1"/>
  <c r="G204" i="10"/>
  <c r="F208" i="10"/>
  <c r="J208" i="10" s="1"/>
  <c r="F222" i="10"/>
  <c r="I222" i="10" s="1"/>
  <c r="F226" i="10"/>
  <c r="J226" i="10" s="1"/>
  <c r="F212" i="10"/>
  <c r="G212" i="10" s="1"/>
  <c r="F196" i="10"/>
  <c r="H196" i="10" s="1"/>
  <c r="F186" i="10"/>
  <c r="G186" i="10" s="1"/>
  <c r="F190" i="10"/>
  <c r="J190" i="10" s="1"/>
  <c r="F192" i="10"/>
  <c r="F180" i="10"/>
  <c r="G180" i="10" s="1"/>
  <c r="F165" i="10"/>
  <c r="G165" i="10" s="1"/>
  <c r="F164" i="10"/>
  <c r="I164" i="10" s="1"/>
  <c r="F149" i="10"/>
  <c r="G149" i="10" s="1"/>
  <c r="F153" i="10"/>
  <c r="J153" i="10" s="1"/>
  <c r="F118" i="10"/>
  <c r="J118" i="10" s="1"/>
  <c r="F120" i="10"/>
  <c r="J120" i="10" s="1"/>
  <c r="F121" i="10"/>
  <c r="J121" i="10" s="1"/>
  <c r="F90" i="10"/>
  <c r="K90" i="10" s="1"/>
  <c r="F81" i="10"/>
  <c r="G81" i="10" s="1"/>
  <c r="F84" i="10"/>
  <c r="F65" i="10"/>
  <c r="F60" i="10"/>
  <c r="J60" i="10" s="1"/>
  <c r="F55" i="10"/>
  <c r="G55" i="10" s="1"/>
  <c r="F53" i="10"/>
  <c r="G53" i="10" s="1"/>
  <c r="F44" i="10"/>
  <c r="H44" i="10" s="1"/>
  <c r="F39" i="10"/>
  <c r="J39" i="10" s="1"/>
  <c r="F291" i="3"/>
  <c r="I291" i="3" s="1"/>
  <c r="H116" i="21"/>
  <c r="F116" i="21"/>
  <c r="H170" i="21"/>
  <c r="F170" i="21"/>
  <c r="H146" i="21"/>
  <c r="F146" i="21"/>
  <c r="F271" i="3"/>
  <c r="J271" i="3" s="1"/>
  <c r="F294" i="3"/>
  <c r="G294" i="3" s="1"/>
  <c r="F297" i="3"/>
  <c r="J297" i="3" s="1"/>
  <c r="F290" i="3"/>
  <c r="G290" i="3" s="1"/>
  <c r="F277" i="3"/>
  <c r="H277" i="3" s="1"/>
  <c r="F261" i="3"/>
  <c r="I261" i="3" s="1"/>
  <c r="F213" i="3"/>
  <c r="J213" i="3" s="1"/>
  <c r="F197" i="3"/>
  <c r="J197" i="3" s="1"/>
  <c r="F199" i="3"/>
  <c r="J199" i="3" s="1"/>
  <c r="F186" i="3"/>
  <c r="F151" i="3"/>
  <c r="G151" i="3" s="1"/>
  <c r="F154" i="3"/>
  <c r="J154" i="3" s="1"/>
  <c r="F162" i="3"/>
  <c r="G162" i="3" s="1"/>
  <c r="F166" i="3"/>
  <c r="J166" i="3" s="1"/>
  <c r="F148" i="3"/>
  <c r="I148" i="3" s="1"/>
  <c r="F144" i="3"/>
  <c r="G144" i="3" s="1"/>
  <c r="F134" i="3"/>
  <c r="I134" i="3" s="1"/>
  <c r="F126" i="3"/>
  <c r="I126" i="3" s="1"/>
  <c r="F107" i="3"/>
  <c r="J107" i="3" s="1"/>
  <c r="F102" i="3"/>
  <c r="J102" i="3" s="1"/>
  <c r="F94" i="3"/>
  <c r="G94" i="3" s="1"/>
  <c r="F83" i="3"/>
  <c r="G83" i="3" s="1"/>
  <c r="F71" i="3"/>
  <c r="G71" i="3" s="1"/>
  <c r="F60" i="3"/>
  <c r="G60" i="3" s="1"/>
  <c r="F64" i="3"/>
  <c r="J64" i="3" s="1"/>
  <c r="F56" i="3"/>
  <c r="H56" i="3" s="1"/>
  <c r="F57" i="3"/>
  <c r="J57" i="3" s="1"/>
  <c r="F54" i="3"/>
  <c r="J54" i="3" s="1"/>
  <c r="F44" i="3"/>
  <c r="H44" i="3" s="1"/>
  <c r="F208" i="21"/>
  <c r="F92" i="21"/>
  <c r="F206" i="21"/>
  <c r="F100" i="21"/>
  <c r="F12" i="21"/>
  <c r="F87" i="21"/>
  <c r="F72" i="21"/>
  <c r="F78" i="21"/>
  <c r="F80" i="21"/>
  <c r="F216" i="21"/>
  <c r="F117" i="21"/>
  <c r="F107" i="21"/>
  <c r="H154" i="21"/>
  <c r="H148" i="21"/>
  <c r="H4" i="21"/>
  <c r="H95" i="21"/>
  <c r="H19" i="21"/>
  <c r="H22" i="21"/>
  <c r="H195" i="21"/>
  <c r="H56" i="21"/>
  <c r="H122" i="21"/>
  <c r="H145" i="21"/>
  <c r="H128" i="21"/>
  <c r="H141" i="21"/>
  <c r="H149" i="21"/>
  <c r="H130" i="21"/>
  <c r="H6" i="21"/>
  <c r="H131" i="21"/>
  <c r="H5" i="21"/>
  <c r="H162" i="21"/>
  <c r="H164" i="21"/>
  <c r="H151" i="21"/>
  <c r="H153" i="21"/>
  <c r="H157" i="21"/>
  <c r="H167" i="21"/>
  <c r="H168" i="21"/>
  <c r="H155" i="21"/>
  <c r="H144" i="21"/>
  <c r="H181" i="21"/>
  <c r="H13" i="21"/>
  <c r="H3" i="21"/>
  <c r="H147" i="21"/>
  <c r="H177" i="21"/>
  <c r="H166" i="21"/>
  <c r="H8" i="21"/>
  <c r="H175" i="21"/>
  <c r="H172" i="21"/>
  <c r="H135" i="21"/>
  <c r="H194" i="21"/>
  <c r="H171" i="21"/>
  <c r="H169" i="21"/>
  <c r="H201" i="21"/>
  <c r="H32" i="21"/>
  <c r="H10" i="21"/>
  <c r="H17" i="21"/>
  <c r="H21" i="21"/>
  <c r="H173" i="21"/>
  <c r="H178" i="21"/>
  <c r="H11" i="21"/>
  <c r="H190" i="21"/>
  <c r="H43" i="21"/>
  <c r="H203" i="21"/>
  <c r="H27" i="21"/>
  <c r="H29" i="21"/>
  <c r="H48" i="21"/>
  <c r="H187" i="21"/>
  <c r="H159" i="21"/>
  <c r="H196" i="21"/>
  <c r="H34" i="21"/>
  <c r="H184" i="21"/>
  <c r="H39" i="21"/>
  <c r="H60" i="21"/>
  <c r="H61" i="21"/>
  <c r="H188" i="21"/>
  <c r="H65" i="21"/>
  <c r="H30" i="21"/>
  <c r="H45" i="21"/>
  <c r="H209" i="21"/>
  <c r="H205" i="21"/>
  <c r="H59" i="21"/>
  <c r="H73" i="21"/>
  <c r="H74" i="21"/>
  <c r="H76" i="21"/>
  <c r="H75" i="21"/>
  <c r="H66" i="21"/>
  <c r="H57" i="21"/>
  <c r="H192" i="21"/>
  <c r="H77" i="21"/>
  <c r="H46" i="21"/>
  <c r="H18" i="21"/>
  <c r="H202" i="21"/>
  <c r="H213" i="21"/>
  <c r="H204" i="21"/>
  <c r="H89" i="21"/>
  <c r="H212" i="21"/>
  <c r="H24" i="21"/>
  <c r="H83" i="21"/>
  <c r="H84" i="21"/>
  <c r="H68" i="21"/>
  <c r="H101" i="21"/>
  <c r="H91" i="21"/>
  <c r="H93" i="21"/>
  <c r="H44" i="21"/>
  <c r="H94" i="21"/>
  <c r="H49" i="21"/>
  <c r="H90" i="21"/>
  <c r="H79" i="21"/>
  <c r="H104" i="21"/>
  <c r="H50" i="21"/>
  <c r="H96" i="21"/>
  <c r="H217" i="21"/>
  <c r="H218" i="21"/>
  <c r="H99" i="21"/>
  <c r="H109" i="21"/>
  <c r="H71" i="21"/>
  <c r="H69" i="21"/>
  <c r="H111" i="21"/>
  <c r="H115" i="21"/>
  <c r="H113" i="21"/>
  <c r="H103" i="21"/>
  <c r="H108" i="21"/>
  <c r="H215" i="21"/>
  <c r="H70" i="21"/>
  <c r="H97" i="21"/>
  <c r="H81" i="21"/>
  <c r="H112" i="21"/>
  <c r="H55" i="21"/>
  <c r="H85" i="21"/>
  <c r="H98" i="21"/>
  <c r="H63" i="21"/>
  <c r="H106" i="21"/>
  <c r="H118" i="21"/>
  <c r="H114" i="21"/>
  <c r="H102" i="21"/>
  <c r="H110" i="21"/>
  <c r="H119" i="21"/>
  <c r="H120" i="21"/>
  <c r="H221" i="21"/>
  <c r="H150" i="21"/>
  <c r="H127" i="21"/>
  <c r="H124" i="21"/>
  <c r="H142" i="21"/>
  <c r="H182" i="21"/>
  <c r="H160" i="21"/>
  <c r="H123" i="21"/>
  <c r="H138" i="21"/>
  <c r="H143" i="21"/>
  <c r="H156" i="21"/>
  <c r="H139" i="21"/>
  <c r="H140" i="21"/>
  <c r="H132" i="21"/>
  <c r="H137" i="21"/>
  <c r="H9" i="21"/>
  <c r="H16" i="21"/>
  <c r="H161" i="21"/>
  <c r="H180" i="21"/>
  <c r="H7" i="21"/>
  <c r="H179" i="21"/>
  <c r="H183" i="21"/>
  <c r="H189" i="21"/>
  <c r="H42" i="21"/>
  <c r="H20" i="21"/>
  <c r="H186" i="21"/>
  <c r="H193" i="21"/>
  <c r="H33" i="21"/>
  <c r="H54" i="21"/>
  <c r="H40" i="21"/>
  <c r="H26" i="21"/>
  <c r="H35" i="21"/>
  <c r="H185" i="21"/>
  <c r="H15" i="21"/>
  <c r="H47" i="21"/>
  <c r="H28" i="21"/>
  <c r="H41" i="21"/>
  <c r="H198" i="21"/>
  <c r="H86" i="21"/>
  <c r="H58" i="21"/>
  <c r="H200" i="21"/>
  <c r="H64" i="21"/>
  <c r="H53" i="21"/>
  <c r="H67" i="21"/>
  <c r="H82" i="21"/>
  <c r="H219" i="21"/>
  <c r="H220" i="21"/>
  <c r="H214" i="21"/>
  <c r="H62" i="21"/>
  <c r="H105" i="21"/>
  <c r="H88" i="21"/>
  <c r="H222" i="21"/>
  <c r="H152" i="21"/>
  <c r="H163" i="21"/>
  <c r="H165" i="21"/>
  <c r="H2" i="21"/>
  <c r="H191" i="21"/>
  <c r="H14" i="21"/>
  <c r="H125" i="21"/>
  <c r="H133" i="21"/>
  <c r="H126" i="21"/>
  <c r="H129" i="21"/>
  <c r="H176" i="21"/>
  <c r="H134" i="21"/>
  <c r="H36" i="21"/>
  <c r="H207" i="21"/>
  <c r="H38" i="21"/>
  <c r="H210" i="21"/>
  <c r="H23" i="21"/>
  <c r="H197" i="21"/>
  <c r="H174" i="21"/>
  <c r="H25" i="21"/>
  <c r="H31" i="21"/>
  <c r="H211" i="21"/>
  <c r="H51" i="21"/>
  <c r="H37" i="21"/>
  <c r="H52" i="21"/>
  <c r="H208" i="21"/>
  <c r="H92" i="21"/>
  <c r="H206" i="21"/>
  <c r="H100" i="21"/>
  <c r="H12" i="21"/>
  <c r="H87" i="21"/>
  <c r="H72" i="21"/>
  <c r="H78" i="21"/>
  <c r="H80" i="21"/>
  <c r="H216" i="21"/>
  <c r="H117" i="21"/>
  <c r="H107" i="21"/>
  <c r="F14" i="16"/>
  <c r="H14" i="16" s="1"/>
  <c r="G14" i="16"/>
  <c r="F123" i="10"/>
  <c r="G123" i="10" s="1"/>
  <c r="F7" i="5"/>
  <c r="G7" i="5" s="1"/>
  <c r="F10" i="5"/>
  <c r="J10" i="5" s="1"/>
  <c r="F149" i="3"/>
  <c r="G149" i="3" s="1"/>
  <c r="F147" i="3"/>
  <c r="H147" i="3" s="1"/>
  <c r="H101" i="34"/>
  <c r="F101" i="34"/>
  <c r="H40" i="34"/>
  <c r="F40" i="34"/>
  <c r="H38" i="34"/>
  <c r="F38" i="34"/>
  <c r="H112" i="34"/>
  <c r="F112" i="34"/>
  <c r="F9" i="16"/>
  <c r="G9" i="16" s="1"/>
  <c r="F21" i="16"/>
  <c r="J21" i="16" s="1"/>
  <c r="F21" i="15"/>
  <c r="G21" i="15" s="1"/>
  <c r="I21" i="15"/>
  <c r="J21" i="15"/>
  <c r="F50" i="15"/>
  <c r="J50" i="15" s="1"/>
  <c r="G50" i="15"/>
  <c r="H50" i="15"/>
  <c r="I50" i="15"/>
  <c r="F49" i="15"/>
  <c r="I49" i="15" s="1"/>
  <c r="G49" i="15"/>
  <c r="H49" i="15"/>
  <c r="J49" i="15"/>
  <c r="F42" i="15"/>
  <c r="G42" i="15" s="1"/>
  <c r="I42" i="15"/>
  <c r="F35" i="15"/>
  <c r="J35" i="15" s="1"/>
  <c r="I35" i="15"/>
  <c r="F48" i="14"/>
  <c r="G48" i="14" s="1"/>
  <c r="F9" i="14"/>
  <c r="J9" i="14" s="1"/>
  <c r="G9" i="14"/>
  <c r="H9" i="14"/>
  <c r="I9" i="14"/>
  <c r="F10" i="14"/>
  <c r="G10" i="14" s="1"/>
  <c r="F29" i="13"/>
  <c r="I29" i="13" s="1"/>
  <c r="F52" i="13"/>
  <c r="J52" i="13" s="1"/>
  <c r="G52" i="13"/>
  <c r="F2" i="13"/>
  <c r="G2" i="13"/>
  <c r="H2" i="13"/>
  <c r="I2" i="13"/>
  <c r="J2" i="13"/>
  <c r="F30" i="13"/>
  <c r="I30" i="13" s="1"/>
  <c r="F43" i="13"/>
  <c r="J43" i="13" s="1"/>
  <c r="F37" i="13"/>
  <c r="I37" i="13" s="1"/>
  <c r="G37" i="13"/>
  <c r="F11" i="12"/>
  <c r="G11" i="12" s="1"/>
  <c r="F29" i="12"/>
  <c r="G29" i="12" s="1"/>
  <c r="F17" i="12"/>
  <c r="H17" i="12" s="1"/>
  <c r="F7" i="9"/>
  <c r="G7" i="9" s="1"/>
  <c r="H7" i="9"/>
  <c r="F52" i="8"/>
  <c r="G52" i="8" s="1"/>
  <c r="F5" i="8"/>
  <c r="J5" i="8" s="1"/>
  <c r="H5" i="8"/>
  <c r="I5" i="8"/>
  <c r="F49" i="8"/>
  <c r="G49" i="8" s="1"/>
  <c r="H49" i="8"/>
  <c r="I49" i="8"/>
  <c r="J49" i="8"/>
  <c r="F41" i="8"/>
  <c r="J41" i="8" s="1"/>
  <c r="I41" i="8"/>
  <c r="F51" i="8"/>
  <c r="J51" i="8" s="1"/>
  <c r="H51" i="8"/>
  <c r="F32" i="8"/>
  <c r="J32" i="8" s="1"/>
  <c r="G32" i="8"/>
  <c r="H32" i="8"/>
  <c r="I32" i="8"/>
  <c r="F23" i="8"/>
  <c r="G23" i="8" s="1"/>
  <c r="I23" i="8"/>
  <c r="J23" i="8"/>
  <c r="F6" i="7"/>
  <c r="G6" i="7" s="1"/>
  <c r="F19" i="7"/>
  <c r="J19" i="7" s="1"/>
  <c r="I19" i="7"/>
  <c r="F100" i="7"/>
  <c r="G100" i="7" s="1"/>
  <c r="F77" i="7"/>
  <c r="G77" i="7" s="1"/>
  <c r="F105" i="7"/>
  <c r="J105" i="7" s="1"/>
  <c r="H105" i="7"/>
  <c r="F56" i="6"/>
  <c r="I56" i="6" s="1"/>
  <c r="F70" i="6"/>
  <c r="J70" i="6" s="1"/>
  <c r="F57" i="6"/>
  <c r="J57" i="6" s="1"/>
  <c r="F76" i="6"/>
  <c r="I76" i="6" s="1"/>
  <c r="H76" i="6"/>
  <c r="F89" i="6"/>
  <c r="J89" i="6" s="1"/>
  <c r="G89" i="6"/>
  <c r="H89" i="6"/>
  <c r="I89" i="6"/>
  <c r="F94" i="6"/>
  <c r="G94" i="6" s="1"/>
  <c r="F75" i="6"/>
  <c r="I75" i="6" s="1"/>
  <c r="F77" i="6"/>
  <c r="J77" i="6" s="1"/>
  <c r="I77" i="6"/>
  <c r="F100" i="6"/>
  <c r="H100" i="6" s="1"/>
  <c r="G100" i="6"/>
  <c r="I100" i="6"/>
  <c r="J100" i="6"/>
  <c r="F40" i="5"/>
  <c r="H40" i="5" s="1"/>
  <c r="F14" i="5"/>
  <c r="J14" i="5" s="1"/>
  <c r="F22" i="5"/>
  <c r="I22" i="5" s="1"/>
  <c r="F43" i="5"/>
  <c r="H43" i="5" s="1"/>
  <c r="F24" i="5"/>
  <c r="J24" i="5" s="1"/>
  <c r="F56" i="5"/>
  <c r="I56" i="5" s="1"/>
  <c r="G56" i="5"/>
  <c r="H56" i="5"/>
  <c r="F26" i="4"/>
  <c r="G26" i="4" s="1"/>
  <c r="I26" i="4"/>
  <c r="F4" i="4"/>
  <c r="J4" i="4" s="1"/>
  <c r="G4" i="4"/>
  <c r="F32" i="4"/>
  <c r="G32" i="4" s="1"/>
  <c r="F2" i="4"/>
  <c r="J2" i="4" s="1"/>
  <c r="G2" i="4"/>
  <c r="I2" i="4"/>
  <c r="F12" i="4"/>
  <c r="J12" i="4" s="1"/>
  <c r="G12" i="4"/>
  <c r="H12" i="4"/>
  <c r="I12" i="4"/>
  <c r="F187" i="10"/>
  <c r="F171" i="10"/>
  <c r="J171" i="10" s="1"/>
  <c r="F183" i="10"/>
  <c r="G183" i="10" s="1"/>
  <c r="F177" i="10"/>
  <c r="H177" i="10" s="1"/>
  <c r="F178" i="10"/>
  <c r="G178" i="10" s="1"/>
  <c r="F158" i="10"/>
  <c r="J158" i="10" s="1"/>
  <c r="F162" i="10"/>
  <c r="J162" i="10" s="1"/>
  <c r="F166" i="10"/>
  <c r="J166" i="10" s="1"/>
  <c r="F152" i="10"/>
  <c r="G152" i="10" s="1"/>
  <c r="F155" i="10"/>
  <c r="G155" i="10" s="1"/>
  <c r="F148" i="10"/>
  <c r="G148" i="10" s="1"/>
  <c r="F142" i="10"/>
  <c r="G142" i="10" s="1"/>
  <c r="F137" i="10"/>
  <c r="G137" i="10" s="1"/>
  <c r="F127" i="10"/>
  <c r="F110" i="10"/>
  <c r="J110" i="10" s="1"/>
  <c r="F103" i="10"/>
  <c r="F88" i="10"/>
  <c r="G88" i="10" s="1"/>
  <c r="F79" i="10"/>
  <c r="F66" i="10"/>
  <c r="H66" i="10" s="1"/>
  <c r="F18" i="10"/>
  <c r="H18" i="10" s="1"/>
  <c r="F234" i="3"/>
  <c r="F220" i="3"/>
  <c r="G220" i="3" s="1"/>
  <c r="F223" i="3"/>
  <c r="J223" i="3" s="1"/>
  <c r="F228" i="3"/>
  <c r="G228" i="3" s="1"/>
  <c r="F215" i="3"/>
  <c r="F212" i="3"/>
  <c r="F202" i="3"/>
  <c r="F188" i="3"/>
  <c r="G188" i="3" s="1"/>
  <c r="F191" i="3"/>
  <c r="J191" i="3" s="1"/>
  <c r="F193" i="3"/>
  <c r="F198" i="3"/>
  <c r="G198" i="3" s="1"/>
  <c r="F182" i="3"/>
  <c r="F168" i="3"/>
  <c r="J168" i="3" s="1"/>
  <c r="F171" i="3"/>
  <c r="J171" i="3" s="1"/>
  <c r="F174" i="3"/>
  <c r="J174" i="3" s="1"/>
  <c r="F164" i="3"/>
  <c r="F153" i="3"/>
  <c r="G153" i="3" s="1"/>
  <c r="F142" i="3"/>
  <c r="G142" i="3" s="1"/>
  <c r="F143" i="3"/>
  <c r="F136" i="3"/>
  <c r="F124" i="3"/>
  <c r="G124" i="3" s="1"/>
  <c r="F128" i="3"/>
  <c r="F130" i="3"/>
  <c r="H130" i="3" s="1"/>
  <c r="F116" i="3"/>
  <c r="F118" i="3"/>
  <c r="J118" i="3" s="1"/>
  <c r="F110" i="3"/>
  <c r="F104" i="3"/>
  <c r="F97" i="3"/>
  <c r="F85" i="3"/>
  <c r="J85" i="3" s="1"/>
  <c r="F67" i="3"/>
  <c r="H67" i="3" s="1"/>
  <c r="F74" i="3"/>
  <c r="J74" i="3" s="1"/>
  <c r="F75" i="3"/>
  <c r="G75" i="3" s="1"/>
  <c r="F46" i="3"/>
  <c r="G46" i="3" s="1"/>
  <c r="F50" i="3"/>
  <c r="G50" i="3" s="1"/>
  <c r="F6" i="1"/>
  <c r="F11" i="1"/>
  <c r="F8" i="1"/>
  <c r="F10" i="1"/>
  <c r="F12" i="1"/>
  <c r="F9" i="1"/>
  <c r="H76" i="34"/>
  <c r="H74" i="34"/>
  <c r="H2" i="34"/>
  <c r="H26" i="34"/>
  <c r="H97" i="34"/>
  <c r="H16" i="34"/>
  <c r="H111" i="34"/>
  <c r="H120" i="34"/>
  <c r="H36" i="34"/>
  <c r="H100" i="34"/>
  <c r="H126" i="34"/>
  <c r="H41" i="34"/>
  <c r="H123" i="34"/>
  <c r="H13" i="34"/>
  <c r="H43" i="34"/>
  <c r="H49" i="34"/>
  <c r="H69" i="34"/>
  <c r="H64" i="34"/>
  <c r="H65" i="34"/>
  <c r="H57" i="34"/>
  <c r="H59" i="34"/>
  <c r="H68" i="34"/>
  <c r="H92" i="34"/>
  <c r="H78" i="34"/>
  <c r="H12" i="34"/>
  <c r="H5" i="34"/>
  <c r="H90" i="34"/>
  <c r="H24" i="34"/>
  <c r="H114" i="34"/>
  <c r="H99" i="34"/>
  <c r="H102" i="34"/>
  <c r="H104" i="34"/>
  <c r="H121" i="34"/>
  <c r="H107" i="34"/>
  <c r="H19" i="34"/>
  <c r="H109" i="34"/>
  <c r="H8" i="34"/>
  <c r="H6" i="34"/>
  <c r="H30" i="34"/>
  <c r="H17" i="34"/>
  <c r="H115" i="34"/>
  <c r="H45" i="34"/>
  <c r="H32" i="34"/>
  <c r="H33" i="34"/>
  <c r="H39" i="34"/>
  <c r="H23" i="34"/>
  <c r="H129" i="34"/>
  <c r="H21" i="34"/>
  <c r="H37" i="34"/>
  <c r="H122" i="34"/>
  <c r="H61" i="34"/>
  <c r="H63" i="34"/>
  <c r="H131" i="34"/>
  <c r="H132" i="34"/>
  <c r="H56" i="34"/>
  <c r="H50" i="34"/>
  <c r="H66" i="34"/>
  <c r="H127" i="34"/>
  <c r="H70" i="34"/>
  <c r="H60" i="34"/>
  <c r="H71" i="34"/>
  <c r="H75" i="34"/>
  <c r="H88" i="34"/>
  <c r="H73" i="34"/>
  <c r="H84" i="34"/>
  <c r="H72" i="34"/>
  <c r="H86" i="34"/>
  <c r="H93" i="34"/>
  <c r="H87" i="34"/>
  <c r="H80" i="34"/>
  <c r="H83" i="34"/>
  <c r="H94" i="34"/>
  <c r="H15" i="34"/>
  <c r="H96" i="34"/>
  <c r="H105" i="34"/>
  <c r="H52" i="34"/>
  <c r="H77" i="34"/>
  <c r="H95" i="34"/>
  <c r="H82" i="34"/>
  <c r="H103" i="34"/>
  <c r="H3" i="34"/>
  <c r="H10" i="34"/>
  <c r="H89" i="34"/>
  <c r="H79" i="34"/>
  <c r="H28" i="34"/>
  <c r="H98" i="34"/>
  <c r="H91" i="34"/>
  <c r="H27" i="34"/>
  <c r="H4" i="34"/>
  <c r="H18" i="34"/>
  <c r="H35" i="34"/>
  <c r="H118" i="34"/>
  <c r="H85" i="34"/>
  <c r="H31" i="34"/>
  <c r="H7" i="34"/>
  <c r="H9" i="34"/>
  <c r="H113" i="34"/>
  <c r="H29" i="34"/>
  <c r="H11" i="34"/>
  <c r="H22" i="34"/>
  <c r="H20" i="34"/>
  <c r="H25" i="34"/>
  <c r="H116" i="34"/>
  <c r="H119" i="34"/>
  <c r="H42" i="34"/>
  <c r="H124" i="34"/>
  <c r="H106" i="34"/>
  <c r="H44" i="34"/>
  <c r="H48" i="34"/>
  <c r="H110" i="34"/>
  <c r="H108" i="34"/>
  <c r="H51" i="34"/>
  <c r="H117" i="34"/>
  <c r="H130" i="34"/>
  <c r="H46" i="34"/>
  <c r="H53" i="34"/>
  <c r="H47" i="34"/>
  <c r="H54" i="34"/>
  <c r="H14" i="34"/>
  <c r="H128" i="34"/>
  <c r="H34" i="34"/>
  <c r="H67" i="34"/>
  <c r="H62" i="34"/>
  <c r="H125" i="34"/>
  <c r="H58" i="34"/>
  <c r="H55" i="34"/>
  <c r="F76" i="34"/>
  <c r="F74" i="34"/>
  <c r="F2" i="34"/>
  <c r="F26" i="34"/>
  <c r="F97" i="34"/>
  <c r="F16" i="34"/>
  <c r="F111" i="34"/>
  <c r="F120" i="34"/>
  <c r="F36" i="34"/>
  <c r="F100" i="34"/>
  <c r="F126" i="34"/>
  <c r="F41" i="34"/>
  <c r="F123" i="34"/>
  <c r="F13" i="34"/>
  <c r="F43" i="34"/>
  <c r="F49" i="34"/>
  <c r="F69" i="34"/>
  <c r="F64" i="34"/>
  <c r="F65" i="34"/>
  <c r="F57" i="34"/>
  <c r="F59" i="34"/>
  <c r="F68" i="34"/>
  <c r="F92" i="34"/>
  <c r="F78" i="34"/>
  <c r="F12" i="34"/>
  <c r="F5" i="34"/>
  <c r="F90" i="34"/>
  <c r="F24" i="34"/>
  <c r="F114" i="34"/>
  <c r="F99" i="34"/>
  <c r="F102" i="34"/>
  <c r="F104" i="34"/>
  <c r="F121" i="34"/>
  <c r="F107" i="34"/>
  <c r="F19" i="34"/>
  <c r="F109" i="34"/>
  <c r="F8" i="34"/>
  <c r="F6" i="34"/>
  <c r="F30" i="34"/>
  <c r="F17" i="34"/>
  <c r="F115" i="34"/>
  <c r="F45" i="34"/>
  <c r="F32" i="34"/>
  <c r="F33" i="34"/>
  <c r="F39" i="34"/>
  <c r="F23" i="34"/>
  <c r="F129" i="34"/>
  <c r="F21" i="34"/>
  <c r="F37" i="34"/>
  <c r="F122" i="34"/>
  <c r="F61" i="34"/>
  <c r="F63" i="34"/>
  <c r="F131" i="34"/>
  <c r="F132" i="34"/>
  <c r="F56" i="34"/>
  <c r="F50" i="34"/>
  <c r="F66" i="34"/>
  <c r="F127" i="34"/>
  <c r="F70" i="34"/>
  <c r="F60" i="34"/>
  <c r="F71" i="34"/>
  <c r="F75" i="34"/>
  <c r="F88" i="34"/>
  <c r="F73" i="34"/>
  <c r="F84" i="34"/>
  <c r="F72" i="34"/>
  <c r="F86" i="34"/>
  <c r="F93" i="34"/>
  <c r="F87" i="34"/>
  <c r="F80" i="34"/>
  <c r="F83" i="34"/>
  <c r="F94" i="34"/>
  <c r="F15" i="34"/>
  <c r="F96" i="34"/>
  <c r="F105" i="34"/>
  <c r="F52" i="34"/>
  <c r="F77" i="34"/>
  <c r="F95" i="34"/>
  <c r="F82" i="34"/>
  <c r="F103" i="34"/>
  <c r="F3" i="34"/>
  <c r="F10" i="34"/>
  <c r="F89" i="34"/>
  <c r="F79" i="34"/>
  <c r="F28" i="34"/>
  <c r="F98" i="34"/>
  <c r="F91" i="34"/>
  <c r="F27" i="34"/>
  <c r="F4" i="34"/>
  <c r="F18" i="34"/>
  <c r="F35" i="34"/>
  <c r="F118" i="34"/>
  <c r="F85" i="34"/>
  <c r="F31" i="34"/>
  <c r="F7" i="34"/>
  <c r="F9" i="34"/>
  <c r="F113" i="34"/>
  <c r="F29" i="34"/>
  <c r="F11" i="34"/>
  <c r="F22" i="34"/>
  <c r="F20" i="34"/>
  <c r="F25" i="34"/>
  <c r="F116" i="34"/>
  <c r="F119" i="34"/>
  <c r="F42" i="34"/>
  <c r="F124" i="34"/>
  <c r="F106" i="34"/>
  <c r="F44" i="34"/>
  <c r="F48" i="34"/>
  <c r="F110" i="34"/>
  <c r="F108" i="34"/>
  <c r="F51" i="34"/>
  <c r="F117" i="34"/>
  <c r="F130" i="34"/>
  <c r="F46" i="34"/>
  <c r="F53" i="34"/>
  <c r="F47" i="34"/>
  <c r="F54" i="34"/>
  <c r="F14" i="34"/>
  <c r="F128" i="34"/>
  <c r="F34" i="34"/>
  <c r="F67" i="34"/>
  <c r="F62" i="34"/>
  <c r="F125" i="34"/>
  <c r="F58" i="34"/>
  <c r="F55" i="34"/>
  <c r="F17" i="4"/>
  <c r="H17" i="4" s="1"/>
  <c r="F123" i="3"/>
  <c r="H99" i="33"/>
  <c r="F99" i="33"/>
  <c r="H27" i="33"/>
  <c r="F27" i="33"/>
  <c r="F22" i="16"/>
  <c r="G22" i="16"/>
  <c r="F7" i="16"/>
  <c r="G7" i="16"/>
  <c r="H7" i="16"/>
  <c r="F17" i="16"/>
  <c r="H17" i="16" s="1"/>
  <c r="G17" i="16"/>
  <c r="F18" i="15"/>
  <c r="G18" i="15" s="1"/>
  <c r="F10" i="15"/>
  <c r="H10" i="15" s="1"/>
  <c r="F29" i="15"/>
  <c r="G29" i="15" s="1"/>
  <c r="F47" i="15"/>
  <c r="G47" i="15" s="1"/>
  <c r="H47" i="15"/>
  <c r="F32" i="15"/>
  <c r="F51" i="15"/>
  <c r="G51" i="15"/>
  <c r="H51" i="15"/>
  <c r="F31" i="15"/>
  <c r="G31" i="15" s="1"/>
  <c r="F37" i="15"/>
  <c r="H37" i="15" s="1"/>
  <c r="G37" i="15"/>
  <c r="F45" i="14"/>
  <c r="G45" i="14" s="1"/>
  <c r="H45" i="14"/>
  <c r="F24" i="14"/>
  <c r="G24" i="14" s="1"/>
  <c r="F33" i="14"/>
  <c r="G33" i="14" s="1"/>
  <c r="F34" i="14"/>
  <c r="G34" i="14" s="1"/>
  <c r="F65" i="14"/>
  <c r="H65" i="14" s="1"/>
  <c r="G65" i="14"/>
  <c r="F58" i="14"/>
  <c r="G58" i="14"/>
  <c r="H58" i="14"/>
  <c r="F23" i="13"/>
  <c r="H23" i="13" s="1"/>
  <c r="G23" i="13"/>
  <c r="F18" i="13"/>
  <c r="G18" i="13" s="1"/>
  <c r="F36" i="13"/>
  <c r="H36" i="13" s="1"/>
  <c r="F27" i="13"/>
  <c r="G27" i="13" s="1"/>
  <c r="F6" i="13"/>
  <c r="G6" i="13" s="1"/>
  <c r="F45" i="13"/>
  <c r="F32" i="13"/>
  <c r="G32" i="13" s="1"/>
  <c r="F19" i="13"/>
  <c r="G19" i="13" s="1"/>
  <c r="F39" i="12"/>
  <c r="G39" i="12" s="1"/>
  <c r="F38" i="12"/>
  <c r="G38" i="12"/>
  <c r="H38" i="12"/>
  <c r="F21" i="12"/>
  <c r="G21" i="12" s="1"/>
  <c r="F15" i="11"/>
  <c r="G15" i="11" s="1"/>
  <c r="F41" i="11"/>
  <c r="G41" i="11" s="1"/>
  <c r="F25" i="11"/>
  <c r="G25" i="11" s="1"/>
  <c r="F24" i="11"/>
  <c r="H24" i="11" s="1"/>
  <c r="G24" i="11"/>
  <c r="F22" i="11"/>
  <c r="G22" i="11" s="1"/>
  <c r="F34" i="11"/>
  <c r="H34" i="11" s="1"/>
  <c r="F32" i="11"/>
  <c r="H32" i="11" s="1"/>
  <c r="G32" i="11"/>
  <c r="F35" i="11"/>
  <c r="F20" i="8"/>
  <c r="G20" i="8" s="1"/>
  <c r="F33" i="8"/>
  <c r="G33" i="8" s="1"/>
  <c r="F58" i="8"/>
  <c r="G58" i="8" s="1"/>
  <c r="F56" i="8"/>
  <c r="G56" i="8" s="1"/>
  <c r="F45" i="8"/>
  <c r="F37" i="8"/>
  <c r="H37" i="8" s="1"/>
  <c r="G37" i="8"/>
  <c r="F57" i="8"/>
  <c r="G57" i="8" s="1"/>
  <c r="F39" i="8"/>
  <c r="H39" i="8" s="1"/>
  <c r="G39" i="8"/>
  <c r="F50" i="8"/>
  <c r="G50" i="8"/>
  <c r="F70" i="7"/>
  <c r="H70" i="7" s="1"/>
  <c r="F20" i="7"/>
  <c r="H20" i="7" s="1"/>
  <c r="G20" i="7"/>
  <c r="F98" i="7"/>
  <c r="G98" i="7" s="1"/>
  <c r="H98" i="7"/>
  <c r="F24" i="7"/>
  <c r="G24" i="7" s="1"/>
  <c r="F27" i="7"/>
  <c r="H27" i="7" s="1"/>
  <c r="F64" i="7"/>
  <c r="G64" i="7" s="1"/>
  <c r="H64" i="7"/>
  <c r="F80" i="7"/>
  <c r="G80" i="7" s="1"/>
  <c r="F74" i="7"/>
  <c r="H74" i="7" s="1"/>
  <c r="F39" i="7"/>
  <c r="G39" i="7" s="1"/>
  <c r="F66" i="7"/>
  <c r="G66" i="7" s="1"/>
  <c r="F63" i="7"/>
  <c r="H63" i="7" s="1"/>
  <c r="G63" i="7"/>
  <c r="F60" i="6"/>
  <c r="H60" i="6" s="1"/>
  <c r="F92" i="6"/>
  <c r="F41" i="6"/>
  <c r="G41" i="6" s="1"/>
  <c r="F73" i="6"/>
  <c r="H73" i="6" s="1"/>
  <c r="F93" i="6"/>
  <c r="G93" i="6" s="1"/>
  <c r="F35" i="6"/>
  <c r="H35" i="6" s="1"/>
  <c r="G35" i="6"/>
  <c r="F16" i="5"/>
  <c r="G16" i="5" s="1"/>
  <c r="F44" i="5"/>
  <c r="F41" i="5"/>
  <c r="G41" i="5" s="1"/>
  <c r="H41" i="5"/>
  <c r="F49" i="5"/>
  <c r="G49" i="5" s="1"/>
  <c r="F48" i="5"/>
  <c r="G48" i="5" s="1"/>
  <c r="F28" i="5"/>
  <c r="H28" i="5" s="1"/>
  <c r="F17" i="5"/>
  <c r="G17" i="5" s="1"/>
  <c r="F2" i="5"/>
  <c r="H2" i="5" s="1"/>
  <c r="F19" i="4"/>
  <c r="G19" i="4" s="1"/>
  <c r="F9" i="4"/>
  <c r="H9" i="4" s="1"/>
  <c r="G9" i="4"/>
  <c r="F33" i="4"/>
  <c r="G33" i="4" s="1"/>
  <c r="F30" i="4"/>
  <c r="G30" i="4" s="1"/>
  <c r="F20" i="4"/>
  <c r="G20" i="4" s="1"/>
  <c r="F35" i="4"/>
  <c r="H35" i="4" s="1"/>
  <c r="G35" i="4"/>
  <c r="F13" i="4"/>
  <c r="G13" i="4" s="1"/>
  <c r="F247" i="10"/>
  <c r="G247" i="10" s="1"/>
  <c r="F228" i="10"/>
  <c r="G228" i="10" s="1"/>
  <c r="F230" i="10"/>
  <c r="G230" i="10" s="1"/>
  <c r="F232" i="10"/>
  <c r="H232" i="10" s="1"/>
  <c r="F234" i="10"/>
  <c r="H234" i="10" s="1"/>
  <c r="F237" i="10"/>
  <c r="G237" i="10" s="1"/>
  <c r="F239" i="10"/>
  <c r="G239" i="10" s="1"/>
  <c r="F240" i="10"/>
  <c r="F243" i="10"/>
  <c r="F167" i="10"/>
  <c r="H167" i="10" s="1"/>
  <c r="F218" i="10"/>
  <c r="F214" i="10"/>
  <c r="F203" i="10"/>
  <c r="F207" i="10"/>
  <c r="F62" i="10"/>
  <c r="G62" i="10" s="1"/>
  <c r="F210" i="10"/>
  <c r="F213" i="10"/>
  <c r="F194" i="10"/>
  <c r="H194" i="10" s="1"/>
  <c r="F195" i="10"/>
  <c r="F197" i="10"/>
  <c r="G197" i="10" s="1"/>
  <c r="F199" i="10"/>
  <c r="H199" i="10" s="1"/>
  <c r="F160" i="10"/>
  <c r="F181" i="10"/>
  <c r="G181" i="10" s="1"/>
  <c r="F169" i="10"/>
  <c r="G169" i="10" s="1"/>
  <c r="F156" i="10"/>
  <c r="H156" i="10" s="1"/>
  <c r="F144" i="10"/>
  <c r="F139" i="10"/>
  <c r="F59" i="10"/>
  <c r="I10" i="5" l="1"/>
  <c r="G40" i="5"/>
  <c r="H10" i="5"/>
  <c r="G32" i="5"/>
  <c r="I25" i="5"/>
  <c r="J56" i="5"/>
  <c r="H25" i="5"/>
  <c r="G25" i="5"/>
  <c r="I121" i="21"/>
  <c r="J121" i="21" s="1"/>
  <c r="K200" i="10"/>
  <c r="I204" i="10"/>
  <c r="G18" i="12"/>
  <c r="K13" i="12"/>
  <c r="G17" i="12"/>
  <c r="J13" i="12"/>
  <c r="I13" i="12"/>
  <c r="H13" i="12"/>
  <c r="K104" i="10"/>
  <c r="J104" i="10"/>
  <c r="I212" i="10"/>
  <c r="I106" i="21"/>
  <c r="J106" i="21" s="1"/>
  <c r="I109" i="21"/>
  <c r="J109" i="21" s="1"/>
  <c r="I118" i="21"/>
  <c r="J118" i="21" s="1"/>
  <c r="I71" i="21"/>
  <c r="J71" i="21" s="1"/>
  <c r="I46" i="21"/>
  <c r="J46" i="21" s="1"/>
  <c r="I72" i="21"/>
  <c r="J72" i="21" s="1"/>
  <c r="I10" i="21"/>
  <c r="J10" i="21" s="1"/>
  <c r="I28" i="21"/>
  <c r="J28" i="21" s="1"/>
  <c r="I81" i="21"/>
  <c r="J81" i="21" s="1"/>
  <c r="I45" i="21"/>
  <c r="J45" i="21" s="1"/>
  <c r="I5" i="21"/>
  <c r="J5" i="21" s="1"/>
  <c r="I30" i="21"/>
  <c r="J30" i="21" s="1"/>
  <c r="I95" i="21"/>
  <c r="J95" i="21" s="1"/>
  <c r="I14" i="21"/>
  <c r="J14" i="21" s="1"/>
  <c r="I110" i="21"/>
  <c r="J110" i="21" s="1"/>
  <c r="I70" i="21"/>
  <c r="J70" i="21" s="1"/>
  <c r="I96" i="21"/>
  <c r="J96" i="21" s="1"/>
  <c r="I108" i="21"/>
  <c r="J108" i="21" s="1"/>
  <c r="I61" i="21"/>
  <c r="J61" i="21" s="1"/>
  <c r="I38" i="21"/>
  <c r="J38" i="21" s="1"/>
  <c r="I24" i="21"/>
  <c r="J24" i="21" s="1"/>
  <c r="I34" i="21"/>
  <c r="J34" i="21" s="1"/>
  <c r="I64" i="21"/>
  <c r="J64" i="21" s="1"/>
  <c r="I40" i="21"/>
  <c r="J40" i="21" s="1"/>
  <c r="I76" i="21"/>
  <c r="J76" i="21" s="1"/>
  <c r="I39" i="21"/>
  <c r="J39" i="21" s="1"/>
  <c r="I11" i="21"/>
  <c r="J11" i="21" s="1"/>
  <c r="I22" i="21"/>
  <c r="J22" i="21" s="1"/>
  <c r="I120" i="21"/>
  <c r="J120" i="21" s="1"/>
  <c r="I3" i="21"/>
  <c r="J3" i="21" s="1"/>
  <c r="I119" i="21"/>
  <c r="J119" i="21" s="1"/>
  <c r="I77" i="21"/>
  <c r="J77" i="21" s="1"/>
  <c r="I82" i="21"/>
  <c r="J82" i="21" s="1"/>
  <c r="I68" i="21"/>
  <c r="J68" i="21" s="1"/>
  <c r="I102" i="21"/>
  <c r="J102" i="21" s="1"/>
  <c r="I35" i="21"/>
  <c r="J35" i="21" s="1"/>
  <c r="I50" i="21"/>
  <c r="J50" i="21" s="1"/>
  <c r="I66" i="21"/>
  <c r="J66" i="21" s="1"/>
  <c r="I26" i="21"/>
  <c r="J26" i="21" s="1"/>
  <c r="I107" i="21"/>
  <c r="J107" i="21" s="1"/>
  <c r="I36" i="21"/>
  <c r="J36" i="21" s="1"/>
  <c r="I63" i="21"/>
  <c r="J63" i="21" s="1"/>
  <c r="I74" i="21"/>
  <c r="J74" i="21" s="1"/>
  <c r="I21" i="21"/>
  <c r="J21" i="21" s="1"/>
  <c r="I105" i="21"/>
  <c r="J105" i="21" s="1"/>
  <c r="I9" i="21"/>
  <c r="J9" i="21" s="1"/>
  <c r="I116" i="21"/>
  <c r="J116" i="21" s="1"/>
  <c r="I25" i="21"/>
  <c r="J25" i="21" s="1"/>
  <c r="I57" i="21"/>
  <c r="J57" i="21" s="1"/>
  <c r="I69" i="21"/>
  <c r="J69" i="21" s="1"/>
  <c r="I33" i="21"/>
  <c r="J33" i="21" s="1"/>
  <c r="I93" i="21"/>
  <c r="J93" i="21" s="1"/>
  <c r="I42" i="21"/>
  <c r="J42" i="21" s="1"/>
  <c r="I99" i="21"/>
  <c r="J99" i="21" s="1"/>
  <c r="I32" i="21"/>
  <c r="J32" i="21" s="1"/>
  <c r="I94" i="21"/>
  <c r="J94" i="21" s="1"/>
  <c r="I97" i="21"/>
  <c r="J97" i="21" s="1"/>
  <c r="I29" i="21"/>
  <c r="J29" i="21" s="1"/>
  <c r="I88" i="21"/>
  <c r="J88" i="21" s="1"/>
  <c r="I15" i="21"/>
  <c r="J15" i="21" s="1"/>
  <c r="I65" i="21"/>
  <c r="J65" i="21" s="1"/>
  <c r="I4" i="21"/>
  <c r="J4" i="21" s="1"/>
  <c r="I23" i="21"/>
  <c r="J23" i="21" s="1"/>
  <c r="I84" i="21"/>
  <c r="J84" i="21" s="1"/>
  <c r="I2" i="21"/>
  <c r="J2" i="21" s="1"/>
  <c r="I114" i="21"/>
  <c r="J114" i="21" s="1"/>
  <c r="I83" i="21"/>
  <c r="J83" i="21" s="1"/>
  <c r="I53" i="21"/>
  <c r="J53" i="21" s="1"/>
  <c r="I75" i="21"/>
  <c r="J75" i="21" s="1"/>
  <c r="I37" i="21"/>
  <c r="J37" i="21" s="1"/>
  <c r="I98" i="21"/>
  <c r="J98" i="21" s="1"/>
  <c r="I49" i="21"/>
  <c r="J49" i="21" s="1"/>
  <c r="I73" i="21"/>
  <c r="J73" i="21" s="1"/>
  <c r="I91" i="21"/>
  <c r="J91" i="21" s="1"/>
  <c r="I48" i="21"/>
  <c r="J48" i="21" s="1"/>
  <c r="I19" i="21"/>
  <c r="J19" i="21" s="1"/>
  <c r="G9" i="1" s="1"/>
  <c r="I87" i="21"/>
  <c r="J87" i="21" s="1"/>
  <c r="I47" i="21"/>
  <c r="J47" i="21" s="1"/>
  <c r="I101" i="21"/>
  <c r="J101" i="21" s="1"/>
  <c r="I13" i="21"/>
  <c r="J13" i="21" s="1"/>
  <c r="I27" i="21"/>
  <c r="J27" i="21" s="1"/>
  <c r="I6" i="21"/>
  <c r="J6" i="21" s="1"/>
  <c r="I100" i="21"/>
  <c r="J100" i="21" s="1"/>
  <c r="I58" i="21"/>
  <c r="J58" i="21" s="1"/>
  <c r="I60" i="21"/>
  <c r="J60" i="21" s="1"/>
  <c r="I85" i="21"/>
  <c r="J85" i="21" s="1"/>
  <c r="I59" i="21"/>
  <c r="J59" i="21" s="1"/>
  <c r="I92" i="21"/>
  <c r="J92" i="21" s="1"/>
  <c r="I20" i="21"/>
  <c r="J20" i="21" s="1"/>
  <c r="I67" i="21"/>
  <c r="J67" i="21" s="1"/>
  <c r="I7" i="21"/>
  <c r="J7" i="21" s="1"/>
  <c r="I41" i="21"/>
  <c r="J41" i="21" s="1"/>
  <c r="I80" i="21"/>
  <c r="J80" i="21" s="1"/>
  <c r="I8" i="21"/>
  <c r="J8" i="21" s="1"/>
  <c r="I115" i="21"/>
  <c r="J115" i="21" s="1"/>
  <c r="I43" i="21"/>
  <c r="J43" i="21" s="1"/>
  <c r="I90" i="21"/>
  <c r="J90" i="21" s="1"/>
  <c r="I18" i="21"/>
  <c r="J18" i="21" s="1"/>
  <c r="I89" i="21"/>
  <c r="J89" i="21" s="1"/>
  <c r="I51" i="21"/>
  <c r="J51" i="21" s="1"/>
  <c r="I86" i="21"/>
  <c r="J86" i="21" s="1"/>
  <c r="I104" i="21"/>
  <c r="J104" i="21" s="1"/>
  <c r="I44" i="21"/>
  <c r="J44" i="21" s="1"/>
  <c r="I103" i="21"/>
  <c r="J103" i="21" s="1"/>
  <c r="I55" i="21"/>
  <c r="J55" i="21" s="1"/>
  <c r="I54" i="21"/>
  <c r="J54" i="21" s="1"/>
  <c r="I17" i="21"/>
  <c r="J17" i="21" s="1"/>
  <c r="I112" i="21"/>
  <c r="J112" i="21" s="1"/>
  <c r="I52" i="21"/>
  <c r="J52" i="21" s="1"/>
  <c r="I16" i="21"/>
  <c r="J16" i="21" s="1"/>
  <c r="I111" i="21"/>
  <c r="J111" i="21" s="1"/>
  <c r="I62" i="21"/>
  <c r="J62" i="21" s="1"/>
  <c r="I12" i="21"/>
  <c r="J12" i="21" s="1"/>
  <c r="I117" i="21"/>
  <c r="J117" i="21" s="1"/>
  <c r="I56" i="21"/>
  <c r="J56" i="21" s="1"/>
  <c r="G10" i="1" s="1"/>
  <c r="I79" i="21"/>
  <c r="J79" i="21" s="1"/>
  <c r="I31" i="21"/>
  <c r="J31" i="21" s="1"/>
  <c r="I78" i="21"/>
  <c r="J78" i="21" s="1"/>
  <c r="I113" i="21"/>
  <c r="J113" i="21" s="1"/>
  <c r="K16" i="2"/>
  <c r="H15" i="2"/>
  <c r="L16" i="2"/>
  <c r="I15" i="2"/>
  <c r="I18" i="2"/>
  <c r="H22" i="2"/>
  <c r="H16" i="2"/>
  <c r="I22" i="2"/>
  <c r="J14" i="2"/>
  <c r="K14" i="2"/>
  <c r="L14" i="2"/>
  <c r="I16" i="2"/>
  <c r="J22" i="2"/>
  <c r="I17" i="2"/>
  <c r="J17" i="2"/>
  <c r="K17" i="2"/>
  <c r="K22" i="2"/>
  <c r="H19" i="2"/>
  <c r="I19" i="2"/>
  <c r="H21" i="2"/>
  <c r="J19" i="2"/>
  <c r="I20" i="2"/>
  <c r="I21" i="2"/>
  <c r="K15" i="2"/>
  <c r="L15" i="2"/>
  <c r="L19" i="2"/>
  <c r="K21" i="2"/>
  <c r="L20" i="2"/>
  <c r="L21" i="2"/>
  <c r="H20" i="2"/>
  <c r="J20" i="2"/>
  <c r="J21" i="2"/>
  <c r="K20" i="2"/>
  <c r="K2" i="2"/>
  <c r="K8" i="2"/>
  <c r="L2" i="2"/>
  <c r="L8" i="2"/>
  <c r="K5" i="2"/>
  <c r="K11" i="2"/>
  <c r="L5" i="2"/>
  <c r="L11" i="2"/>
  <c r="I4" i="2"/>
  <c r="I7" i="2"/>
  <c r="I10" i="2"/>
  <c r="J4" i="2"/>
  <c r="J7" i="2"/>
  <c r="H3" i="2"/>
  <c r="H6" i="2"/>
  <c r="H9" i="2"/>
  <c r="L10" i="2"/>
  <c r="I3" i="2"/>
  <c r="I6" i="2"/>
  <c r="I9" i="2"/>
  <c r="I12" i="2"/>
  <c r="J6" i="2"/>
  <c r="J9" i="2"/>
  <c r="J12" i="2"/>
  <c r="K9" i="2"/>
  <c r="K12" i="2"/>
  <c r="H2" i="2"/>
  <c r="H5" i="2"/>
  <c r="H8" i="2"/>
  <c r="L12" i="2"/>
  <c r="I2" i="2"/>
  <c r="I5" i="2"/>
  <c r="I8" i="2"/>
  <c r="I11" i="2"/>
  <c r="H4" i="2"/>
  <c r="H7" i="2"/>
  <c r="H10" i="2"/>
  <c r="J10" i="2"/>
  <c r="K4" i="2"/>
  <c r="K7" i="2"/>
  <c r="K10" i="2"/>
  <c r="L4" i="2"/>
  <c r="L7" i="2"/>
  <c r="J3" i="2"/>
  <c r="K3" i="2"/>
  <c r="K6" i="2"/>
  <c r="H11" i="2"/>
  <c r="G18" i="16"/>
  <c r="G21" i="16"/>
  <c r="K33" i="15"/>
  <c r="J33" i="15"/>
  <c r="H42" i="15"/>
  <c r="G45" i="15"/>
  <c r="I33" i="15"/>
  <c r="H7" i="15"/>
  <c r="K45" i="15"/>
  <c r="K12" i="15"/>
  <c r="K66" i="14"/>
  <c r="K27" i="14"/>
  <c r="H24" i="14"/>
  <c r="K29" i="14"/>
  <c r="K3" i="14"/>
  <c r="H32" i="13"/>
  <c r="H37" i="13"/>
  <c r="K21" i="13"/>
  <c r="K39" i="13"/>
  <c r="H47" i="13"/>
  <c r="J39" i="13"/>
  <c r="G43" i="13"/>
  <c r="G47" i="13"/>
  <c r="I39" i="13"/>
  <c r="G21" i="13"/>
  <c r="K47" i="13"/>
  <c r="K33" i="13"/>
  <c r="I43" i="13"/>
  <c r="I52" i="13"/>
  <c r="G36" i="13"/>
  <c r="H43" i="13"/>
  <c r="H52" i="13"/>
  <c r="H30" i="13"/>
  <c r="H29" i="13"/>
  <c r="G30" i="13"/>
  <c r="G29" i="13"/>
  <c r="K34" i="12"/>
  <c r="J16" i="12"/>
  <c r="I34" i="12"/>
  <c r="I16" i="12"/>
  <c r="H34" i="12"/>
  <c r="H16" i="12"/>
  <c r="G34" i="12"/>
  <c r="K18" i="12"/>
  <c r="G34" i="11"/>
  <c r="K23" i="11"/>
  <c r="K19" i="11"/>
  <c r="I23" i="11"/>
  <c r="H22" i="11"/>
  <c r="J19" i="11"/>
  <c r="H23" i="11"/>
  <c r="I19" i="11"/>
  <c r="K36" i="11"/>
  <c r="I208" i="10"/>
  <c r="H208" i="10"/>
  <c r="G208" i="10"/>
  <c r="J212" i="10"/>
  <c r="J204" i="10"/>
  <c r="G107" i="7"/>
  <c r="K56" i="7"/>
  <c r="G70" i="7"/>
  <c r="I70" i="6"/>
  <c r="G103" i="6"/>
  <c r="G38" i="6"/>
  <c r="G73" i="6"/>
  <c r="I22" i="6"/>
  <c r="K291" i="3"/>
  <c r="J291" i="3"/>
  <c r="K3" i="9"/>
  <c r="J3" i="9"/>
  <c r="I3" i="9"/>
  <c r="H3" i="9"/>
  <c r="I51" i="8"/>
  <c r="G5" i="8"/>
  <c r="K53" i="8"/>
  <c r="J42" i="8"/>
  <c r="J53" i="8"/>
  <c r="I42" i="8"/>
  <c r="G51" i="8"/>
  <c r="J52" i="8"/>
  <c r="I53" i="8"/>
  <c r="H42" i="8"/>
  <c r="K9" i="8"/>
  <c r="H23" i="8"/>
  <c r="H41" i="8"/>
  <c r="I52" i="8"/>
  <c r="G41" i="8"/>
  <c r="H52" i="8"/>
  <c r="H66" i="7"/>
  <c r="J106" i="7"/>
  <c r="I105" i="7"/>
  <c r="G67" i="7"/>
  <c r="K28" i="7"/>
  <c r="I106" i="7"/>
  <c r="J28" i="7"/>
  <c r="H106" i="7"/>
  <c r="K88" i="7"/>
  <c r="G58" i="7"/>
  <c r="I28" i="7"/>
  <c r="G74" i="7"/>
  <c r="H28" i="7"/>
  <c r="I107" i="7"/>
  <c r="I58" i="7"/>
  <c r="I2" i="7"/>
  <c r="H107" i="7"/>
  <c r="H58" i="7"/>
  <c r="H2" i="7"/>
  <c r="K107" i="7"/>
  <c r="K58" i="7"/>
  <c r="K2" i="7"/>
  <c r="J100" i="7"/>
  <c r="I100" i="7"/>
  <c r="H100" i="7"/>
  <c r="G27" i="7"/>
  <c r="K42" i="6"/>
  <c r="K2" i="6"/>
  <c r="I102" i="6"/>
  <c r="K78" i="6"/>
  <c r="J42" i="6"/>
  <c r="J2" i="6"/>
  <c r="H102" i="6"/>
  <c r="J78" i="6"/>
  <c r="I42" i="6"/>
  <c r="I2" i="6"/>
  <c r="I94" i="6"/>
  <c r="G102" i="6"/>
  <c r="H42" i="6"/>
  <c r="H2" i="6"/>
  <c r="K103" i="6"/>
  <c r="K38" i="6"/>
  <c r="J103" i="6"/>
  <c r="J38" i="6"/>
  <c r="I103" i="6"/>
  <c r="I38" i="6"/>
  <c r="K102" i="6"/>
  <c r="K22" i="6"/>
  <c r="I57" i="6"/>
  <c r="H93" i="6"/>
  <c r="H75" i="6"/>
  <c r="H57" i="6"/>
  <c r="G75" i="6"/>
  <c r="G57" i="6"/>
  <c r="G10" i="5"/>
  <c r="K12" i="5"/>
  <c r="K32" i="5"/>
  <c r="I12" i="5"/>
  <c r="H22" i="5"/>
  <c r="J7" i="5"/>
  <c r="J32" i="5"/>
  <c r="H12" i="5"/>
  <c r="G28" i="5"/>
  <c r="G22" i="5"/>
  <c r="I32" i="5"/>
  <c r="G12" i="5"/>
  <c r="K25" i="5"/>
  <c r="H2" i="4"/>
  <c r="K16" i="4"/>
  <c r="K23" i="4"/>
  <c r="J16" i="4"/>
  <c r="J23" i="4"/>
  <c r="I16" i="4"/>
  <c r="I32" i="4"/>
  <c r="I23" i="4"/>
  <c r="G16" i="4"/>
  <c r="K21" i="4"/>
  <c r="I4" i="4"/>
  <c r="H4" i="4"/>
  <c r="I226" i="10"/>
  <c r="K204" i="10"/>
  <c r="H226" i="10"/>
  <c r="J186" i="10"/>
  <c r="I186" i="10"/>
  <c r="H186" i="10"/>
  <c r="K208" i="10"/>
  <c r="G121" i="10"/>
  <c r="J222" i="10"/>
  <c r="H222" i="10"/>
  <c r="K222" i="10"/>
  <c r="G90" i="10"/>
  <c r="K192" i="10"/>
  <c r="J192" i="10"/>
  <c r="I192" i="10"/>
  <c r="G222" i="10"/>
  <c r="K186" i="10"/>
  <c r="K212" i="10"/>
  <c r="K226" i="10"/>
  <c r="G226" i="10"/>
  <c r="H190" i="10"/>
  <c r="I196" i="10"/>
  <c r="G190" i="10"/>
  <c r="G196" i="10"/>
  <c r="K180" i="10"/>
  <c r="G118" i="10"/>
  <c r="H192" i="10"/>
  <c r="G192" i="10"/>
  <c r="K196" i="10"/>
  <c r="K149" i="10"/>
  <c r="I190" i="10"/>
  <c r="J196" i="10"/>
  <c r="H212" i="10"/>
  <c r="H120" i="10"/>
  <c r="G120" i="10"/>
  <c r="J164" i="10"/>
  <c r="K190" i="10"/>
  <c r="J149" i="10"/>
  <c r="J180" i="10"/>
  <c r="H121" i="10"/>
  <c r="I149" i="10"/>
  <c r="I180" i="10"/>
  <c r="H180" i="10"/>
  <c r="I120" i="10"/>
  <c r="K164" i="10"/>
  <c r="K165" i="10"/>
  <c r="J165" i="10"/>
  <c r="I165" i="10"/>
  <c r="H165" i="10"/>
  <c r="I153" i="10"/>
  <c r="H164" i="10"/>
  <c r="H153" i="10"/>
  <c r="G164" i="10"/>
  <c r="I121" i="10"/>
  <c r="G153" i="10"/>
  <c r="H39" i="10"/>
  <c r="I118" i="10"/>
  <c r="H149" i="10"/>
  <c r="K118" i="10"/>
  <c r="G39" i="10"/>
  <c r="K121" i="10"/>
  <c r="H118" i="10"/>
  <c r="K153" i="10"/>
  <c r="G60" i="10"/>
  <c r="K120" i="10"/>
  <c r="K53" i="10"/>
  <c r="K84" i="10"/>
  <c r="J90" i="10"/>
  <c r="J84" i="10"/>
  <c r="I90" i="10"/>
  <c r="I60" i="10"/>
  <c r="I84" i="10"/>
  <c r="H90" i="10"/>
  <c r="H84" i="10"/>
  <c r="G84" i="10"/>
  <c r="K81" i="10"/>
  <c r="J81" i="10"/>
  <c r="I81" i="10"/>
  <c r="H81" i="10"/>
  <c r="J53" i="10"/>
  <c r="K60" i="10"/>
  <c r="G65" i="10"/>
  <c r="H65" i="10"/>
  <c r="I65" i="10"/>
  <c r="J65" i="10"/>
  <c r="K65" i="10"/>
  <c r="K44" i="10"/>
  <c r="H60" i="10"/>
  <c r="I44" i="10"/>
  <c r="G44" i="10"/>
  <c r="K55" i="10"/>
  <c r="J55" i="10"/>
  <c r="I55" i="10"/>
  <c r="H55" i="10"/>
  <c r="I53" i="10"/>
  <c r="I39" i="10"/>
  <c r="H53" i="10"/>
  <c r="J44" i="10"/>
  <c r="K39" i="10"/>
  <c r="H291" i="3"/>
  <c r="G291" i="3"/>
  <c r="J294" i="3"/>
  <c r="G297" i="3"/>
  <c r="G277" i="3"/>
  <c r="H197" i="3"/>
  <c r="H294" i="3"/>
  <c r="I271" i="3"/>
  <c r="H271" i="3"/>
  <c r="G199" i="3"/>
  <c r="I297" i="3"/>
  <c r="G271" i="3"/>
  <c r="H297" i="3"/>
  <c r="I294" i="3"/>
  <c r="J290" i="3"/>
  <c r="I290" i="3"/>
  <c r="H290" i="3"/>
  <c r="I199" i="3"/>
  <c r="H199" i="3"/>
  <c r="J277" i="3"/>
  <c r="I277" i="3"/>
  <c r="G166" i="3"/>
  <c r="J261" i="3"/>
  <c r="I213" i="3"/>
  <c r="H261" i="3"/>
  <c r="H213" i="3"/>
  <c r="G261" i="3"/>
  <c r="G213" i="3"/>
  <c r="H166" i="3"/>
  <c r="J162" i="3"/>
  <c r="G197" i="3"/>
  <c r="H162" i="3"/>
  <c r="I154" i="3"/>
  <c r="J144" i="3"/>
  <c r="H154" i="3"/>
  <c r="I197" i="3"/>
  <c r="J151" i="3"/>
  <c r="I71" i="3"/>
  <c r="J148" i="3"/>
  <c r="H151" i="3"/>
  <c r="H148" i="3"/>
  <c r="G154" i="3"/>
  <c r="I166" i="3"/>
  <c r="G186" i="3"/>
  <c r="H186" i="3"/>
  <c r="I186" i="3"/>
  <c r="J186" i="3"/>
  <c r="G102" i="3"/>
  <c r="I162" i="3"/>
  <c r="I151" i="3"/>
  <c r="G134" i="3"/>
  <c r="G148" i="3"/>
  <c r="J134" i="3"/>
  <c r="H134" i="3"/>
  <c r="H126" i="3"/>
  <c r="I144" i="3"/>
  <c r="G126" i="3"/>
  <c r="H144" i="3"/>
  <c r="I107" i="3"/>
  <c r="H107" i="3"/>
  <c r="J126" i="3"/>
  <c r="J56" i="3"/>
  <c r="I56" i="3"/>
  <c r="I102" i="3"/>
  <c r="G56" i="3"/>
  <c r="H102" i="3"/>
  <c r="G57" i="3"/>
  <c r="G107" i="3"/>
  <c r="J94" i="3"/>
  <c r="G54" i="3"/>
  <c r="I94" i="3"/>
  <c r="H94" i="3"/>
  <c r="I57" i="3"/>
  <c r="H57" i="3"/>
  <c r="J71" i="3"/>
  <c r="H64" i="3"/>
  <c r="G64" i="3"/>
  <c r="J83" i="3"/>
  <c r="I83" i="3"/>
  <c r="H83" i="3"/>
  <c r="H71" i="3"/>
  <c r="G44" i="3"/>
  <c r="I64" i="3"/>
  <c r="H60" i="3"/>
  <c r="J60" i="3"/>
  <c r="I60" i="3"/>
  <c r="I54" i="3"/>
  <c r="H54" i="3"/>
  <c r="I44" i="3"/>
  <c r="J44" i="3"/>
  <c r="J123" i="10"/>
  <c r="I123" i="10"/>
  <c r="H123" i="10"/>
  <c r="J153" i="3"/>
  <c r="J147" i="3"/>
  <c r="J14" i="16"/>
  <c r="I21" i="16"/>
  <c r="I14" i="16"/>
  <c r="H21" i="16"/>
  <c r="I7" i="5"/>
  <c r="J22" i="5"/>
  <c r="H7" i="5"/>
  <c r="I147" i="3"/>
  <c r="G147" i="3"/>
  <c r="I149" i="3"/>
  <c r="H149" i="3"/>
  <c r="J149" i="3"/>
  <c r="I40" i="34"/>
  <c r="J40" i="34" s="1"/>
  <c r="I38" i="34"/>
  <c r="J38" i="34" s="1"/>
  <c r="G10" i="15"/>
  <c r="J42" i="15"/>
  <c r="J9" i="16"/>
  <c r="I9" i="16"/>
  <c r="H9" i="16"/>
  <c r="H35" i="15"/>
  <c r="H29" i="15"/>
  <c r="G35" i="15"/>
  <c r="H21" i="15"/>
  <c r="J10" i="14"/>
  <c r="J48" i="14"/>
  <c r="I10" i="14"/>
  <c r="I48" i="14"/>
  <c r="H10" i="14"/>
  <c r="H48" i="14"/>
  <c r="H33" i="14"/>
  <c r="H34" i="14"/>
  <c r="J37" i="13"/>
  <c r="J30" i="13"/>
  <c r="J29" i="13"/>
  <c r="J11" i="12"/>
  <c r="I11" i="12"/>
  <c r="H11" i="12"/>
  <c r="J17" i="12"/>
  <c r="I17" i="12"/>
  <c r="J29" i="12"/>
  <c r="I29" i="12"/>
  <c r="H29" i="12"/>
  <c r="H41" i="11"/>
  <c r="J155" i="10"/>
  <c r="H158" i="10"/>
  <c r="G158" i="10"/>
  <c r="J7" i="9"/>
  <c r="I7" i="9"/>
  <c r="H50" i="8"/>
  <c r="H58" i="8"/>
  <c r="H39" i="7"/>
  <c r="H24" i="7"/>
  <c r="G105" i="7"/>
  <c r="H19" i="7"/>
  <c r="G19" i="7"/>
  <c r="J77" i="7"/>
  <c r="J6" i="7"/>
  <c r="I77" i="7"/>
  <c r="I6" i="7"/>
  <c r="H77" i="7"/>
  <c r="H6" i="7"/>
  <c r="H80" i="7"/>
  <c r="G76" i="6"/>
  <c r="H70" i="6"/>
  <c r="J94" i="6"/>
  <c r="G70" i="6"/>
  <c r="G60" i="6"/>
  <c r="H77" i="6"/>
  <c r="H94" i="6"/>
  <c r="H56" i="6"/>
  <c r="G77" i="6"/>
  <c r="G56" i="6"/>
  <c r="J75" i="6"/>
  <c r="J76" i="6"/>
  <c r="J56" i="6"/>
  <c r="H41" i="6"/>
  <c r="J43" i="5"/>
  <c r="J40" i="5"/>
  <c r="I43" i="5"/>
  <c r="I40" i="5"/>
  <c r="G43" i="5"/>
  <c r="I24" i="5"/>
  <c r="I14" i="5"/>
  <c r="H24" i="5"/>
  <c r="H14" i="5"/>
  <c r="G24" i="5"/>
  <c r="G14" i="5"/>
  <c r="H48" i="5"/>
  <c r="G2" i="5"/>
  <c r="J32" i="4"/>
  <c r="J26" i="4"/>
  <c r="H32" i="4"/>
  <c r="H26" i="4"/>
  <c r="H30" i="4"/>
  <c r="H13" i="4"/>
  <c r="G171" i="3"/>
  <c r="I116" i="3"/>
  <c r="I187" i="10"/>
  <c r="I223" i="3"/>
  <c r="H191" i="3"/>
  <c r="H223" i="3"/>
  <c r="G223" i="3"/>
  <c r="G174" i="3"/>
  <c r="G191" i="3"/>
  <c r="H171" i="3"/>
  <c r="G143" i="3"/>
  <c r="J182" i="3"/>
  <c r="H182" i="3"/>
  <c r="H152" i="10"/>
  <c r="H171" i="10"/>
  <c r="G171" i="10"/>
  <c r="H162" i="10"/>
  <c r="I166" i="10"/>
  <c r="J178" i="10"/>
  <c r="H166" i="10"/>
  <c r="J187" i="10"/>
  <c r="G166" i="10"/>
  <c r="H178" i="10"/>
  <c r="H187" i="10"/>
  <c r="G187" i="10"/>
  <c r="J183" i="10"/>
  <c r="H183" i="10"/>
  <c r="H137" i="10"/>
  <c r="G162" i="10"/>
  <c r="G177" i="10"/>
  <c r="I158" i="10"/>
  <c r="J177" i="10"/>
  <c r="H148" i="10"/>
  <c r="I155" i="10"/>
  <c r="J137" i="10"/>
  <c r="H155" i="10"/>
  <c r="J152" i="10"/>
  <c r="J148" i="10"/>
  <c r="I148" i="10"/>
  <c r="J142" i="10"/>
  <c r="I142" i="10"/>
  <c r="H142" i="10"/>
  <c r="G110" i="10"/>
  <c r="G127" i="10"/>
  <c r="H127" i="10"/>
  <c r="I127" i="10"/>
  <c r="J127" i="10"/>
  <c r="H110" i="10"/>
  <c r="H103" i="10"/>
  <c r="G103" i="10"/>
  <c r="J103" i="10"/>
  <c r="J88" i="10"/>
  <c r="H88" i="10"/>
  <c r="J66" i="10"/>
  <c r="G66" i="10"/>
  <c r="H79" i="10"/>
  <c r="H237" i="10"/>
  <c r="G79" i="10"/>
  <c r="J79" i="10"/>
  <c r="G18" i="10"/>
  <c r="J18" i="10"/>
  <c r="G182" i="3"/>
  <c r="J220" i="3"/>
  <c r="J228" i="3"/>
  <c r="H174" i="3"/>
  <c r="H228" i="3"/>
  <c r="H220" i="3"/>
  <c r="G234" i="3"/>
  <c r="H234" i="3"/>
  <c r="J234" i="3"/>
  <c r="J193" i="3"/>
  <c r="J212" i="3"/>
  <c r="H153" i="3"/>
  <c r="H193" i="3"/>
  <c r="G193" i="3"/>
  <c r="G215" i="3"/>
  <c r="H215" i="3"/>
  <c r="J215" i="3"/>
  <c r="G212" i="3"/>
  <c r="H212" i="3"/>
  <c r="H164" i="3"/>
  <c r="H168" i="3"/>
  <c r="G164" i="3"/>
  <c r="G168" i="3"/>
  <c r="G202" i="3"/>
  <c r="H202" i="3"/>
  <c r="J202" i="3"/>
  <c r="J198" i="3"/>
  <c r="J188" i="3"/>
  <c r="I198" i="3"/>
  <c r="I188" i="3"/>
  <c r="H198" i="3"/>
  <c r="H188" i="3"/>
  <c r="H116" i="3"/>
  <c r="G116" i="3"/>
  <c r="G104" i="3"/>
  <c r="H143" i="3"/>
  <c r="J164" i="3"/>
  <c r="H110" i="3"/>
  <c r="H136" i="3"/>
  <c r="G110" i="3"/>
  <c r="G136" i="3"/>
  <c r="G118" i="3"/>
  <c r="J143" i="3"/>
  <c r="H104" i="3"/>
  <c r="J142" i="3"/>
  <c r="H142" i="3"/>
  <c r="G67" i="3"/>
  <c r="J136" i="3"/>
  <c r="J128" i="3"/>
  <c r="H118" i="3"/>
  <c r="J124" i="3"/>
  <c r="H128" i="3"/>
  <c r="G128" i="3"/>
  <c r="J130" i="3"/>
  <c r="G130" i="3"/>
  <c r="H124" i="3"/>
  <c r="J110" i="3"/>
  <c r="J116" i="3"/>
  <c r="H85" i="3"/>
  <c r="J104" i="3"/>
  <c r="G74" i="3"/>
  <c r="J97" i="3"/>
  <c r="I97" i="3"/>
  <c r="H97" i="3"/>
  <c r="G97" i="3"/>
  <c r="J67" i="3"/>
  <c r="G85" i="3"/>
  <c r="H74" i="3"/>
  <c r="J75" i="3"/>
  <c r="I75" i="3"/>
  <c r="H75" i="3"/>
  <c r="J50" i="3"/>
  <c r="J46" i="3"/>
  <c r="I50" i="3"/>
  <c r="I46" i="3"/>
  <c r="H50" i="3"/>
  <c r="H46" i="3"/>
  <c r="I35" i="34"/>
  <c r="J35" i="34" s="1"/>
  <c r="I18" i="34"/>
  <c r="J18" i="34" s="1"/>
  <c r="I46" i="34"/>
  <c r="J46" i="34" s="1"/>
  <c r="I49" i="34"/>
  <c r="J49" i="34" s="1"/>
  <c r="I26" i="34"/>
  <c r="J26" i="34" s="1"/>
  <c r="I25" i="34"/>
  <c r="J25" i="34" s="1"/>
  <c r="I22" i="34"/>
  <c r="J22" i="34" s="1"/>
  <c r="I14" i="34"/>
  <c r="J14" i="34" s="1"/>
  <c r="I7" i="34"/>
  <c r="J7" i="34" s="1"/>
  <c r="I70" i="34"/>
  <c r="J70" i="34" s="1"/>
  <c r="I21" i="34"/>
  <c r="J21" i="34" s="1"/>
  <c r="I32" i="34"/>
  <c r="J32" i="34" s="1"/>
  <c r="I62" i="34"/>
  <c r="J62" i="34" s="1"/>
  <c r="I11" i="34"/>
  <c r="J11" i="34" s="1"/>
  <c r="I54" i="34"/>
  <c r="J54" i="34" s="1"/>
  <c r="I44" i="34"/>
  <c r="J44" i="34" s="1"/>
  <c r="I31" i="34"/>
  <c r="J31" i="34" s="1"/>
  <c r="I63" i="34"/>
  <c r="J63" i="34" s="1"/>
  <c r="I57" i="34"/>
  <c r="J57" i="34" s="1"/>
  <c r="I43" i="34"/>
  <c r="J43" i="34" s="1"/>
  <c r="I67" i="34"/>
  <c r="J67" i="34" s="1"/>
  <c r="I51" i="34"/>
  <c r="J51" i="34" s="1"/>
  <c r="I29" i="34"/>
  <c r="J29" i="34" s="1"/>
  <c r="I27" i="34"/>
  <c r="J27" i="34" s="1"/>
  <c r="I50" i="34"/>
  <c r="J50" i="34" s="1"/>
  <c r="I61" i="34"/>
  <c r="J61" i="34" s="1"/>
  <c r="I17" i="34"/>
  <c r="J17" i="34" s="1"/>
  <c r="I19" i="34"/>
  <c r="J19" i="34" s="1"/>
  <c r="I65" i="34"/>
  <c r="J65" i="34" s="1"/>
  <c r="I2" i="34"/>
  <c r="J2" i="34" s="1"/>
  <c r="I55" i="34"/>
  <c r="J55" i="34" s="1"/>
  <c r="I53" i="34"/>
  <c r="J53" i="34" s="1"/>
  <c r="I36" i="34"/>
  <c r="J36" i="34" s="1"/>
  <c r="I69" i="34"/>
  <c r="J69" i="34" s="1"/>
  <c r="I59" i="34"/>
  <c r="J59" i="34" s="1"/>
  <c r="I12" i="34"/>
  <c r="J12" i="34" s="1"/>
  <c r="I8" i="34"/>
  <c r="J8" i="34" s="1"/>
  <c r="I39" i="34"/>
  <c r="J39" i="34" s="1"/>
  <c r="I37" i="34"/>
  <c r="J37" i="34" s="1"/>
  <c r="I66" i="34"/>
  <c r="J66" i="34" s="1"/>
  <c r="I15" i="34"/>
  <c r="J15" i="34" s="1"/>
  <c r="I3" i="34"/>
  <c r="J3" i="34" s="1"/>
  <c r="I28" i="34"/>
  <c r="J28" i="34" s="1"/>
  <c r="I4" i="34"/>
  <c r="J4" i="34" s="1"/>
  <c r="I20" i="34"/>
  <c r="J20" i="34" s="1"/>
  <c r="I42" i="34"/>
  <c r="J42" i="34" s="1"/>
  <c r="I48" i="34"/>
  <c r="J48" i="34" s="1"/>
  <c r="I47" i="34"/>
  <c r="J47" i="34" s="1"/>
  <c r="I34" i="34"/>
  <c r="J34" i="34" s="1"/>
  <c r="I58" i="34"/>
  <c r="J58" i="34" s="1"/>
  <c r="I16" i="34"/>
  <c r="J16" i="34" s="1"/>
  <c r="I13" i="34"/>
  <c r="J13" i="34" s="1"/>
  <c r="I64" i="34"/>
  <c r="J64" i="34" s="1"/>
  <c r="I68" i="34"/>
  <c r="J68" i="34" s="1"/>
  <c r="F7" i="1" s="1"/>
  <c r="I5" i="34"/>
  <c r="J5" i="34" s="1"/>
  <c r="I6" i="34"/>
  <c r="J6" i="34" s="1"/>
  <c r="I45" i="34"/>
  <c r="J45" i="34" s="1"/>
  <c r="I23" i="34"/>
  <c r="J23" i="34" s="1"/>
  <c r="I10" i="34"/>
  <c r="J10" i="34" s="1"/>
  <c r="I9" i="34"/>
  <c r="J9" i="34" s="1"/>
  <c r="I52" i="34"/>
  <c r="J52" i="34" s="1"/>
  <c r="I60" i="34"/>
  <c r="J60" i="34" s="1"/>
  <c r="I56" i="34"/>
  <c r="J56" i="34" s="1"/>
  <c r="I33" i="34"/>
  <c r="J33" i="34" s="1"/>
  <c r="I30" i="34"/>
  <c r="J30" i="34" s="1"/>
  <c r="I24" i="34"/>
  <c r="J24" i="34" s="1"/>
  <c r="I41" i="34"/>
  <c r="J41" i="34" s="1"/>
  <c r="H20" i="4"/>
  <c r="G17" i="4"/>
  <c r="H123" i="3"/>
  <c r="G123" i="3"/>
  <c r="H22" i="16"/>
  <c r="H32" i="15"/>
  <c r="H31" i="15"/>
  <c r="G32" i="15"/>
  <c r="H18" i="15"/>
  <c r="H27" i="13"/>
  <c r="H45" i="13"/>
  <c r="G45" i="13"/>
  <c r="H19" i="13"/>
  <c r="H6" i="13"/>
  <c r="H18" i="13"/>
  <c r="H39" i="12"/>
  <c r="H21" i="12"/>
  <c r="H35" i="11"/>
  <c r="H25" i="11"/>
  <c r="H15" i="11"/>
  <c r="G35" i="11"/>
  <c r="H45" i="8"/>
  <c r="G45" i="8"/>
  <c r="H33" i="8"/>
  <c r="H57" i="8"/>
  <c r="H56" i="8"/>
  <c r="H20" i="8"/>
  <c r="H92" i="6"/>
  <c r="G92" i="6"/>
  <c r="H44" i="5"/>
  <c r="G44" i="5"/>
  <c r="H17" i="5"/>
  <c r="H49" i="5"/>
  <c r="H16" i="5"/>
  <c r="H33" i="4"/>
  <c r="H19" i="4"/>
  <c r="G234" i="10"/>
  <c r="H214" i="10"/>
  <c r="G214" i="10"/>
  <c r="H230" i="10"/>
  <c r="H240" i="10"/>
  <c r="G240" i="10"/>
  <c r="G167" i="10"/>
  <c r="H228" i="10"/>
  <c r="G203" i="10"/>
  <c r="H243" i="10"/>
  <c r="H239" i="10"/>
  <c r="G232" i="10"/>
  <c r="G243" i="10"/>
  <c r="H218" i="10"/>
  <c r="H247" i="10"/>
  <c r="G207" i="10"/>
  <c r="G218" i="10"/>
  <c r="H181" i="10"/>
  <c r="H210" i="10"/>
  <c r="G210" i="10"/>
  <c r="G144" i="10"/>
  <c r="H62" i="10"/>
  <c r="H213" i="10"/>
  <c r="G213" i="10"/>
  <c r="H207" i="10"/>
  <c r="H197" i="10"/>
  <c r="H203" i="10"/>
  <c r="H160" i="10"/>
  <c r="G160" i="10"/>
  <c r="H195" i="10"/>
  <c r="G199" i="10"/>
  <c r="G195" i="10"/>
  <c r="G194" i="10"/>
  <c r="H144" i="10"/>
  <c r="H169" i="10"/>
  <c r="H139" i="10"/>
  <c r="G139" i="10"/>
  <c r="G156" i="10"/>
  <c r="H59" i="10"/>
  <c r="G59" i="10"/>
  <c r="F114" i="10"/>
  <c r="H114" i="10" s="1"/>
  <c r="F99" i="10"/>
  <c r="H99" i="10" s="1"/>
  <c r="F49" i="10"/>
  <c r="G49" i="10" s="1"/>
  <c r="F95" i="10"/>
  <c r="G95" i="10" s="1"/>
  <c r="F23" i="10"/>
  <c r="G23" i="10" s="1"/>
  <c r="F36" i="10"/>
  <c r="F76" i="10"/>
  <c r="H76" i="10" s="1"/>
  <c r="F24" i="10"/>
  <c r="H24" i="10" s="1"/>
  <c r="F163" i="3"/>
  <c r="G163" i="3" s="1"/>
  <c r="F303" i="3"/>
  <c r="H303" i="3" s="1"/>
  <c r="F311" i="3"/>
  <c r="F280" i="3"/>
  <c r="F333" i="3"/>
  <c r="F326" i="3"/>
  <c r="G326" i="3" s="1"/>
  <c r="F364" i="3"/>
  <c r="H364" i="3" s="1"/>
  <c r="F323" i="3"/>
  <c r="H323" i="3" s="1"/>
  <c r="F367" i="3"/>
  <c r="F300" i="3"/>
  <c r="G300" i="3" s="1"/>
  <c r="F301" i="3"/>
  <c r="H301" i="3" s="1"/>
  <c r="F302" i="3"/>
  <c r="G302" i="3" s="1"/>
  <c r="F344" i="3"/>
  <c r="G344" i="3" s="1"/>
  <c r="F304" i="3"/>
  <c r="G304" i="3" s="1"/>
  <c r="F296" i="3"/>
  <c r="G296" i="3" s="1"/>
  <c r="F292" i="3"/>
  <c r="F289" i="3"/>
  <c r="F121" i="3"/>
  <c r="F270" i="3"/>
  <c r="F274" i="3"/>
  <c r="F275" i="3"/>
  <c r="F267" i="3"/>
  <c r="G267" i="3" s="1"/>
  <c r="F179" i="3"/>
  <c r="F243" i="3"/>
  <c r="G243" i="3" s="1"/>
  <c r="F245" i="3"/>
  <c r="G245" i="3" s="1"/>
  <c r="F211" i="3"/>
  <c r="F248" i="3"/>
  <c r="G248" i="3" s="1"/>
  <c r="F254" i="3"/>
  <c r="F230" i="3"/>
  <c r="F238" i="3"/>
  <c r="G238" i="3" s="1"/>
  <c r="F205" i="3"/>
  <c r="F208" i="3"/>
  <c r="F200" i="3"/>
  <c r="F139" i="3"/>
  <c r="G139" i="3" s="1"/>
  <c r="F141" i="3"/>
  <c r="F137" i="3"/>
  <c r="H137" i="3" s="1"/>
  <c r="F132" i="3"/>
  <c r="G132" i="3" s="1"/>
  <c r="F117" i="3"/>
  <c r="F111" i="3"/>
  <c r="F35" i="3"/>
  <c r="F101" i="3"/>
  <c r="F20" i="3"/>
  <c r="E9" i="1"/>
  <c r="E12" i="1"/>
  <c r="E10" i="1"/>
  <c r="E8" i="1"/>
  <c r="E11" i="1"/>
  <c r="E7" i="1"/>
  <c r="H140" i="33"/>
  <c r="H142" i="33"/>
  <c r="H137" i="33"/>
  <c r="H139" i="33"/>
  <c r="H154" i="33"/>
  <c r="H169" i="33"/>
  <c r="H185" i="33"/>
  <c r="H192" i="33"/>
  <c r="H22" i="33"/>
  <c r="H29" i="33"/>
  <c r="H180" i="33"/>
  <c r="H167" i="33"/>
  <c r="H28" i="33"/>
  <c r="H16" i="33"/>
  <c r="H172" i="33"/>
  <c r="H198" i="33"/>
  <c r="H20" i="33"/>
  <c r="H39" i="33"/>
  <c r="H191" i="33"/>
  <c r="H57" i="33"/>
  <c r="H32" i="33"/>
  <c r="H66" i="33"/>
  <c r="H189" i="33"/>
  <c r="H12" i="33"/>
  <c r="H85" i="33"/>
  <c r="H80" i="33"/>
  <c r="H68" i="33"/>
  <c r="H61" i="33"/>
  <c r="H100" i="33"/>
  <c r="H82" i="33"/>
  <c r="H101" i="33"/>
  <c r="H88" i="33"/>
  <c r="H86" i="33"/>
  <c r="H199" i="33"/>
  <c r="H219" i="33"/>
  <c r="H97" i="33"/>
  <c r="H132" i="33"/>
  <c r="H150" i="33"/>
  <c r="H158" i="33"/>
  <c r="H164" i="33"/>
  <c r="H165" i="33"/>
  <c r="H135" i="33"/>
  <c r="H153" i="33"/>
  <c r="H138" i="33"/>
  <c r="H11" i="33"/>
  <c r="H162" i="33"/>
  <c r="H151" i="33"/>
  <c r="H144" i="33"/>
  <c r="H170" i="33"/>
  <c r="H187" i="33"/>
  <c r="H175" i="33"/>
  <c r="H18" i="33"/>
  <c r="H193" i="33"/>
  <c r="H184" i="33"/>
  <c r="H183" i="33"/>
  <c r="H182" i="33"/>
  <c r="H196" i="33"/>
  <c r="H14" i="33"/>
  <c r="H203" i="33"/>
  <c r="H15" i="33"/>
  <c r="H174" i="33"/>
  <c r="H60" i="33"/>
  <c r="H206" i="33"/>
  <c r="H202" i="33"/>
  <c r="H54" i="33"/>
  <c r="H35" i="33"/>
  <c r="H10" i="33"/>
  <c r="H45" i="33"/>
  <c r="H65" i="33"/>
  <c r="H19" i="33"/>
  <c r="H36" i="33"/>
  <c r="H21" i="33"/>
  <c r="H81" i="33"/>
  <c r="H26" i="33"/>
  <c r="H37" i="33"/>
  <c r="H59" i="33"/>
  <c r="H89" i="33"/>
  <c r="H208" i="33"/>
  <c r="H50" i="33"/>
  <c r="H62" i="33"/>
  <c r="H201" i="33"/>
  <c r="H194" i="33"/>
  <c r="H34" i="33"/>
  <c r="H44" i="33"/>
  <c r="H94" i="33"/>
  <c r="H77" i="33"/>
  <c r="H102" i="33"/>
  <c r="H211" i="33"/>
  <c r="H51" i="33"/>
  <c r="H64" i="33"/>
  <c r="H200" i="33"/>
  <c r="H213" i="33"/>
  <c r="H76" i="33"/>
  <c r="H84" i="33"/>
  <c r="H221" i="33"/>
  <c r="H205" i="33"/>
  <c r="H109" i="33"/>
  <c r="H63" i="33"/>
  <c r="H212" i="33"/>
  <c r="H118" i="33"/>
  <c r="H223" i="33"/>
  <c r="H222" i="33"/>
  <c r="H224" i="33"/>
  <c r="H225" i="33"/>
  <c r="H195" i="33"/>
  <c r="H152" i="33"/>
  <c r="H147" i="33"/>
  <c r="H136" i="33"/>
  <c r="H141" i="33"/>
  <c r="H3" i="33"/>
  <c r="H133" i="33"/>
  <c r="H7" i="33"/>
  <c r="H157" i="33"/>
  <c r="H156" i="33"/>
  <c r="H155" i="33"/>
  <c r="H145" i="33"/>
  <c r="H159" i="33"/>
  <c r="H168" i="33"/>
  <c r="H5" i="33"/>
  <c r="H149" i="33"/>
  <c r="H166" i="33"/>
  <c r="H148" i="33"/>
  <c r="H171" i="33"/>
  <c r="H9" i="33"/>
  <c r="H173" i="33"/>
  <c r="H181" i="33"/>
  <c r="H8" i="33"/>
  <c r="H160" i="33"/>
  <c r="H25" i="33"/>
  <c r="H161" i="33"/>
  <c r="H177" i="33"/>
  <c r="H31" i="33"/>
  <c r="H179" i="33"/>
  <c r="H24" i="33"/>
  <c r="H38" i="33"/>
  <c r="H4" i="33"/>
  <c r="H46" i="33"/>
  <c r="H47" i="33"/>
  <c r="H48" i="33"/>
  <c r="H176" i="33"/>
  <c r="H40" i="33"/>
  <c r="H42" i="33"/>
  <c r="H188" i="33"/>
  <c r="H186" i="33"/>
  <c r="H33" i="33"/>
  <c r="H56" i="33"/>
  <c r="H69" i="33"/>
  <c r="H190" i="33"/>
  <c r="H17" i="33"/>
  <c r="H52" i="33"/>
  <c r="H13" i="33"/>
  <c r="H58" i="33"/>
  <c r="H30" i="33"/>
  <c r="H197" i="33"/>
  <c r="H53" i="33"/>
  <c r="H23" i="33"/>
  <c r="H178" i="33"/>
  <c r="H49" i="33"/>
  <c r="H70" i="33"/>
  <c r="H72" i="33"/>
  <c r="H207" i="33"/>
  <c r="H204" i="33"/>
  <c r="H75" i="33"/>
  <c r="H209" i="33"/>
  <c r="H78" i="33"/>
  <c r="H210" i="33"/>
  <c r="H41" i="33"/>
  <c r="H73" i="33"/>
  <c r="H87" i="33"/>
  <c r="H67" i="33"/>
  <c r="H95" i="33"/>
  <c r="H43" i="33"/>
  <c r="H215" i="33"/>
  <c r="H90" i="33"/>
  <c r="H91" i="33"/>
  <c r="H104" i="33"/>
  <c r="H79" i="33"/>
  <c r="H214" i="33"/>
  <c r="H92" i="33"/>
  <c r="H217" i="33"/>
  <c r="H71" i="33"/>
  <c r="H96" i="33"/>
  <c r="H107" i="33"/>
  <c r="H98" i="33"/>
  <c r="H113" i="33"/>
  <c r="H111" i="33"/>
  <c r="H103" i="33"/>
  <c r="H220" i="33"/>
  <c r="H55" i="33"/>
  <c r="H116" i="33"/>
  <c r="H119" i="33"/>
  <c r="H74" i="33"/>
  <c r="H216" i="33"/>
  <c r="H83" i="33"/>
  <c r="H218" i="33"/>
  <c r="H120" i="33"/>
  <c r="H106" i="33"/>
  <c r="H93" i="33"/>
  <c r="H105" i="33"/>
  <c r="H122" i="33"/>
  <c r="H112" i="33"/>
  <c r="H121" i="33"/>
  <c r="H123" i="33"/>
  <c r="H114" i="33"/>
  <c r="H110" i="33"/>
  <c r="H108" i="33"/>
  <c r="H115" i="33"/>
  <c r="H117" i="33"/>
  <c r="H125" i="33"/>
  <c r="H126" i="33"/>
  <c r="H129" i="33"/>
  <c r="H124" i="33"/>
  <c r="H127" i="33"/>
  <c r="H226" i="33"/>
  <c r="H128" i="33"/>
  <c r="H130" i="33"/>
  <c r="H131" i="33"/>
  <c r="H143" i="33"/>
  <c r="H146" i="33"/>
  <c r="H2" i="33"/>
  <c r="I99" i="33" s="1"/>
  <c r="J99" i="33" s="1"/>
  <c r="H163" i="33"/>
  <c r="H6" i="33"/>
  <c r="F140" i="33"/>
  <c r="F142" i="33"/>
  <c r="F137" i="33"/>
  <c r="F139" i="33"/>
  <c r="F154" i="33"/>
  <c r="F169" i="33"/>
  <c r="F185" i="33"/>
  <c r="F192" i="33"/>
  <c r="F22" i="33"/>
  <c r="F29" i="33"/>
  <c r="F180" i="33"/>
  <c r="F167" i="33"/>
  <c r="F28" i="33"/>
  <c r="F16" i="33"/>
  <c r="F172" i="33"/>
  <c r="F198" i="33"/>
  <c r="F20" i="33"/>
  <c r="F39" i="33"/>
  <c r="F191" i="33"/>
  <c r="F57" i="33"/>
  <c r="F32" i="33"/>
  <c r="F66" i="33"/>
  <c r="F189" i="33"/>
  <c r="F12" i="33"/>
  <c r="F85" i="33"/>
  <c r="F80" i="33"/>
  <c r="F68" i="33"/>
  <c r="F61" i="33"/>
  <c r="F100" i="33"/>
  <c r="F82" i="33"/>
  <c r="F101" i="33"/>
  <c r="F88" i="33"/>
  <c r="F86" i="33"/>
  <c r="F199" i="33"/>
  <c r="F219" i="33"/>
  <c r="F97" i="33"/>
  <c r="F132" i="33"/>
  <c r="F150" i="33"/>
  <c r="F158" i="33"/>
  <c r="F164" i="33"/>
  <c r="F165" i="33"/>
  <c r="F135" i="33"/>
  <c r="F153" i="33"/>
  <c r="F138" i="33"/>
  <c r="F11" i="33"/>
  <c r="F162" i="33"/>
  <c r="F151" i="33"/>
  <c r="F144" i="33"/>
  <c r="F170" i="33"/>
  <c r="F187" i="33"/>
  <c r="F175" i="33"/>
  <c r="F18" i="33"/>
  <c r="F193" i="33"/>
  <c r="F184" i="33"/>
  <c r="F183" i="33"/>
  <c r="F182" i="33"/>
  <c r="F196" i="33"/>
  <c r="F14" i="33"/>
  <c r="F203" i="33"/>
  <c r="F15" i="33"/>
  <c r="F174" i="33"/>
  <c r="F60" i="33"/>
  <c r="F206" i="33"/>
  <c r="F202" i="33"/>
  <c r="F54" i="33"/>
  <c r="F35" i="33"/>
  <c r="F10" i="33"/>
  <c r="F45" i="33"/>
  <c r="F65" i="33"/>
  <c r="F19" i="33"/>
  <c r="F36" i="33"/>
  <c r="F21" i="33"/>
  <c r="F81" i="33"/>
  <c r="F26" i="33"/>
  <c r="F37" i="33"/>
  <c r="F59" i="33"/>
  <c r="F89" i="33"/>
  <c r="F208" i="33"/>
  <c r="F50" i="33"/>
  <c r="F62" i="33"/>
  <c r="F201" i="33"/>
  <c r="F194" i="33"/>
  <c r="F34" i="33"/>
  <c r="F44" i="33"/>
  <c r="F94" i="33"/>
  <c r="F77" i="33"/>
  <c r="F102" i="33"/>
  <c r="F211" i="33"/>
  <c r="F51" i="33"/>
  <c r="F64" i="33"/>
  <c r="F200" i="33"/>
  <c r="F213" i="33"/>
  <c r="F76" i="33"/>
  <c r="F84" i="33"/>
  <c r="F221" i="33"/>
  <c r="F205" i="33"/>
  <c r="F109" i="33"/>
  <c r="F63" i="33"/>
  <c r="F212" i="33"/>
  <c r="F118" i="33"/>
  <c r="F223" i="33"/>
  <c r="F222" i="33"/>
  <c r="F224" i="33"/>
  <c r="F225" i="33"/>
  <c r="F195" i="33"/>
  <c r="F152" i="33"/>
  <c r="F147" i="33"/>
  <c r="F136" i="33"/>
  <c r="F141" i="33"/>
  <c r="F3" i="33"/>
  <c r="F133" i="33"/>
  <c r="F7" i="33"/>
  <c r="F157" i="33"/>
  <c r="F156" i="33"/>
  <c r="F155" i="33"/>
  <c r="F145" i="33"/>
  <c r="F159" i="33"/>
  <c r="F168" i="33"/>
  <c r="F5" i="33"/>
  <c r="F149" i="33"/>
  <c r="F166" i="33"/>
  <c r="F148" i="33"/>
  <c r="F171" i="33"/>
  <c r="F9" i="33"/>
  <c r="F173" i="33"/>
  <c r="F181" i="33"/>
  <c r="F8" i="33"/>
  <c r="F160" i="33"/>
  <c r="F25" i="33"/>
  <c r="F161" i="33"/>
  <c r="F177" i="33"/>
  <c r="F31" i="33"/>
  <c r="F179" i="33"/>
  <c r="F24" i="33"/>
  <c r="F38" i="33"/>
  <c r="F4" i="33"/>
  <c r="F46" i="33"/>
  <c r="F47" i="33"/>
  <c r="F48" i="33"/>
  <c r="F176" i="33"/>
  <c r="F40" i="33"/>
  <c r="F42" i="33"/>
  <c r="F188" i="33"/>
  <c r="F186" i="33"/>
  <c r="F33" i="33"/>
  <c r="F56" i="33"/>
  <c r="F69" i="33"/>
  <c r="F190" i="33"/>
  <c r="F17" i="33"/>
  <c r="F52" i="33"/>
  <c r="F13" i="33"/>
  <c r="F58" i="33"/>
  <c r="F30" i="33"/>
  <c r="F197" i="33"/>
  <c r="F53" i="33"/>
  <c r="F23" i="33"/>
  <c r="F178" i="33"/>
  <c r="F49" i="33"/>
  <c r="F70" i="33"/>
  <c r="F72" i="33"/>
  <c r="F207" i="33"/>
  <c r="F204" i="33"/>
  <c r="F75" i="33"/>
  <c r="F209" i="33"/>
  <c r="F78" i="33"/>
  <c r="F210" i="33"/>
  <c r="F41" i="33"/>
  <c r="F73" i="33"/>
  <c r="F87" i="33"/>
  <c r="F67" i="33"/>
  <c r="F95" i="33"/>
  <c r="F43" i="33"/>
  <c r="F215" i="33"/>
  <c r="F90" i="33"/>
  <c r="F91" i="33"/>
  <c r="F104" i="33"/>
  <c r="F79" i="33"/>
  <c r="F214" i="33"/>
  <c r="F92" i="33"/>
  <c r="F217" i="33"/>
  <c r="F71" i="33"/>
  <c r="F96" i="33"/>
  <c r="F107" i="33"/>
  <c r="F98" i="33"/>
  <c r="F113" i="33"/>
  <c r="F111" i="33"/>
  <c r="F103" i="33"/>
  <c r="F220" i="33"/>
  <c r="F55" i="33"/>
  <c r="F116" i="33"/>
  <c r="F119" i="33"/>
  <c r="F74" i="33"/>
  <c r="F216" i="33"/>
  <c r="F83" i="33"/>
  <c r="F218" i="33"/>
  <c r="F120" i="33"/>
  <c r="F106" i="33"/>
  <c r="F93" i="33"/>
  <c r="F105" i="33"/>
  <c r="F122" i="33"/>
  <c r="F112" i="33"/>
  <c r="F121" i="33"/>
  <c r="F123" i="33"/>
  <c r="F114" i="33"/>
  <c r="F110" i="33"/>
  <c r="F108" i="33"/>
  <c r="F115" i="33"/>
  <c r="F117" i="33"/>
  <c r="F125" i="33"/>
  <c r="F126" i="33"/>
  <c r="F129" i="33"/>
  <c r="F124" i="33"/>
  <c r="F127" i="33"/>
  <c r="F226" i="33"/>
  <c r="F128" i="33"/>
  <c r="F130" i="33"/>
  <c r="F131" i="33"/>
  <c r="F143" i="33"/>
  <c r="F146" i="33"/>
  <c r="F2" i="33"/>
  <c r="F163" i="33"/>
  <c r="F6" i="33"/>
  <c r="F12" i="16"/>
  <c r="F20" i="16"/>
  <c r="F13" i="15"/>
  <c r="F52" i="15"/>
  <c r="F9" i="15"/>
  <c r="F23" i="15"/>
  <c r="F44" i="15"/>
  <c r="F24" i="15"/>
  <c r="F30" i="15"/>
  <c r="F6" i="14"/>
  <c r="F8" i="14"/>
  <c r="F59" i="14"/>
  <c r="F38" i="14"/>
  <c r="F26" i="14"/>
  <c r="F52" i="14"/>
  <c r="F64" i="14"/>
  <c r="F54" i="14"/>
  <c r="F11" i="14"/>
  <c r="F49" i="14"/>
  <c r="F17" i="14"/>
  <c r="F44" i="13"/>
  <c r="F11" i="13"/>
  <c r="F5" i="13"/>
  <c r="F8" i="13"/>
  <c r="F28" i="13"/>
  <c r="F34" i="13"/>
  <c r="F22" i="12"/>
  <c r="F8" i="12"/>
  <c r="F2" i="12"/>
  <c r="F12" i="12"/>
  <c r="F6" i="12"/>
  <c r="F23" i="12"/>
  <c r="F12" i="11"/>
  <c r="F37" i="11"/>
  <c r="F2" i="11"/>
  <c r="F5" i="11"/>
  <c r="F38" i="11"/>
  <c r="F40" i="11"/>
  <c r="F18" i="8"/>
  <c r="F38" i="8"/>
  <c r="F91" i="7"/>
  <c r="F57" i="7"/>
  <c r="F4" i="7"/>
  <c r="F75" i="7"/>
  <c r="F94" i="7"/>
  <c r="F40" i="7"/>
  <c r="F85" i="7"/>
  <c r="F81" i="7"/>
  <c r="F96" i="7"/>
  <c r="F97" i="7"/>
  <c r="F44" i="7"/>
  <c r="F11" i="6"/>
  <c r="F74" i="6"/>
  <c r="F37" i="6"/>
  <c r="F40" i="6"/>
  <c r="F80" i="6"/>
  <c r="F19" i="6"/>
  <c r="F29" i="6"/>
  <c r="F50" i="6"/>
  <c r="F69" i="6"/>
  <c r="F44" i="6"/>
  <c r="F47" i="5"/>
  <c r="F3" i="5"/>
  <c r="F21" i="5"/>
  <c r="F5" i="5"/>
  <c r="F15" i="4"/>
  <c r="F31" i="4"/>
  <c r="F10" i="4"/>
  <c r="F6" i="4"/>
  <c r="F173" i="10"/>
  <c r="F242" i="10"/>
  <c r="F154" i="10"/>
  <c r="F233" i="10"/>
  <c r="F223" i="10"/>
  <c r="F216" i="10"/>
  <c r="F205" i="10"/>
  <c r="F209" i="10"/>
  <c r="F211" i="10"/>
  <c r="F202" i="10"/>
  <c r="F68" i="10"/>
  <c r="F97" i="10"/>
  <c r="F182" i="10"/>
  <c r="F172" i="10"/>
  <c r="F168" i="10"/>
  <c r="F163" i="10"/>
  <c r="F109" i="10"/>
  <c r="F117" i="10"/>
  <c r="F102" i="10"/>
  <c r="F151" i="10"/>
  <c r="F145" i="10"/>
  <c r="F147" i="10"/>
  <c r="F42" i="10"/>
  <c r="F136" i="10"/>
  <c r="F138" i="10"/>
  <c r="F45" i="10"/>
  <c r="F124" i="10"/>
  <c r="F122" i="10"/>
  <c r="F115" i="10"/>
  <c r="F58" i="10"/>
  <c r="F93" i="10"/>
  <c r="F86" i="10"/>
  <c r="F41" i="10"/>
  <c r="F22" i="10"/>
  <c r="F14" i="10"/>
  <c r="F69" i="10"/>
  <c r="F54" i="10"/>
  <c r="F48" i="10"/>
  <c r="H168" i="19"/>
  <c r="F168" i="19"/>
  <c r="F9" i="19"/>
  <c r="H9" i="19"/>
  <c r="F68" i="3"/>
  <c r="F278" i="3"/>
  <c r="F281" i="3"/>
  <c r="F260" i="3"/>
  <c r="F201" i="3"/>
  <c r="F210" i="3"/>
  <c r="F224" i="3"/>
  <c r="F227" i="3"/>
  <c r="F232" i="3"/>
  <c r="F236" i="3"/>
  <c r="F214" i="3"/>
  <c r="F157" i="3"/>
  <c r="F169" i="3"/>
  <c r="F189" i="3"/>
  <c r="F190" i="3"/>
  <c r="F194" i="3"/>
  <c r="F105" i="3"/>
  <c r="F159" i="3"/>
  <c r="F95" i="3"/>
  <c r="F76" i="3"/>
  <c r="F58" i="3"/>
  <c r="F34" i="3"/>
  <c r="F38" i="3"/>
  <c r="F42" i="3"/>
  <c r="F78" i="3"/>
  <c r="F84" i="3"/>
  <c r="F89" i="3"/>
  <c r="F73" i="3"/>
  <c r="F47" i="3"/>
  <c r="F127" i="19"/>
  <c r="H127" i="19"/>
  <c r="H3" i="19"/>
  <c r="H4" i="19"/>
  <c r="H5" i="19"/>
  <c r="H6" i="19"/>
  <c r="H7" i="19"/>
  <c r="H8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1" i="19"/>
  <c r="H150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F3" i="19"/>
  <c r="F4" i="19"/>
  <c r="F5" i="19"/>
  <c r="F6" i="19"/>
  <c r="F7" i="19"/>
  <c r="F8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I79" i="10" s="1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8" i="19"/>
  <c r="F129" i="19"/>
  <c r="F130" i="19"/>
  <c r="F131" i="19"/>
  <c r="F132" i="19"/>
  <c r="F133" i="19"/>
  <c r="F134" i="19"/>
  <c r="F135" i="19"/>
  <c r="F136" i="19"/>
  <c r="F137" i="19"/>
  <c r="F138" i="19"/>
  <c r="F139" i="19"/>
  <c r="F140" i="19"/>
  <c r="F141" i="19"/>
  <c r="F142" i="19"/>
  <c r="F143" i="19"/>
  <c r="F144" i="19"/>
  <c r="F145" i="19"/>
  <c r="F146" i="19"/>
  <c r="F147" i="19"/>
  <c r="F148" i="19"/>
  <c r="F149" i="19"/>
  <c r="F151" i="19"/>
  <c r="F150" i="19"/>
  <c r="F152" i="19"/>
  <c r="F153" i="19"/>
  <c r="F154" i="19"/>
  <c r="F155" i="19"/>
  <c r="F156" i="19"/>
  <c r="F157" i="19"/>
  <c r="F158" i="19"/>
  <c r="F159" i="19"/>
  <c r="F160" i="19"/>
  <c r="F161" i="19"/>
  <c r="F162" i="19"/>
  <c r="F163" i="19"/>
  <c r="F164" i="19"/>
  <c r="F165" i="19"/>
  <c r="F166" i="19"/>
  <c r="F167" i="19"/>
  <c r="F169" i="19"/>
  <c r="F170" i="19"/>
  <c r="F171" i="19"/>
  <c r="F172" i="19"/>
  <c r="F173" i="19"/>
  <c r="F174" i="19"/>
  <c r="F175" i="19"/>
  <c r="F176" i="19"/>
  <c r="F177" i="19"/>
  <c r="F178" i="19"/>
  <c r="F179" i="19"/>
  <c r="F180" i="19"/>
  <c r="F181" i="19"/>
  <c r="F182" i="19"/>
  <c r="F183" i="19"/>
  <c r="F184" i="19"/>
  <c r="F185" i="19"/>
  <c r="F186" i="19"/>
  <c r="F187" i="19"/>
  <c r="F188" i="19"/>
  <c r="F28" i="4"/>
  <c r="F29" i="11"/>
  <c r="F26" i="11"/>
  <c r="F101" i="10"/>
  <c r="F132" i="10"/>
  <c r="F343" i="3"/>
  <c r="F241" i="20"/>
  <c r="H241" i="20"/>
  <c r="H251" i="20"/>
  <c r="F251" i="20"/>
  <c r="H158" i="20"/>
  <c r="F158" i="20"/>
  <c r="F10" i="16"/>
  <c r="F16" i="16"/>
  <c r="F11" i="16"/>
  <c r="F15" i="16"/>
  <c r="F6" i="16"/>
  <c r="F3" i="16"/>
  <c r="F13" i="16"/>
  <c r="F4" i="16"/>
  <c r="F43" i="15"/>
  <c r="F46" i="15"/>
  <c r="F16" i="15"/>
  <c r="F15" i="15"/>
  <c r="F40" i="15"/>
  <c r="F27" i="15"/>
  <c r="F11" i="15"/>
  <c r="F6" i="15"/>
  <c r="F2" i="15"/>
  <c r="F5" i="15"/>
  <c r="F41" i="15"/>
  <c r="F14" i="15"/>
  <c r="F26" i="15"/>
  <c r="F36" i="15"/>
  <c r="F34" i="15"/>
  <c r="F4" i="15"/>
  <c r="F19" i="15"/>
  <c r="F48" i="15"/>
  <c r="F17" i="15"/>
  <c r="F30" i="14"/>
  <c r="F67" i="14"/>
  <c r="F44" i="14"/>
  <c r="F50" i="14"/>
  <c r="F20" i="14"/>
  <c r="F40" i="14"/>
  <c r="F22" i="14"/>
  <c r="F21" i="14"/>
  <c r="F7" i="14"/>
  <c r="F70" i="14"/>
  <c r="F51" i="14"/>
  <c r="F47" i="14"/>
  <c r="F68" i="14"/>
  <c r="F19" i="14"/>
  <c r="F43" i="14"/>
  <c r="F2" i="14"/>
  <c r="F69" i="14"/>
  <c r="F31" i="14"/>
  <c r="F57" i="14"/>
  <c r="F23" i="14"/>
  <c r="F53" i="14"/>
  <c r="F15" i="14"/>
  <c r="F36" i="14"/>
  <c r="F25" i="14"/>
  <c r="F32" i="14"/>
  <c r="F35" i="14"/>
  <c r="F60" i="14"/>
  <c r="F41" i="14"/>
  <c r="F37" i="14"/>
  <c r="F35" i="13"/>
  <c r="F46" i="13"/>
  <c r="F4" i="13"/>
  <c r="F14" i="13"/>
  <c r="F50" i="13"/>
  <c r="F22" i="13"/>
  <c r="F48" i="13"/>
  <c r="F42" i="13"/>
  <c r="F41" i="13"/>
  <c r="F38" i="13"/>
  <c r="F13" i="13"/>
  <c r="F25" i="13"/>
  <c r="F16" i="13"/>
  <c r="F20" i="13"/>
  <c r="F3" i="13"/>
  <c r="F15" i="13"/>
  <c r="F9" i="13"/>
  <c r="F7" i="13"/>
  <c r="F31" i="13"/>
  <c r="F15" i="12"/>
  <c r="F32" i="12"/>
  <c r="F24" i="12"/>
  <c r="F20" i="12"/>
  <c r="F19" i="12"/>
  <c r="F26" i="12"/>
  <c r="F35" i="12"/>
  <c r="F4" i="12"/>
  <c r="F37" i="12"/>
  <c r="F7" i="12"/>
  <c r="F31" i="12"/>
  <c r="F14" i="12"/>
  <c r="F25" i="12"/>
  <c r="F3" i="12"/>
  <c r="F9" i="12"/>
  <c r="F33" i="12"/>
  <c r="F27" i="11"/>
  <c r="F6" i="11"/>
  <c r="F7" i="11"/>
  <c r="F13" i="11"/>
  <c r="F4" i="11"/>
  <c r="F3" i="11"/>
  <c r="F16" i="11"/>
  <c r="F9" i="11"/>
  <c r="F8" i="11"/>
  <c r="F14" i="11"/>
  <c r="F30" i="11"/>
  <c r="F31" i="11"/>
  <c r="F11" i="11"/>
  <c r="F10" i="11"/>
  <c r="F33" i="11"/>
  <c r="F21" i="11"/>
  <c r="F18" i="11"/>
  <c r="F5" i="9"/>
  <c r="F6" i="9"/>
  <c r="F9" i="9"/>
  <c r="F30" i="8"/>
  <c r="F19" i="8"/>
  <c r="F17" i="8"/>
  <c r="F13" i="8"/>
  <c r="F12" i="8"/>
  <c r="F55" i="8"/>
  <c r="F44" i="8"/>
  <c r="F28" i="8"/>
  <c r="F31" i="8"/>
  <c r="F36" i="8"/>
  <c r="F47" i="8"/>
  <c r="F54" i="8"/>
  <c r="F7" i="8"/>
  <c r="F43" i="8"/>
  <c r="F14" i="8"/>
  <c r="F48" i="8"/>
  <c r="F4" i="8"/>
  <c r="F46" i="8"/>
  <c r="F2" i="8"/>
  <c r="F11" i="8"/>
  <c r="F10" i="8"/>
  <c r="F25" i="8"/>
  <c r="F26" i="8"/>
  <c r="F24" i="8"/>
  <c r="F40" i="8"/>
  <c r="F29" i="8"/>
  <c r="F15" i="8"/>
  <c r="F53" i="7"/>
  <c r="F35" i="7"/>
  <c r="F50" i="7"/>
  <c r="F13" i="7"/>
  <c r="F69" i="7"/>
  <c r="F49" i="7"/>
  <c r="F89" i="7"/>
  <c r="F43" i="7"/>
  <c r="F52" i="7"/>
  <c r="F65" i="7"/>
  <c r="F23" i="7"/>
  <c r="F99" i="7"/>
  <c r="F90" i="7"/>
  <c r="F10" i="7"/>
  <c r="F95" i="7"/>
  <c r="F71" i="7"/>
  <c r="F60" i="7"/>
  <c r="F9" i="7"/>
  <c r="F47" i="7"/>
  <c r="F48" i="7"/>
  <c r="F42" i="7"/>
  <c r="F51" i="7"/>
  <c r="F82" i="7"/>
  <c r="F22" i="7"/>
  <c r="F79" i="7"/>
  <c r="F76" i="7"/>
  <c r="F21" i="7"/>
  <c r="F72" i="7"/>
  <c r="F54" i="7"/>
  <c r="F62" i="7"/>
  <c r="F31" i="7"/>
  <c r="F61" i="7"/>
  <c r="F55" i="7"/>
  <c r="F92" i="7"/>
  <c r="F59" i="7"/>
  <c r="F83" i="7"/>
  <c r="F33" i="7"/>
  <c r="F8" i="7"/>
  <c r="F26" i="7"/>
  <c r="F18" i="7"/>
  <c r="F37" i="7"/>
  <c r="F15" i="7"/>
  <c r="F86" i="7"/>
  <c r="F3" i="7"/>
  <c r="F7" i="7"/>
  <c r="F30" i="7"/>
  <c r="F36" i="7"/>
  <c r="F5" i="7"/>
  <c r="F78" i="7"/>
  <c r="F29" i="7"/>
  <c r="F16" i="7"/>
  <c r="F25" i="7"/>
  <c r="F45" i="7"/>
  <c r="F34" i="7"/>
  <c r="F95" i="6"/>
  <c r="F91" i="6"/>
  <c r="F7" i="6"/>
  <c r="F45" i="6"/>
  <c r="F55" i="6"/>
  <c r="F6" i="6"/>
  <c r="F33" i="6"/>
  <c r="F28" i="6"/>
  <c r="F85" i="6"/>
  <c r="F47" i="6"/>
  <c r="F72" i="6"/>
  <c r="F82" i="6"/>
  <c r="F51" i="6"/>
  <c r="F53" i="6"/>
  <c r="F86" i="6"/>
  <c r="F49" i="6"/>
  <c r="F17" i="6"/>
  <c r="F34" i="6"/>
  <c r="F15" i="6"/>
  <c r="F3" i="6"/>
  <c r="F61" i="6"/>
  <c r="F90" i="6"/>
  <c r="F84" i="6"/>
  <c r="F88" i="6"/>
  <c r="F13" i="6"/>
  <c r="F87" i="6"/>
  <c r="F24" i="6"/>
  <c r="F83" i="6"/>
  <c r="F32" i="6"/>
  <c r="F66" i="6"/>
  <c r="F52" i="6"/>
  <c r="F43" i="6"/>
  <c r="F96" i="6"/>
  <c r="F63" i="6"/>
  <c r="F26" i="6"/>
  <c r="F81" i="6"/>
  <c r="F21" i="6"/>
  <c r="F67" i="6"/>
  <c r="F23" i="6"/>
  <c r="F62" i="6"/>
  <c r="F97" i="6"/>
  <c r="F25" i="6"/>
  <c r="F18" i="6"/>
  <c r="F14" i="6"/>
  <c r="F12" i="6"/>
  <c r="F16" i="6"/>
  <c r="F8" i="6"/>
  <c r="F39" i="6"/>
  <c r="F58" i="6"/>
  <c r="F71" i="6"/>
  <c r="F48" i="6"/>
  <c r="F9" i="6"/>
  <c r="F54" i="6"/>
  <c r="F20" i="6"/>
  <c r="F46" i="6"/>
  <c r="F65" i="6"/>
  <c r="F64" i="6"/>
  <c r="F4" i="6"/>
  <c r="F36" i="6"/>
  <c r="F59" i="6"/>
  <c r="F5" i="6"/>
  <c r="F68" i="6"/>
  <c r="F99" i="6"/>
  <c r="F33" i="5"/>
  <c r="F9" i="5"/>
  <c r="F50" i="5"/>
  <c r="F35" i="5"/>
  <c r="F19" i="5"/>
  <c r="F29" i="5"/>
  <c r="F38" i="5"/>
  <c r="F55" i="5"/>
  <c r="F6" i="5"/>
  <c r="F36" i="5"/>
  <c r="F18" i="5"/>
  <c r="F46" i="5"/>
  <c r="F34" i="5"/>
  <c r="F53" i="5"/>
  <c r="F13" i="5"/>
  <c r="F51" i="5"/>
  <c r="F54" i="5"/>
  <c r="F27" i="5"/>
  <c r="F30" i="5"/>
  <c r="F39" i="5"/>
  <c r="F23" i="5"/>
  <c r="F26" i="5"/>
  <c r="F4" i="5"/>
  <c r="F31" i="5"/>
  <c r="F8" i="5"/>
  <c r="F45" i="5"/>
  <c r="F15" i="5"/>
  <c r="F42" i="5"/>
  <c r="F11" i="5"/>
  <c r="F8" i="4"/>
  <c r="F5" i="4"/>
  <c r="F3" i="4"/>
  <c r="F29" i="4"/>
  <c r="F24" i="4"/>
  <c r="F11" i="4"/>
  <c r="F25" i="4"/>
  <c r="F22" i="4"/>
  <c r="F14" i="4"/>
  <c r="F7" i="4"/>
  <c r="C10" i="1"/>
  <c r="C12" i="1"/>
  <c r="C9" i="1"/>
  <c r="F13" i="10"/>
  <c r="F25" i="10"/>
  <c r="F74" i="10"/>
  <c r="F83" i="10"/>
  <c r="F85" i="10"/>
  <c r="F89" i="10"/>
  <c r="F57" i="10"/>
  <c r="F98" i="10"/>
  <c r="F82" i="10"/>
  <c r="F46" i="10"/>
  <c r="F125" i="10"/>
  <c r="F64" i="10"/>
  <c r="F134" i="10"/>
  <c r="F100" i="10"/>
  <c r="F108" i="10"/>
  <c r="F130" i="10"/>
  <c r="F66" i="3"/>
  <c r="F26" i="3"/>
  <c r="F93" i="3"/>
  <c r="F96" i="3"/>
  <c r="F32" i="3"/>
  <c r="F106" i="3"/>
  <c r="F33" i="3"/>
  <c r="F70" i="3"/>
  <c r="F81" i="3"/>
  <c r="F98" i="3"/>
  <c r="F140" i="3"/>
  <c r="F135" i="3"/>
  <c r="F91" i="10"/>
  <c r="F80" i="10"/>
  <c r="F75" i="10"/>
  <c r="F27" i="10"/>
  <c r="F96" i="10"/>
  <c r="F67" i="10"/>
  <c r="F28" i="10"/>
  <c r="F87" i="10"/>
  <c r="F174" i="10"/>
  <c r="F119" i="10"/>
  <c r="F113" i="10"/>
  <c r="F146" i="10"/>
  <c r="F72" i="10"/>
  <c r="F30" i="10"/>
  <c r="F184" i="10"/>
  <c r="F40" i="10"/>
  <c r="F188" i="10"/>
  <c r="F52" i="10"/>
  <c r="F191" i="10"/>
  <c r="F193" i="10"/>
  <c r="F129" i="10"/>
  <c r="F198" i="10"/>
  <c r="F106" i="10"/>
  <c r="F126" i="10"/>
  <c r="F71" i="10"/>
  <c r="F107" i="10"/>
  <c r="F157" i="10"/>
  <c r="F43" i="10"/>
  <c r="F143" i="10"/>
  <c r="F176" i="10"/>
  <c r="F141" i="10"/>
  <c r="F56" i="10"/>
  <c r="F215" i="10"/>
  <c r="F217" i="10"/>
  <c r="F219" i="10"/>
  <c r="F221" i="10"/>
  <c r="F185" i="10"/>
  <c r="F175" i="10"/>
  <c r="F225" i="10"/>
  <c r="F116" i="10"/>
  <c r="F229" i="10"/>
  <c r="F231" i="10"/>
  <c r="F235" i="10"/>
  <c r="F236" i="10"/>
  <c r="F238" i="10"/>
  <c r="F241" i="10"/>
  <c r="F112" i="10"/>
  <c r="F244" i="10"/>
  <c r="F245" i="10"/>
  <c r="F246" i="10"/>
  <c r="F248" i="10"/>
  <c r="F161" i="10"/>
  <c r="F170" i="10"/>
  <c r="F77" i="10"/>
  <c r="F249" i="10"/>
  <c r="F70" i="10"/>
  <c r="F206" i="10"/>
  <c r="F250" i="10"/>
  <c r="F61" i="10"/>
  <c r="F251" i="10"/>
  <c r="F252" i="10"/>
  <c r="F253" i="10"/>
  <c r="F254" i="10"/>
  <c r="F255" i="10"/>
  <c r="F256" i="10"/>
  <c r="F257" i="10"/>
  <c r="F258" i="10"/>
  <c r="F201" i="10"/>
  <c r="F259" i="10"/>
  <c r="F260" i="10"/>
  <c r="F263" i="10"/>
  <c r="F179" i="10"/>
  <c r="F273" i="10"/>
  <c r="F266" i="10"/>
  <c r="F189" i="10"/>
  <c r="F92" i="10"/>
  <c r="F274" i="10"/>
  <c r="F220" i="10"/>
  <c r="F224" i="10"/>
  <c r="F270" i="10"/>
  <c r="F261" i="10"/>
  <c r="F265" i="10"/>
  <c r="F159" i="10"/>
  <c r="F269" i="10"/>
  <c r="F267" i="10"/>
  <c r="F275" i="10"/>
  <c r="F262" i="10"/>
  <c r="F227" i="10"/>
  <c r="F272" i="10"/>
  <c r="F271" i="10"/>
  <c r="F268" i="10"/>
  <c r="F264" i="10"/>
  <c r="F161" i="3"/>
  <c r="F43" i="3"/>
  <c r="F21" i="3"/>
  <c r="F167" i="3"/>
  <c r="F99" i="3"/>
  <c r="F175" i="3"/>
  <c r="F177" i="3"/>
  <c r="F31" i="3"/>
  <c r="F181" i="3"/>
  <c r="F185" i="3"/>
  <c r="F103" i="3"/>
  <c r="F22" i="3"/>
  <c r="F195" i="3"/>
  <c r="F113" i="3"/>
  <c r="F88" i="3"/>
  <c r="F86" i="3"/>
  <c r="F204" i="3"/>
  <c r="F155" i="3"/>
  <c r="F209" i="3"/>
  <c r="F146" i="3"/>
  <c r="F23" i="3"/>
  <c r="F61" i="3"/>
  <c r="F69" i="3"/>
  <c r="F39" i="3"/>
  <c r="F129" i="3"/>
  <c r="F53" i="3"/>
  <c r="F231" i="3"/>
  <c r="F235" i="3"/>
  <c r="F138" i="3"/>
  <c r="F127" i="3"/>
  <c r="F244" i="3"/>
  <c r="F122" i="3"/>
  <c r="F28" i="3"/>
  <c r="F250" i="3"/>
  <c r="F115" i="3"/>
  <c r="F112" i="3"/>
  <c r="F90" i="3"/>
  <c r="F258" i="3"/>
  <c r="F172" i="3"/>
  <c r="F184" i="3"/>
  <c r="F263" i="3"/>
  <c r="F170" i="3"/>
  <c r="F218" i="3"/>
  <c r="F183" i="3"/>
  <c r="F120" i="3"/>
  <c r="F268" i="3"/>
  <c r="F269" i="3"/>
  <c r="F59" i="3"/>
  <c r="F41" i="3"/>
  <c r="F82" i="3"/>
  <c r="F160" i="3"/>
  <c r="F125" i="3"/>
  <c r="F165" i="3"/>
  <c r="F283" i="3"/>
  <c r="F284" i="3"/>
  <c r="F285" i="3"/>
  <c r="F286" i="3"/>
  <c r="F287" i="3"/>
  <c r="F288" i="3"/>
  <c r="F65" i="3"/>
  <c r="F92" i="3"/>
  <c r="F91" i="3"/>
  <c r="F178" i="3"/>
  <c r="F293" i="3"/>
  <c r="F295" i="3"/>
  <c r="F217" i="3"/>
  <c r="F216" i="3"/>
  <c r="F207" i="3"/>
  <c r="F298" i="3"/>
  <c r="F299" i="3"/>
  <c r="F180" i="3"/>
  <c r="F222" i="3"/>
  <c r="F225" i="3"/>
  <c r="F317" i="3"/>
  <c r="F347" i="3"/>
  <c r="F203" i="3"/>
  <c r="F152" i="3"/>
  <c r="F192" i="3"/>
  <c r="F325" i="3"/>
  <c r="F264" i="3"/>
  <c r="F87" i="3"/>
  <c r="F237" i="3"/>
  <c r="F109" i="3"/>
  <c r="F305" i="3"/>
  <c r="F173" i="3"/>
  <c r="F247" i="3"/>
  <c r="F79" i="3"/>
  <c r="F229" i="3"/>
  <c r="F196" i="3"/>
  <c r="F348" i="3"/>
  <c r="F233" i="3"/>
  <c r="F330" i="3"/>
  <c r="F366" i="3"/>
  <c r="F246" i="3"/>
  <c r="F259" i="3"/>
  <c r="F341" i="3"/>
  <c r="F251" i="3"/>
  <c r="F265" i="3"/>
  <c r="F318" i="3"/>
  <c r="F187" i="3"/>
  <c r="F242" i="3"/>
  <c r="F114" i="3"/>
  <c r="F331" i="3"/>
  <c r="F239" i="3"/>
  <c r="F226" i="3"/>
  <c r="F345" i="3"/>
  <c r="F253" i="3"/>
  <c r="F351" i="3"/>
  <c r="F319" i="3"/>
  <c r="F335" i="3"/>
  <c r="F329" i="3"/>
  <c r="F156" i="3"/>
  <c r="F221" i="3"/>
  <c r="F362" i="3"/>
  <c r="F206" i="3"/>
  <c r="F266" i="3"/>
  <c r="F52" i="3"/>
  <c r="F309" i="3"/>
  <c r="F219" i="3"/>
  <c r="F272" i="3"/>
  <c r="F257" i="3"/>
  <c r="F349" i="3"/>
  <c r="F273" i="3"/>
  <c r="F350" i="3"/>
  <c r="F310" i="3"/>
  <c r="F339" i="3"/>
  <c r="F240" i="3"/>
  <c r="F306" i="3"/>
  <c r="F262" i="3"/>
  <c r="F176" i="3"/>
  <c r="F352" i="3"/>
  <c r="F315" i="3"/>
  <c r="F332" i="3"/>
  <c r="F353" i="3"/>
  <c r="F119" i="3"/>
  <c r="F312" i="3"/>
  <c r="F359" i="3"/>
  <c r="F336" i="3"/>
  <c r="F158" i="3"/>
  <c r="F363" i="3"/>
  <c r="F357" i="3"/>
  <c r="F256" i="3"/>
  <c r="F324" i="3"/>
  <c r="F320" i="3"/>
  <c r="F328" i="3"/>
  <c r="F316" i="3"/>
  <c r="F355" i="3"/>
  <c r="F255" i="3"/>
  <c r="F360" i="3"/>
  <c r="F322" i="3"/>
  <c r="F321" i="3"/>
  <c r="F276" i="3"/>
  <c r="F361" i="3"/>
  <c r="F307" i="3"/>
  <c r="F338" i="3"/>
  <c r="F346" i="3"/>
  <c r="F334" i="3"/>
  <c r="F282" i="3"/>
  <c r="F340" i="3"/>
  <c r="F314" i="3"/>
  <c r="F358" i="3"/>
  <c r="F365" i="3"/>
  <c r="F342" i="3"/>
  <c r="F327" i="3"/>
  <c r="F308" i="3"/>
  <c r="F252" i="3"/>
  <c r="F241" i="3"/>
  <c r="F313" i="3"/>
  <c r="F354" i="3"/>
  <c r="F249" i="3"/>
  <c r="F337" i="3"/>
  <c r="F356" i="3"/>
  <c r="F279" i="3"/>
  <c r="H77" i="20"/>
  <c r="F77" i="20"/>
  <c r="F24" i="20"/>
  <c r="H24" i="20"/>
  <c r="F2" i="20"/>
  <c r="H2" i="20"/>
  <c r="F3" i="20"/>
  <c r="H3" i="20"/>
  <c r="F13" i="20"/>
  <c r="H13" i="20"/>
  <c r="F7" i="20"/>
  <c r="H7" i="20"/>
  <c r="F9" i="20"/>
  <c r="H9" i="20"/>
  <c r="F6" i="20"/>
  <c r="H6" i="20"/>
  <c r="F4" i="20"/>
  <c r="H4" i="20"/>
  <c r="F8" i="20"/>
  <c r="H8" i="20"/>
  <c r="F11" i="20"/>
  <c r="H11" i="20"/>
  <c r="F5" i="20"/>
  <c r="H5" i="20"/>
  <c r="F12" i="20"/>
  <c r="H12" i="20"/>
  <c r="F14" i="20"/>
  <c r="H14" i="20"/>
  <c r="F16" i="20"/>
  <c r="H16" i="20"/>
  <c r="F20" i="20"/>
  <c r="H20" i="20"/>
  <c r="F15" i="20"/>
  <c r="H15" i="20"/>
  <c r="F17" i="20"/>
  <c r="H17" i="20"/>
  <c r="F21" i="20"/>
  <c r="H21" i="20"/>
  <c r="F18" i="20"/>
  <c r="H18" i="20"/>
  <c r="F19" i="20"/>
  <c r="H19" i="20"/>
  <c r="F25" i="20"/>
  <c r="H25" i="20"/>
  <c r="F23" i="20"/>
  <c r="H23" i="20"/>
  <c r="F22" i="20"/>
  <c r="H22" i="20"/>
  <c r="F34" i="20"/>
  <c r="H34" i="20"/>
  <c r="F29" i="20"/>
  <c r="H29" i="20"/>
  <c r="F32" i="20"/>
  <c r="H32" i="20"/>
  <c r="F36" i="20"/>
  <c r="H36" i="20"/>
  <c r="F28" i="20"/>
  <c r="H28" i="20"/>
  <c r="F26" i="20"/>
  <c r="H26" i="20"/>
  <c r="F27" i="20"/>
  <c r="H27" i="20"/>
  <c r="F31" i="20"/>
  <c r="H31" i="20"/>
  <c r="F30" i="20"/>
  <c r="H30" i="20"/>
  <c r="F35" i="20"/>
  <c r="H35" i="20"/>
  <c r="F33" i="20"/>
  <c r="H33" i="20"/>
  <c r="F39" i="20"/>
  <c r="H39" i="20"/>
  <c r="F37" i="20"/>
  <c r="H37" i="20"/>
  <c r="F40" i="20"/>
  <c r="H40" i="20"/>
  <c r="F45" i="20"/>
  <c r="H45" i="20"/>
  <c r="F38" i="20"/>
  <c r="H38" i="20"/>
  <c r="F47" i="20"/>
  <c r="H47" i="20"/>
  <c r="F43" i="20"/>
  <c r="H43" i="20"/>
  <c r="F41" i="20"/>
  <c r="H41" i="20"/>
  <c r="F48" i="20"/>
  <c r="H48" i="20"/>
  <c r="F46" i="20"/>
  <c r="H46" i="20"/>
  <c r="F42" i="20"/>
  <c r="H42" i="20"/>
  <c r="F52" i="20"/>
  <c r="H52" i="20"/>
  <c r="F44" i="20"/>
  <c r="H44" i="20"/>
  <c r="F50" i="20"/>
  <c r="H50" i="20"/>
  <c r="F51" i="20"/>
  <c r="H51" i="20"/>
  <c r="F53" i="20"/>
  <c r="H53" i="20"/>
  <c r="F49" i="20"/>
  <c r="H49" i="20"/>
  <c r="F56" i="20"/>
  <c r="H56" i="20"/>
  <c r="F54" i="20"/>
  <c r="H54" i="20"/>
  <c r="F59" i="20"/>
  <c r="H59" i="20"/>
  <c r="F55" i="20"/>
  <c r="H55" i="20"/>
  <c r="F58" i="20"/>
  <c r="H58" i="20"/>
  <c r="F57" i="20"/>
  <c r="H57" i="20"/>
  <c r="F66" i="20"/>
  <c r="H66" i="20"/>
  <c r="F60" i="20"/>
  <c r="H60" i="20"/>
  <c r="F61" i="20"/>
  <c r="H61" i="20"/>
  <c r="F68" i="20"/>
  <c r="H68" i="20"/>
  <c r="F62" i="20"/>
  <c r="H62" i="20"/>
  <c r="F63" i="20"/>
  <c r="H63" i="20"/>
  <c r="F65" i="20"/>
  <c r="H65" i="20"/>
  <c r="F64" i="20"/>
  <c r="H64" i="20"/>
  <c r="F74" i="20"/>
  <c r="H74" i="20"/>
  <c r="F78" i="20"/>
  <c r="H78" i="20"/>
  <c r="F67" i="20"/>
  <c r="H67" i="20"/>
  <c r="F69" i="20"/>
  <c r="H69" i="20"/>
  <c r="F70" i="20"/>
  <c r="H70" i="20"/>
  <c r="F79" i="20"/>
  <c r="H79" i="20"/>
  <c r="F80" i="20"/>
  <c r="H80" i="20"/>
  <c r="F72" i="20"/>
  <c r="H72" i="20"/>
  <c r="F81" i="20"/>
  <c r="H81" i="20"/>
  <c r="F71" i="20"/>
  <c r="H71" i="20"/>
  <c r="F75" i="20"/>
  <c r="H75" i="20"/>
  <c r="F73" i="20"/>
  <c r="H73" i="20"/>
  <c r="F76" i="20"/>
  <c r="H76" i="20"/>
  <c r="F82" i="20"/>
  <c r="H82" i="20"/>
  <c r="F85" i="20"/>
  <c r="H85" i="20"/>
  <c r="F86" i="20"/>
  <c r="H86" i="20"/>
  <c r="F83" i="20"/>
  <c r="H83" i="20"/>
  <c r="F84" i="20"/>
  <c r="H84" i="20"/>
  <c r="F94" i="20"/>
  <c r="H94" i="20"/>
  <c r="F88" i="20"/>
  <c r="H88" i="20"/>
  <c r="F87" i="20"/>
  <c r="H87" i="20"/>
  <c r="F89" i="20"/>
  <c r="H89" i="20"/>
  <c r="F101" i="20"/>
  <c r="H101" i="20"/>
  <c r="F90" i="20"/>
  <c r="H90" i="20"/>
  <c r="F100" i="20"/>
  <c r="H100" i="20"/>
  <c r="F91" i="20"/>
  <c r="H91" i="20"/>
  <c r="F95" i="20"/>
  <c r="H95" i="20"/>
  <c r="F103" i="20"/>
  <c r="H103" i="20"/>
  <c r="F92" i="20"/>
  <c r="H92" i="20"/>
  <c r="F93" i="20"/>
  <c r="H93" i="20"/>
  <c r="F102" i="20"/>
  <c r="H102" i="20"/>
  <c r="F104" i="20"/>
  <c r="H104" i="20"/>
  <c r="F99" i="20"/>
  <c r="H99" i="20"/>
  <c r="F97" i="20"/>
  <c r="H97" i="20"/>
  <c r="F118" i="20"/>
  <c r="H118" i="20"/>
  <c r="F96" i="20"/>
  <c r="H96" i="20"/>
  <c r="F98" i="20"/>
  <c r="H98" i="20"/>
  <c r="F107" i="20"/>
  <c r="H107" i="20"/>
  <c r="F111" i="20"/>
  <c r="H111" i="20"/>
  <c r="F105" i="20"/>
  <c r="H105" i="20"/>
  <c r="F106" i="20"/>
  <c r="H106" i="20"/>
  <c r="F110" i="20"/>
  <c r="H110" i="20"/>
  <c r="F112" i="20"/>
  <c r="H112" i="20"/>
  <c r="F108" i="20"/>
  <c r="H108" i="20"/>
  <c r="F109" i="20"/>
  <c r="H109" i="20"/>
  <c r="F121" i="20"/>
  <c r="H121" i="20"/>
  <c r="F117" i="20"/>
  <c r="H117" i="20"/>
  <c r="F113" i="20"/>
  <c r="H113" i="20"/>
  <c r="F115" i="20"/>
  <c r="H115" i="20"/>
  <c r="F116" i="20"/>
  <c r="H116" i="20"/>
  <c r="F114" i="20"/>
  <c r="H114" i="20"/>
  <c r="F119" i="20"/>
  <c r="H119" i="20"/>
  <c r="F120" i="20"/>
  <c r="H120" i="20"/>
  <c r="F127" i="20"/>
  <c r="H127" i="20"/>
  <c r="F122" i="20"/>
  <c r="H122" i="20"/>
  <c r="F128" i="20"/>
  <c r="H128" i="20"/>
  <c r="F123" i="20"/>
  <c r="H123" i="20"/>
  <c r="F129" i="20"/>
  <c r="H129" i="20"/>
  <c r="F124" i="20"/>
  <c r="H124" i="20"/>
  <c r="F126" i="20"/>
  <c r="H126" i="20"/>
  <c r="F125" i="20"/>
  <c r="H125" i="20"/>
  <c r="F130" i="20"/>
  <c r="H130" i="20"/>
  <c r="F132" i="20"/>
  <c r="H132" i="20"/>
  <c r="F138" i="20"/>
  <c r="H138" i="20"/>
  <c r="F131" i="20"/>
  <c r="H131" i="20"/>
  <c r="F133" i="20"/>
  <c r="H133" i="20"/>
  <c r="F139" i="20"/>
  <c r="H139" i="20"/>
  <c r="F141" i="20"/>
  <c r="H141" i="20"/>
  <c r="F134" i="20"/>
  <c r="H134" i="20"/>
  <c r="F136" i="20"/>
  <c r="H136" i="20"/>
  <c r="F137" i="20"/>
  <c r="H137" i="20"/>
  <c r="F135" i="20"/>
  <c r="H135" i="20"/>
  <c r="F140" i="20"/>
  <c r="H140" i="20"/>
  <c r="F174" i="20"/>
  <c r="H174" i="20"/>
  <c r="F148" i="20"/>
  <c r="H148" i="20"/>
  <c r="F145" i="20"/>
  <c r="H145" i="20"/>
  <c r="F142" i="20"/>
  <c r="H142" i="20"/>
  <c r="F155" i="20"/>
  <c r="H155" i="20"/>
  <c r="F143" i="20"/>
  <c r="H143" i="20"/>
  <c r="F149" i="20"/>
  <c r="H149" i="20"/>
  <c r="F150" i="20"/>
  <c r="H150" i="20"/>
  <c r="F144" i="20"/>
  <c r="H144" i="20"/>
  <c r="F146" i="20"/>
  <c r="H146" i="20"/>
  <c r="F152" i="20"/>
  <c r="H152" i="20"/>
  <c r="F147" i="20"/>
  <c r="H147" i="20"/>
  <c r="F151" i="20"/>
  <c r="H151" i="20"/>
  <c r="F153" i="20"/>
  <c r="H153" i="20"/>
  <c r="F157" i="20"/>
  <c r="H157" i="20"/>
  <c r="F154" i="20"/>
  <c r="H154" i="20"/>
  <c r="F156" i="20"/>
  <c r="H156" i="20"/>
  <c r="F160" i="20"/>
  <c r="H160" i="20"/>
  <c r="F163" i="20"/>
  <c r="H163" i="20"/>
  <c r="F184" i="20"/>
  <c r="H184" i="20"/>
  <c r="F159" i="20"/>
  <c r="H159" i="20"/>
  <c r="F164" i="20"/>
  <c r="H164" i="20"/>
  <c r="F161" i="20"/>
  <c r="H161" i="20"/>
  <c r="F162" i="20"/>
  <c r="H162" i="20"/>
  <c r="F166" i="20"/>
  <c r="H166" i="20"/>
  <c r="F173" i="20"/>
  <c r="H173" i="20"/>
  <c r="F165" i="20"/>
  <c r="H165" i="20"/>
  <c r="F167" i="20"/>
  <c r="H167" i="20"/>
  <c r="F172" i="20"/>
  <c r="H172" i="20"/>
  <c r="F168" i="20"/>
  <c r="H168" i="20"/>
  <c r="F175" i="20"/>
  <c r="H175" i="20"/>
  <c r="F170" i="20"/>
  <c r="H170" i="20"/>
  <c r="F171" i="20"/>
  <c r="H171" i="20"/>
  <c r="F169" i="20"/>
  <c r="H169" i="20"/>
  <c r="F178" i="20"/>
  <c r="H178" i="20"/>
  <c r="F176" i="20"/>
  <c r="H176" i="20"/>
  <c r="F177" i="20"/>
  <c r="H177" i="20"/>
  <c r="F179" i="20"/>
  <c r="H179" i="20"/>
  <c r="F180" i="20"/>
  <c r="H180" i="20"/>
  <c r="F181" i="20"/>
  <c r="H181" i="20"/>
  <c r="F186" i="20"/>
  <c r="H186" i="20"/>
  <c r="F182" i="20"/>
  <c r="H182" i="20"/>
  <c r="F185" i="20"/>
  <c r="H185" i="20"/>
  <c r="F183" i="20"/>
  <c r="H183" i="20"/>
  <c r="F190" i="20"/>
  <c r="H190" i="20"/>
  <c r="F192" i="20"/>
  <c r="H192" i="20"/>
  <c r="F189" i="20"/>
  <c r="H189" i="20"/>
  <c r="F187" i="20"/>
  <c r="H187" i="20"/>
  <c r="F188" i="20"/>
  <c r="H188" i="20"/>
  <c r="F191" i="20"/>
  <c r="H191" i="20"/>
  <c r="F197" i="20"/>
  <c r="H197" i="20"/>
  <c r="F193" i="20"/>
  <c r="H193" i="20"/>
  <c r="F196" i="20"/>
  <c r="H196" i="20"/>
  <c r="F195" i="20"/>
  <c r="H195" i="20"/>
  <c r="F194" i="20"/>
  <c r="H194" i="20"/>
  <c r="F198" i="20"/>
  <c r="H198" i="20"/>
  <c r="F199" i="20"/>
  <c r="H199" i="20"/>
  <c r="F200" i="20"/>
  <c r="H200" i="20"/>
  <c r="F201" i="20"/>
  <c r="H201" i="20"/>
  <c r="F202" i="20"/>
  <c r="H202" i="20"/>
  <c r="F203" i="20"/>
  <c r="H203" i="20"/>
  <c r="F204" i="20"/>
  <c r="H204" i="20"/>
  <c r="F205" i="20"/>
  <c r="H205" i="20"/>
  <c r="F207" i="20"/>
  <c r="H207" i="20"/>
  <c r="F206" i="20"/>
  <c r="H206" i="20"/>
  <c r="F208" i="20"/>
  <c r="H208" i="20"/>
  <c r="F209" i="20"/>
  <c r="H209" i="20"/>
  <c r="F210" i="20"/>
  <c r="H210" i="20"/>
  <c r="F211" i="20"/>
  <c r="H211" i="20"/>
  <c r="F212" i="20"/>
  <c r="H212" i="20"/>
  <c r="F213" i="20"/>
  <c r="H213" i="20"/>
  <c r="F214" i="20"/>
  <c r="H214" i="20"/>
  <c r="F215" i="20"/>
  <c r="H215" i="20"/>
  <c r="F216" i="20"/>
  <c r="H216" i="20"/>
  <c r="F217" i="20"/>
  <c r="H217" i="20"/>
  <c r="F218" i="20"/>
  <c r="H218" i="20"/>
  <c r="F219" i="20"/>
  <c r="H219" i="20"/>
  <c r="F221" i="20"/>
  <c r="H221" i="20"/>
  <c r="F220" i="20"/>
  <c r="H220" i="20"/>
  <c r="F222" i="20"/>
  <c r="H222" i="20"/>
  <c r="F223" i="20"/>
  <c r="H223" i="20"/>
  <c r="F225" i="20"/>
  <c r="H225" i="20"/>
  <c r="F224" i="20"/>
  <c r="H224" i="20"/>
  <c r="F227" i="20"/>
  <c r="H227" i="20"/>
  <c r="F226" i="20"/>
  <c r="H226" i="20"/>
  <c r="F228" i="20"/>
  <c r="H228" i="20"/>
  <c r="F229" i="20"/>
  <c r="H229" i="20"/>
  <c r="F231" i="20"/>
  <c r="H231" i="20"/>
  <c r="F232" i="20"/>
  <c r="H232" i="20"/>
  <c r="F233" i="20"/>
  <c r="H233" i="20"/>
  <c r="F230" i="20"/>
  <c r="H230" i="20"/>
  <c r="F234" i="20"/>
  <c r="H234" i="20"/>
  <c r="F235" i="20"/>
  <c r="H235" i="20"/>
  <c r="F237" i="20"/>
  <c r="H237" i="20"/>
  <c r="F238" i="20"/>
  <c r="H238" i="20"/>
  <c r="F236" i="20"/>
  <c r="H236" i="20"/>
  <c r="F239" i="20"/>
  <c r="H239" i="20"/>
  <c r="F243" i="20"/>
  <c r="H243" i="20"/>
  <c r="F240" i="20"/>
  <c r="H240" i="20"/>
  <c r="F245" i="20"/>
  <c r="H245" i="20"/>
  <c r="F244" i="20"/>
  <c r="H244" i="20"/>
  <c r="F242" i="20"/>
  <c r="H242" i="20"/>
  <c r="F246" i="20"/>
  <c r="H246" i="20"/>
  <c r="F249" i="20"/>
  <c r="H249" i="20"/>
  <c r="F247" i="20"/>
  <c r="H247" i="20"/>
  <c r="F248" i="20"/>
  <c r="H248" i="20"/>
  <c r="F250" i="20"/>
  <c r="H250" i="20"/>
  <c r="F254" i="20"/>
  <c r="H254" i="20"/>
  <c r="F252" i="20"/>
  <c r="H252" i="20"/>
  <c r="F253" i="20"/>
  <c r="H253" i="20"/>
  <c r="F255" i="20"/>
  <c r="H255" i="20"/>
  <c r="F256" i="20"/>
  <c r="H256" i="20"/>
  <c r="F260" i="20"/>
  <c r="H260" i="20"/>
  <c r="F257" i="20"/>
  <c r="H257" i="20"/>
  <c r="F259" i="20"/>
  <c r="H259" i="20"/>
  <c r="F262" i="20"/>
  <c r="H262" i="20"/>
  <c r="F258" i="20"/>
  <c r="H258" i="20"/>
  <c r="F261" i="20"/>
  <c r="H261" i="20"/>
  <c r="F264" i="20"/>
  <c r="H264" i="20"/>
  <c r="F265" i="20"/>
  <c r="H265" i="20"/>
  <c r="F263" i="20"/>
  <c r="H263" i="20"/>
  <c r="F267" i="20"/>
  <c r="H267" i="20"/>
  <c r="F269" i="20"/>
  <c r="H269" i="20"/>
  <c r="F270" i="20"/>
  <c r="H270" i="20"/>
  <c r="F266" i="20"/>
  <c r="H266" i="20"/>
  <c r="F268" i="20"/>
  <c r="H268" i="20"/>
  <c r="F271" i="20"/>
  <c r="H271" i="20"/>
  <c r="F273" i="20"/>
  <c r="H273" i="20"/>
  <c r="F272" i="20"/>
  <c r="H272" i="20"/>
  <c r="F277" i="20"/>
  <c r="H277" i="20"/>
  <c r="F305" i="20"/>
  <c r="H305" i="20"/>
  <c r="F279" i="20"/>
  <c r="H279" i="20"/>
  <c r="F274" i="20"/>
  <c r="H274" i="20"/>
  <c r="F275" i="20"/>
  <c r="H275" i="20"/>
  <c r="F276" i="20"/>
  <c r="H276" i="20"/>
  <c r="F281" i="20"/>
  <c r="H281" i="20"/>
  <c r="F284" i="20"/>
  <c r="H284" i="20"/>
  <c r="F278" i="20"/>
  <c r="H278" i="20"/>
  <c r="F280" i="20"/>
  <c r="H280" i="20"/>
  <c r="F283" i="20"/>
  <c r="H283" i="20"/>
  <c r="F282" i="20"/>
  <c r="H282" i="20"/>
  <c r="F287" i="20"/>
  <c r="H287" i="20"/>
  <c r="F285" i="20"/>
  <c r="H285" i="20"/>
  <c r="F290" i="20"/>
  <c r="H290" i="20"/>
  <c r="F286" i="20"/>
  <c r="H286" i="20"/>
  <c r="F289" i="20"/>
  <c r="H289" i="20"/>
  <c r="F288" i="20"/>
  <c r="H288" i="20"/>
  <c r="F293" i="20"/>
  <c r="H293" i="20"/>
  <c r="F291" i="20"/>
  <c r="H291" i="20"/>
  <c r="F292" i="20"/>
  <c r="H292" i="20"/>
  <c r="F294" i="20"/>
  <c r="H294" i="20"/>
  <c r="F295" i="20"/>
  <c r="H295" i="20"/>
  <c r="F296" i="20"/>
  <c r="H296" i="20"/>
  <c r="F298" i="20"/>
  <c r="H298" i="20"/>
  <c r="F297" i="20"/>
  <c r="H297" i="20"/>
  <c r="F301" i="20"/>
  <c r="H301" i="20"/>
  <c r="F299" i="20"/>
  <c r="H299" i="20"/>
  <c r="F310" i="20"/>
  <c r="H310" i="20"/>
  <c r="F318" i="20"/>
  <c r="H318" i="20"/>
  <c r="F302" i="20"/>
  <c r="H302" i="20"/>
  <c r="F300" i="20"/>
  <c r="H300" i="20"/>
  <c r="F304" i="20"/>
  <c r="H304" i="20"/>
  <c r="F303" i="20"/>
  <c r="H303" i="20"/>
  <c r="F307" i="20"/>
  <c r="H307" i="20"/>
  <c r="F308" i="20"/>
  <c r="H308" i="20"/>
  <c r="F309" i="20"/>
  <c r="H309" i="20"/>
  <c r="F306" i="20"/>
  <c r="H306" i="20"/>
  <c r="F311" i="20"/>
  <c r="H311" i="20"/>
  <c r="F312" i="20"/>
  <c r="H312" i="20"/>
  <c r="F313" i="20"/>
  <c r="H313" i="20"/>
  <c r="F314" i="20"/>
  <c r="H314" i="20"/>
  <c r="F315" i="20"/>
  <c r="H315" i="20"/>
  <c r="F327" i="20"/>
  <c r="H327" i="20"/>
  <c r="F316" i="20"/>
  <c r="H316" i="20"/>
  <c r="F319" i="20"/>
  <c r="H319" i="20"/>
  <c r="F317" i="20"/>
  <c r="H317" i="20"/>
  <c r="F320" i="20"/>
  <c r="H320" i="20"/>
  <c r="F321" i="20"/>
  <c r="H321" i="20"/>
  <c r="F322" i="20"/>
  <c r="H322" i="20"/>
  <c r="F325" i="20"/>
  <c r="H325" i="20"/>
  <c r="F323" i="20"/>
  <c r="H323" i="20"/>
  <c r="F324" i="20"/>
  <c r="H324" i="20"/>
  <c r="F326" i="20"/>
  <c r="H326" i="20"/>
  <c r="F328" i="20"/>
  <c r="H328" i="20"/>
  <c r="F329" i="20"/>
  <c r="H329" i="20"/>
  <c r="F331" i="20"/>
  <c r="H331" i="20"/>
  <c r="F330" i="20"/>
  <c r="H330" i="20"/>
  <c r="F332" i="20"/>
  <c r="H332" i="20"/>
  <c r="F333" i="20"/>
  <c r="H333" i="20"/>
  <c r="F334" i="20"/>
  <c r="H334" i="20"/>
  <c r="F335" i="20"/>
  <c r="H335" i="20"/>
  <c r="F336" i="20"/>
  <c r="H336" i="20"/>
  <c r="F337" i="20"/>
  <c r="H337" i="20"/>
  <c r="F338" i="20"/>
  <c r="H338" i="20"/>
  <c r="F339" i="20"/>
  <c r="H339" i="20"/>
  <c r="F340" i="20"/>
  <c r="H340" i="20"/>
  <c r="F341" i="20"/>
  <c r="H341" i="20"/>
  <c r="F343" i="20"/>
  <c r="H343" i="20"/>
  <c r="F342" i="20"/>
  <c r="H342" i="20"/>
  <c r="F344" i="20"/>
  <c r="H344" i="20"/>
  <c r="F345" i="20"/>
  <c r="H345" i="20"/>
  <c r="F346" i="20"/>
  <c r="H346" i="20"/>
  <c r="F347" i="20"/>
  <c r="H347" i="20"/>
  <c r="F348" i="20"/>
  <c r="H348" i="20"/>
  <c r="F349" i="20"/>
  <c r="H349" i="20"/>
  <c r="F350" i="20"/>
  <c r="H350" i="20"/>
  <c r="F351" i="20"/>
  <c r="H351" i="20"/>
  <c r="F352" i="20"/>
  <c r="H352" i="20"/>
  <c r="F14" i="14"/>
  <c r="F78" i="10"/>
  <c r="H57" i="18"/>
  <c r="F57" i="18"/>
  <c r="F39" i="14"/>
  <c r="F150" i="10"/>
  <c r="F104" i="7"/>
  <c r="F17" i="3"/>
  <c r="H65" i="18"/>
  <c r="F65" i="18"/>
  <c r="H37" i="18"/>
  <c r="F37" i="18"/>
  <c r="H32" i="18"/>
  <c r="H33" i="18"/>
  <c r="H34" i="18"/>
  <c r="H35" i="18"/>
  <c r="H36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8" i="18"/>
  <c r="H59" i="18"/>
  <c r="H60" i="18"/>
  <c r="H61" i="18"/>
  <c r="H62" i="18"/>
  <c r="H63" i="18"/>
  <c r="H64" i="18"/>
  <c r="H66" i="18"/>
  <c r="H67" i="18"/>
  <c r="H68" i="18"/>
  <c r="H69" i="18"/>
  <c r="H70" i="18"/>
  <c r="H71" i="18"/>
  <c r="H72" i="18"/>
  <c r="H73" i="18"/>
  <c r="H74" i="18"/>
  <c r="H76" i="18"/>
  <c r="H75" i="18"/>
  <c r="H77" i="18"/>
  <c r="H78" i="18"/>
  <c r="H79" i="18"/>
  <c r="H80" i="18"/>
  <c r="H81" i="18"/>
  <c r="H82" i="18"/>
  <c r="H83" i="18"/>
  <c r="F38" i="7"/>
  <c r="F4" i="3"/>
  <c r="F8" i="16"/>
  <c r="F2" i="16"/>
  <c r="F19" i="16"/>
  <c r="F5" i="16"/>
  <c r="F39" i="15"/>
  <c r="F3" i="15"/>
  <c r="F20" i="15"/>
  <c r="F28" i="15"/>
  <c r="F25" i="15"/>
  <c r="F22" i="15"/>
  <c r="F42" i="14"/>
  <c r="F63" i="14"/>
  <c r="F46" i="14"/>
  <c r="F5" i="14"/>
  <c r="F4" i="14"/>
  <c r="F12" i="14"/>
  <c r="F18" i="14"/>
  <c r="F56" i="14"/>
  <c r="F55" i="14"/>
  <c r="F28" i="14"/>
  <c r="F13" i="14"/>
  <c r="F17" i="13"/>
  <c r="F10" i="13"/>
  <c r="F12" i="13"/>
  <c r="F24" i="13"/>
  <c r="F26" i="13"/>
  <c r="F51" i="13"/>
  <c r="F28" i="12"/>
  <c r="F5" i="12"/>
  <c r="F30" i="12"/>
  <c r="F27" i="12"/>
  <c r="F10" i="12"/>
  <c r="F28" i="11"/>
  <c r="F17" i="11"/>
  <c r="F11" i="10"/>
  <c r="F9" i="10"/>
  <c r="F8" i="10"/>
  <c r="F4" i="10"/>
  <c r="F10" i="10"/>
  <c r="F5" i="10"/>
  <c r="F3" i="10"/>
  <c r="F38" i="10"/>
  <c r="F12" i="10"/>
  <c r="F20" i="10"/>
  <c r="F16" i="10"/>
  <c r="F6" i="10"/>
  <c r="F7" i="10"/>
  <c r="F32" i="10"/>
  <c r="F33" i="10"/>
  <c r="F94" i="10"/>
  <c r="F17" i="10"/>
  <c r="F15" i="10"/>
  <c r="F47" i="10"/>
  <c r="F111" i="10"/>
  <c r="F37" i="10"/>
  <c r="F63" i="10"/>
  <c r="F31" i="10"/>
  <c r="F34" i="10"/>
  <c r="F50" i="10"/>
  <c r="F128" i="10"/>
  <c r="F21" i="10"/>
  <c r="F19" i="10"/>
  <c r="F73" i="10"/>
  <c r="F26" i="10"/>
  <c r="F133" i="10"/>
  <c r="F105" i="10"/>
  <c r="F135" i="10"/>
  <c r="F29" i="10"/>
  <c r="F35" i="10"/>
  <c r="F131" i="10"/>
  <c r="F140" i="10"/>
  <c r="F51" i="10"/>
  <c r="F2" i="9"/>
  <c r="F8" i="9"/>
  <c r="F34" i="8"/>
  <c r="F22" i="8"/>
  <c r="F16" i="8"/>
  <c r="F21" i="8"/>
  <c r="F6" i="8"/>
  <c r="F35" i="8"/>
  <c r="F8" i="8"/>
  <c r="F27" i="8"/>
  <c r="F14" i="7"/>
  <c r="F46" i="7"/>
  <c r="F11" i="7"/>
  <c r="F32" i="7"/>
  <c r="F102" i="7"/>
  <c r="F101" i="7"/>
  <c r="F93" i="7"/>
  <c r="F41" i="7"/>
  <c r="F103" i="7"/>
  <c r="F87" i="7"/>
  <c r="F73" i="7"/>
  <c r="F17" i="7"/>
  <c r="F68" i="7"/>
  <c r="F84" i="7"/>
  <c r="F27" i="6"/>
  <c r="F31" i="6"/>
  <c r="F98" i="6"/>
  <c r="F10" i="6"/>
  <c r="F79" i="6"/>
  <c r="F37" i="5"/>
  <c r="F52" i="5"/>
  <c r="F27" i="4"/>
  <c r="F34" i="4"/>
  <c r="F49" i="3"/>
  <c r="F13" i="3"/>
  <c r="F3" i="3"/>
  <c r="F2" i="3"/>
  <c r="F19" i="3"/>
  <c r="F8" i="3"/>
  <c r="F11" i="3"/>
  <c r="F25" i="3"/>
  <c r="F72" i="3"/>
  <c r="F77" i="3"/>
  <c r="F80" i="3"/>
  <c r="F15" i="3"/>
  <c r="F12" i="3"/>
  <c r="F6" i="3"/>
  <c r="F5" i="3"/>
  <c r="F30" i="3"/>
  <c r="F14" i="3"/>
  <c r="F51" i="3"/>
  <c r="F40" i="3"/>
  <c r="F29" i="3"/>
  <c r="F62" i="3"/>
  <c r="F24" i="3"/>
  <c r="F37" i="3"/>
  <c r="F9" i="3"/>
  <c r="F27" i="3"/>
  <c r="F131" i="3"/>
  <c r="F133" i="3"/>
  <c r="F48" i="3"/>
  <c r="F145" i="3"/>
  <c r="F18" i="3"/>
  <c r="F36" i="3"/>
  <c r="F108" i="3"/>
  <c r="F16" i="3"/>
  <c r="F63" i="3"/>
  <c r="F55" i="3"/>
  <c r="F10" i="3"/>
  <c r="F100" i="3"/>
  <c r="F150" i="3"/>
  <c r="I168" i="3" l="1"/>
  <c r="I18" i="10"/>
  <c r="I110" i="3"/>
  <c r="I67" i="3"/>
  <c r="I123" i="3"/>
  <c r="I124" i="3"/>
  <c r="I164" i="3"/>
  <c r="I118" i="3"/>
  <c r="I183" i="10"/>
  <c r="I171" i="10"/>
  <c r="I191" i="3"/>
  <c r="I104" i="3"/>
  <c r="I74" i="3"/>
  <c r="I202" i="3"/>
  <c r="I193" i="3"/>
  <c r="I174" i="3"/>
  <c r="I178" i="10"/>
  <c r="I212" i="3"/>
  <c r="I153" i="3"/>
  <c r="I66" i="10"/>
  <c r="I88" i="10"/>
  <c r="I110" i="10"/>
  <c r="I177" i="10"/>
  <c r="I103" i="10"/>
  <c r="I85" i="3"/>
  <c r="I130" i="3"/>
  <c r="I143" i="3"/>
  <c r="I215" i="3"/>
  <c r="I171" i="3"/>
  <c r="I137" i="10"/>
  <c r="I182" i="3"/>
  <c r="I152" i="10"/>
  <c r="I142" i="3"/>
  <c r="I17" i="4"/>
  <c r="I228" i="3"/>
  <c r="I128" i="3"/>
  <c r="I234" i="3"/>
  <c r="I162" i="10"/>
  <c r="I220" i="3"/>
  <c r="I136" i="3"/>
  <c r="I27" i="33"/>
  <c r="J27" i="33" s="1"/>
  <c r="J123" i="3" s="1"/>
  <c r="I210" i="10"/>
  <c r="I111" i="3"/>
  <c r="I240" i="10"/>
  <c r="I117" i="3"/>
  <c r="I211" i="3"/>
  <c r="I194" i="10"/>
  <c r="I195" i="10"/>
  <c r="I62" i="10"/>
  <c r="I18" i="15"/>
  <c r="I41" i="11"/>
  <c r="I20" i="7"/>
  <c r="I50" i="8"/>
  <c r="I93" i="6"/>
  <c r="I237" i="10"/>
  <c r="I51" i="15"/>
  <c r="I9" i="4"/>
  <c r="I7" i="16"/>
  <c r="I74" i="7"/>
  <c r="I47" i="15"/>
  <c r="I121" i="3"/>
  <c r="I31" i="15"/>
  <c r="I289" i="3"/>
  <c r="I59" i="10"/>
  <c r="I234" i="10"/>
  <c r="I230" i="10"/>
  <c r="I33" i="4"/>
  <c r="I16" i="5"/>
  <c r="I92" i="6"/>
  <c r="I60" i="6"/>
  <c r="I27" i="13"/>
  <c r="I139" i="10"/>
  <c r="I181" i="10"/>
  <c r="I39" i="12"/>
  <c r="G24" i="10"/>
  <c r="G114" i="10"/>
  <c r="G99" i="10"/>
  <c r="I95" i="10"/>
  <c r="I49" i="10"/>
  <c r="I76" i="10"/>
  <c r="H49" i="10"/>
  <c r="H95" i="10"/>
  <c r="G76" i="10"/>
  <c r="H36" i="10"/>
  <c r="G36" i="10"/>
  <c r="I23" i="10"/>
  <c r="H23" i="10"/>
  <c r="G364" i="3"/>
  <c r="G301" i="3"/>
  <c r="H304" i="3"/>
  <c r="G275" i="3"/>
  <c r="I248" i="3"/>
  <c r="I163" i="3"/>
  <c r="G280" i="3"/>
  <c r="H163" i="3"/>
  <c r="G367" i="3"/>
  <c r="H344" i="3"/>
  <c r="H311" i="3"/>
  <c r="G311" i="3"/>
  <c r="H367" i="3"/>
  <c r="G333" i="3"/>
  <c r="G323" i="3"/>
  <c r="H326" i="3"/>
  <c r="G303" i="3"/>
  <c r="I364" i="3"/>
  <c r="H333" i="3"/>
  <c r="H292" i="3"/>
  <c r="H302" i="3"/>
  <c r="H300" i="3"/>
  <c r="H275" i="3"/>
  <c r="H289" i="3"/>
  <c r="I296" i="3"/>
  <c r="G289" i="3"/>
  <c r="H296" i="3"/>
  <c r="H121" i="3"/>
  <c r="G292" i="3"/>
  <c r="G254" i="3"/>
  <c r="G121" i="3"/>
  <c r="I270" i="3"/>
  <c r="H270" i="3"/>
  <c r="G270" i="3"/>
  <c r="H274" i="3"/>
  <c r="G205" i="3"/>
  <c r="H267" i="3"/>
  <c r="G274" i="3"/>
  <c r="H238" i="3"/>
  <c r="H211" i="3"/>
  <c r="G211" i="3"/>
  <c r="H179" i="3"/>
  <c r="H139" i="3"/>
  <c r="I230" i="3"/>
  <c r="G179" i="3"/>
  <c r="H245" i="3"/>
  <c r="H208" i="3"/>
  <c r="H254" i="3"/>
  <c r="H248" i="3"/>
  <c r="H243" i="3"/>
  <c r="G208" i="3"/>
  <c r="H230" i="3"/>
  <c r="G230" i="3"/>
  <c r="H205" i="3"/>
  <c r="H117" i="3"/>
  <c r="G137" i="3"/>
  <c r="H200" i="3"/>
  <c r="G200" i="3"/>
  <c r="G141" i="3"/>
  <c r="H141" i="3"/>
  <c r="G117" i="3"/>
  <c r="I35" i="3"/>
  <c r="H35" i="3"/>
  <c r="H132" i="3"/>
  <c r="G35" i="3"/>
  <c r="H111" i="3"/>
  <c r="G111" i="3"/>
  <c r="G101" i="3"/>
  <c r="H101" i="3"/>
  <c r="I101" i="3"/>
  <c r="G20" i="3"/>
  <c r="H20" i="3"/>
  <c r="I2" i="33"/>
  <c r="J2" i="33" s="1"/>
  <c r="I103" i="33"/>
  <c r="I123" i="33"/>
  <c r="J123" i="33" s="1"/>
  <c r="I95" i="33"/>
  <c r="I6" i="33"/>
  <c r="J6" i="33" s="1"/>
  <c r="I117" i="33"/>
  <c r="J117" i="33" s="1"/>
  <c r="I126" i="33"/>
  <c r="J126" i="33" s="1"/>
  <c r="I122" i="33"/>
  <c r="J122" i="33" s="1"/>
  <c r="I106" i="33"/>
  <c r="I83" i="33"/>
  <c r="I98" i="33"/>
  <c r="I71" i="33"/>
  <c r="I124" i="33"/>
  <c r="J124" i="33" s="1"/>
  <c r="I125" i="33"/>
  <c r="J125" i="33" s="1"/>
  <c r="I108" i="33"/>
  <c r="I116" i="33"/>
  <c r="I79" i="33"/>
  <c r="I90" i="33"/>
  <c r="I102" i="33"/>
  <c r="I89" i="33"/>
  <c r="I11" i="33"/>
  <c r="J11" i="33" s="1"/>
  <c r="I80" i="33"/>
  <c r="I130" i="33"/>
  <c r="J130" i="33" s="1"/>
  <c r="I129" i="33"/>
  <c r="J129" i="33" s="1"/>
  <c r="I121" i="33"/>
  <c r="J121" i="33" s="1"/>
  <c r="I74" i="33"/>
  <c r="I55" i="33"/>
  <c r="I111" i="33"/>
  <c r="I104" i="33"/>
  <c r="I67" i="33"/>
  <c r="I56" i="33"/>
  <c r="I3" i="33"/>
  <c r="J3" i="33" s="1"/>
  <c r="I63" i="33"/>
  <c r="I84" i="33"/>
  <c r="I64" i="33"/>
  <c r="I77" i="33"/>
  <c r="I50" i="33"/>
  <c r="I65" i="33"/>
  <c r="I100" i="33"/>
  <c r="I110" i="33"/>
  <c r="I92" i="33"/>
  <c r="I49" i="33"/>
  <c r="I52" i="33"/>
  <c r="I42" i="33"/>
  <c r="I47" i="33"/>
  <c r="I24" i="33"/>
  <c r="I131" i="33"/>
  <c r="J131" i="33" s="1"/>
  <c r="I128" i="33"/>
  <c r="J128" i="33" s="1"/>
  <c r="I112" i="33"/>
  <c r="I93" i="33"/>
  <c r="I113" i="33"/>
  <c r="I96" i="33"/>
  <c r="I28" i="33"/>
  <c r="I44" i="33"/>
  <c r="I10" i="33"/>
  <c r="J10" i="33" s="1"/>
  <c r="I37" i="33"/>
  <c r="I118" i="33"/>
  <c r="J118" i="33" s="1"/>
  <c r="I7" i="33"/>
  <c r="J7" i="33" s="1"/>
  <c r="I9" i="33"/>
  <c r="J9" i="33" s="1"/>
  <c r="I31" i="33"/>
  <c r="I4" i="33"/>
  <c r="J4" i="33" s="1"/>
  <c r="I58" i="33"/>
  <c r="I23" i="33"/>
  <c r="I72" i="33"/>
  <c r="I73" i="33"/>
  <c r="I119" i="33"/>
  <c r="I105" i="33"/>
  <c r="I115" i="33"/>
  <c r="I127" i="33"/>
  <c r="J127" i="33" s="1"/>
  <c r="I68" i="33"/>
  <c r="I62" i="33"/>
  <c r="I5" i="33"/>
  <c r="J5" i="33" s="1"/>
  <c r="I8" i="33"/>
  <c r="J8" i="33" s="1"/>
  <c r="I38" i="33"/>
  <c r="I13" i="33"/>
  <c r="J13" i="33" s="1"/>
  <c r="I70" i="33"/>
  <c r="I41" i="33"/>
  <c r="I91" i="33"/>
  <c r="I107" i="33"/>
  <c r="I101" i="33"/>
  <c r="I36" i="33"/>
  <c r="I87" i="33"/>
  <c r="I30" i="33"/>
  <c r="I33" i="33"/>
  <c r="I46" i="33"/>
  <c r="I25" i="33"/>
  <c r="I109" i="33"/>
  <c r="I51" i="33"/>
  <c r="I34" i="33"/>
  <c r="I26" i="33"/>
  <c r="I35" i="33"/>
  <c r="I14" i="33"/>
  <c r="J14" i="33" s="1"/>
  <c r="I85" i="33"/>
  <c r="I66" i="33"/>
  <c r="I43" i="33"/>
  <c r="I78" i="33"/>
  <c r="I75" i="33"/>
  <c r="I53" i="33"/>
  <c r="I17" i="33"/>
  <c r="J17" i="33" s="1"/>
  <c r="I69" i="33"/>
  <c r="I40" i="33"/>
  <c r="I48" i="33"/>
  <c r="I76" i="33"/>
  <c r="I94" i="33"/>
  <c r="I81" i="33"/>
  <c r="I54" i="33"/>
  <c r="I32" i="33"/>
  <c r="I39" i="33"/>
  <c r="I114" i="33"/>
  <c r="I120" i="33"/>
  <c r="J120" i="33" s="1"/>
  <c r="I19" i="33"/>
  <c r="J19" i="33" s="1"/>
  <c r="J101" i="3" s="1"/>
  <c r="I60" i="33"/>
  <c r="I86" i="33"/>
  <c r="I82" i="33"/>
  <c r="I20" i="33"/>
  <c r="J20" i="33" s="1"/>
  <c r="I16" i="33"/>
  <c r="J16" i="33" s="1"/>
  <c r="I29" i="33"/>
  <c r="I59" i="33"/>
  <c r="I22" i="33"/>
  <c r="I21" i="33"/>
  <c r="J21" i="33" s="1"/>
  <c r="I45" i="33"/>
  <c r="I15" i="33"/>
  <c r="J15" i="33" s="1"/>
  <c r="I18" i="33"/>
  <c r="J18" i="33" s="1"/>
  <c r="I97" i="33"/>
  <c r="I88" i="33"/>
  <c r="I61" i="33"/>
  <c r="I12" i="33"/>
  <c r="J12" i="33" s="1"/>
  <c r="I57" i="33"/>
  <c r="H23" i="15"/>
  <c r="I168" i="19"/>
  <c r="J168" i="19" s="1"/>
  <c r="I127" i="19"/>
  <c r="I156" i="19"/>
  <c r="I167" i="19"/>
  <c r="I182" i="19"/>
  <c r="I164" i="19"/>
  <c r="I181" i="19"/>
  <c r="I153" i="19"/>
  <c r="I112" i="19"/>
  <c r="J112" i="19" s="1"/>
  <c r="I159" i="19"/>
  <c r="I148" i="19"/>
  <c r="I135" i="19"/>
  <c r="I110" i="19"/>
  <c r="J110" i="19" s="1"/>
  <c r="I102" i="19"/>
  <c r="J102" i="19" s="1"/>
  <c r="I157" i="19"/>
  <c r="I113" i="19"/>
  <c r="J113" i="19" s="1"/>
  <c r="I25" i="11" s="1"/>
  <c r="I129" i="19"/>
  <c r="I173" i="19"/>
  <c r="I118" i="19"/>
  <c r="J118" i="19" s="1"/>
  <c r="I149" i="19"/>
  <c r="I141" i="19"/>
  <c r="I133" i="19"/>
  <c r="I124" i="19"/>
  <c r="I116" i="19"/>
  <c r="J116" i="19" s="1"/>
  <c r="I108" i="19"/>
  <c r="J108" i="19" s="1"/>
  <c r="I100" i="19"/>
  <c r="J100" i="19" s="1"/>
  <c r="I137" i="19"/>
  <c r="I120" i="19"/>
  <c r="I165" i="19"/>
  <c r="I126" i="19"/>
  <c r="I178" i="19"/>
  <c r="I145" i="19"/>
  <c r="I104" i="19"/>
  <c r="J104" i="19" s="1"/>
  <c r="I174" i="19"/>
  <c r="I140" i="19"/>
  <c r="I186" i="19"/>
  <c r="I184" i="19"/>
  <c r="I170" i="19"/>
  <c r="I176" i="19"/>
  <c r="I161" i="19"/>
  <c r="I166" i="19"/>
  <c r="I142" i="19"/>
  <c r="I125" i="19"/>
  <c r="I117" i="19"/>
  <c r="J117" i="19" s="1"/>
  <c r="I109" i="19"/>
  <c r="J109" i="19" s="1"/>
  <c r="I101" i="19"/>
  <c r="J101" i="19" s="1"/>
  <c r="I183" i="19"/>
  <c r="I134" i="19"/>
  <c r="I172" i="19"/>
  <c r="I147" i="19"/>
  <c r="I122" i="19"/>
  <c r="I114" i="19"/>
  <c r="J114" i="19" s="1"/>
  <c r="I106" i="19"/>
  <c r="J106" i="19" s="1"/>
  <c r="I158" i="19"/>
  <c r="I163" i="19"/>
  <c r="I139" i="19"/>
  <c r="I185" i="19"/>
  <c r="I177" i="19"/>
  <c r="I169" i="19"/>
  <c r="I160" i="19"/>
  <c r="I144" i="19"/>
  <c r="I128" i="19"/>
  <c r="I111" i="19"/>
  <c r="J111" i="19" s="1"/>
  <c r="I103" i="19"/>
  <c r="J103" i="19" s="1"/>
  <c r="I175" i="19"/>
  <c r="I188" i="19"/>
  <c r="I155" i="19"/>
  <c r="I152" i="19"/>
  <c r="I136" i="19"/>
  <c r="I119" i="19"/>
  <c r="J119" i="19" s="1"/>
  <c r="I180" i="19"/>
  <c r="I179" i="19"/>
  <c r="I162" i="19"/>
  <c r="I154" i="19"/>
  <c r="I138" i="19"/>
  <c r="I121" i="19"/>
  <c r="I105" i="19"/>
  <c r="J105" i="19" s="1"/>
  <c r="I151" i="19"/>
  <c r="I131" i="19"/>
  <c r="I187" i="19"/>
  <c r="I171" i="19"/>
  <c r="I146" i="19"/>
  <c r="I130" i="19"/>
  <c r="I150" i="19"/>
  <c r="I143" i="19"/>
  <c r="I132" i="19"/>
  <c r="I123" i="19"/>
  <c r="I115" i="19"/>
  <c r="J115" i="19" s="1"/>
  <c r="I107" i="19"/>
  <c r="J107" i="19" s="1"/>
  <c r="G5" i="7"/>
  <c r="G26" i="7"/>
  <c r="G26" i="8"/>
  <c r="G2" i="8"/>
  <c r="G4" i="8"/>
  <c r="I251" i="20"/>
  <c r="I241" i="20"/>
  <c r="G217" i="10"/>
  <c r="G56" i="10"/>
  <c r="G176" i="10"/>
  <c r="G225" i="10"/>
  <c r="I352" i="20"/>
  <c r="J352" i="20" s="1"/>
  <c r="I348" i="20"/>
  <c r="J348" i="20" s="1"/>
  <c r="I344" i="20"/>
  <c r="J344" i="20" s="1"/>
  <c r="I340" i="20"/>
  <c r="J340" i="20" s="1"/>
  <c r="I332" i="20"/>
  <c r="J332" i="20" s="1"/>
  <c r="I336" i="20"/>
  <c r="J336" i="20" s="1"/>
  <c r="I331" i="20"/>
  <c r="I275" i="20"/>
  <c r="I323" i="20"/>
  <c r="I299" i="20"/>
  <c r="I226" i="20"/>
  <c r="J226" i="20" s="1"/>
  <c r="I267" i="20"/>
  <c r="J267" i="20" s="1"/>
  <c r="I349" i="20"/>
  <c r="J349" i="20" s="1"/>
  <c r="I333" i="20"/>
  <c r="J333" i="20" s="1"/>
  <c r="I291" i="20"/>
  <c r="I328" i="20"/>
  <c r="I317" i="20"/>
  <c r="I311" i="20"/>
  <c r="J311" i="20" s="1"/>
  <c r="I301" i="20"/>
  <c r="I283" i="20"/>
  <c r="I309" i="20"/>
  <c r="I277" i="20"/>
  <c r="I236" i="20"/>
  <c r="J236" i="20" s="1"/>
  <c r="I218" i="20"/>
  <c r="J218" i="20" s="1"/>
  <c r="I325" i="20"/>
  <c r="I315" i="20"/>
  <c r="I307" i="20"/>
  <c r="I293" i="20"/>
  <c r="I245" i="20"/>
  <c r="I234" i="20"/>
  <c r="J234" i="20" s="1"/>
  <c r="I347" i="20"/>
  <c r="J347" i="20" s="1"/>
  <c r="I285" i="20"/>
  <c r="I259" i="20"/>
  <c r="I220" i="20"/>
  <c r="J220" i="20" s="1"/>
  <c r="I339" i="20"/>
  <c r="J339" i="20" s="1"/>
  <c r="I269" i="20"/>
  <c r="I250" i="20"/>
  <c r="I261" i="20"/>
  <c r="I253" i="20"/>
  <c r="I243" i="20"/>
  <c r="I228" i="20"/>
  <c r="J228" i="20" s="1"/>
  <c r="I295" i="20"/>
  <c r="I302" i="20"/>
  <c r="I341" i="20"/>
  <c r="J341" i="20" s="1"/>
  <c r="I351" i="20"/>
  <c r="J351" i="20" s="1"/>
  <c r="I335" i="20"/>
  <c r="J335" i="20" s="1"/>
  <c r="I326" i="20"/>
  <c r="I319" i="20"/>
  <c r="I306" i="20"/>
  <c r="I318" i="20"/>
  <c r="I294" i="20"/>
  <c r="I280" i="20"/>
  <c r="I305" i="20"/>
  <c r="I264" i="20"/>
  <c r="J264" i="20" s="1"/>
  <c r="I227" i="20"/>
  <c r="J227" i="20" s="1"/>
  <c r="I281" i="20"/>
  <c r="I342" i="20"/>
  <c r="J342" i="20" s="1"/>
  <c r="I330" i="20"/>
  <c r="I322" i="20"/>
  <c r="I314" i="20"/>
  <c r="I303" i="20"/>
  <c r="I297" i="20"/>
  <c r="I288" i="20"/>
  <c r="I276" i="20"/>
  <c r="I271" i="20"/>
  <c r="I255" i="20"/>
  <c r="J255" i="20" s="1"/>
  <c r="I231" i="20"/>
  <c r="J231" i="20" s="1"/>
  <c r="I222" i="20"/>
  <c r="J222" i="20" s="1"/>
  <c r="I346" i="20"/>
  <c r="J346" i="20" s="1"/>
  <c r="I324" i="20"/>
  <c r="I316" i="20"/>
  <c r="I304" i="20"/>
  <c r="I298" i="20"/>
  <c r="I289" i="20"/>
  <c r="I278" i="20"/>
  <c r="I268" i="20"/>
  <c r="I248" i="20"/>
  <c r="I240" i="20"/>
  <c r="J240" i="20" s="1"/>
  <c r="I230" i="20"/>
  <c r="J230" i="20" s="1"/>
  <c r="I224" i="20"/>
  <c r="J224" i="20" s="1"/>
  <c r="I350" i="20"/>
  <c r="J350" i="20" s="1"/>
  <c r="I334" i="20"/>
  <c r="J334" i="20" s="1"/>
  <c r="I321" i="20"/>
  <c r="I313" i="20"/>
  <c r="I310" i="20"/>
  <c r="I292" i="20"/>
  <c r="I287" i="20"/>
  <c r="I257" i="20"/>
  <c r="I246" i="20"/>
  <c r="I238" i="20"/>
  <c r="J238" i="20" s="1"/>
  <c r="I229" i="20"/>
  <c r="J229" i="20" s="1"/>
  <c r="I290" i="20"/>
  <c r="I343" i="20"/>
  <c r="J343" i="20" s="1"/>
  <c r="I345" i="20"/>
  <c r="J345" i="20" s="1"/>
  <c r="I320" i="20"/>
  <c r="I312" i="20"/>
  <c r="I300" i="20"/>
  <c r="I286" i="20"/>
  <c r="I284" i="20"/>
  <c r="I272" i="20"/>
  <c r="I263" i="20"/>
  <c r="I252" i="20"/>
  <c r="J252" i="20" s="1"/>
  <c r="I242" i="20"/>
  <c r="I233" i="20"/>
  <c r="J233" i="20" s="1"/>
  <c r="I225" i="20"/>
  <c r="J225" i="20" s="1"/>
  <c r="I279" i="20"/>
  <c r="I338" i="20"/>
  <c r="J338" i="20" s="1"/>
  <c r="I329" i="20"/>
  <c r="I327" i="20"/>
  <c r="I308" i="20"/>
  <c r="J308" i="20" s="1"/>
  <c r="I296" i="20"/>
  <c r="I282" i="20"/>
  <c r="J282" i="20" s="1"/>
  <c r="I274" i="20"/>
  <c r="J274" i="20" s="1"/>
  <c r="I266" i="20"/>
  <c r="J266" i="20" s="1"/>
  <c r="I258" i="20"/>
  <c r="I260" i="20"/>
  <c r="I247" i="20"/>
  <c r="J247" i="20" s="1"/>
  <c r="I237" i="20"/>
  <c r="J237" i="20" s="1"/>
  <c r="I221" i="20"/>
  <c r="J221" i="20" s="1"/>
  <c r="I273" i="20"/>
  <c r="I270" i="20"/>
  <c r="I265" i="20"/>
  <c r="I262" i="20"/>
  <c r="J262" i="20" s="1"/>
  <c r="I256" i="20"/>
  <c r="J256" i="20" s="1"/>
  <c r="I254" i="20"/>
  <c r="J254" i="20" s="1"/>
  <c r="I249" i="20"/>
  <c r="J249" i="20" s="1"/>
  <c r="I244" i="20"/>
  <c r="I239" i="20"/>
  <c r="I235" i="20"/>
  <c r="J235" i="20" s="1"/>
  <c r="I232" i="20"/>
  <c r="J232" i="20" s="1"/>
  <c r="I223" i="20"/>
  <c r="J223" i="20" s="1"/>
  <c r="I219" i="20"/>
  <c r="J219" i="20" s="1"/>
  <c r="I337" i="20"/>
  <c r="J337" i="20" s="1"/>
  <c r="H8" i="18"/>
  <c r="H3" i="18"/>
  <c r="H11" i="18"/>
  <c r="H2" i="18"/>
  <c r="H16" i="18"/>
  <c r="H5" i="18"/>
  <c r="H9" i="18"/>
  <c r="H13" i="18"/>
  <c r="H6" i="18"/>
  <c r="H10" i="18"/>
  <c r="H4" i="18"/>
  <c r="H14" i="18"/>
  <c r="H22" i="18"/>
  <c r="H15" i="18"/>
  <c r="H21" i="18"/>
  <c r="H12" i="18"/>
  <c r="H26" i="18"/>
  <c r="H19" i="18"/>
  <c r="H28" i="18"/>
  <c r="H17" i="18"/>
  <c r="H7" i="18"/>
  <c r="H20" i="18"/>
  <c r="H23" i="18"/>
  <c r="H24" i="18"/>
  <c r="H25" i="18"/>
  <c r="H31" i="18"/>
  <c r="H29" i="18"/>
  <c r="H18" i="18"/>
  <c r="H30" i="18"/>
  <c r="H27" i="18"/>
  <c r="F46" i="18"/>
  <c r="F47" i="18"/>
  <c r="F52" i="18"/>
  <c r="F55" i="18"/>
  <c r="F50" i="18"/>
  <c r="F44" i="18"/>
  <c r="F59" i="18"/>
  <c r="F54" i="18"/>
  <c r="F49" i="18"/>
  <c r="F63" i="18"/>
  <c r="F48" i="18"/>
  <c r="F56" i="18"/>
  <c r="F8" i="18"/>
  <c r="G229" i="10" s="1"/>
  <c r="F45" i="18"/>
  <c r="F53" i="18"/>
  <c r="F3" i="18"/>
  <c r="F62" i="18"/>
  <c r="F68" i="18"/>
  <c r="F61" i="18"/>
  <c r="F11" i="18"/>
  <c r="F2" i="18"/>
  <c r="G21" i="6" s="1"/>
  <c r="F64" i="18"/>
  <c r="F58" i="18"/>
  <c r="F66" i="18"/>
  <c r="F67" i="18"/>
  <c r="F51" i="18"/>
  <c r="F16" i="18"/>
  <c r="F73" i="18"/>
  <c r="F5" i="18"/>
  <c r="F9" i="18"/>
  <c r="F13" i="18"/>
  <c r="F72" i="18"/>
  <c r="F6" i="18"/>
  <c r="F10" i="18"/>
  <c r="F70" i="18"/>
  <c r="F4" i="18"/>
  <c r="G264" i="10" s="1"/>
  <c r="F14" i="18"/>
  <c r="F22" i="18"/>
  <c r="F71" i="18"/>
  <c r="F15" i="18"/>
  <c r="F69" i="18"/>
  <c r="F60" i="18"/>
  <c r="F76" i="18"/>
  <c r="F21" i="18"/>
  <c r="F80" i="18"/>
  <c r="F12" i="18"/>
  <c r="F26" i="18"/>
  <c r="F77" i="18"/>
  <c r="F75" i="18"/>
  <c r="F19" i="18"/>
  <c r="F74" i="18"/>
  <c r="F28" i="18"/>
  <c r="F36" i="18"/>
  <c r="F17" i="18"/>
  <c r="F81" i="18"/>
  <c r="F7" i="18"/>
  <c r="F20" i="18"/>
  <c r="F23" i="18"/>
  <c r="F24" i="18"/>
  <c r="F40" i="18"/>
  <c r="F25" i="18"/>
  <c r="F41" i="18"/>
  <c r="F79" i="18"/>
  <c r="F38" i="18"/>
  <c r="F31" i="18"/>
  <c r="F29" i="18"/>
  <c r="F83" i="18"/>
  <c r="F39" i="18"/>
  <c r="F18" i="18"/>
  <c r="F30" i="18"/>
  <c r="F32" i="18"/>
  <c r="F78" i="18"/>
  <c r="F33" i="18"/>
  <c r="F34" i="18"/>
  <c r="F35" i="18"/>
  <c r="F27" i="18"/>
  <c r="F82" i="18"/>
  <c r="F42" i="18"/>
  <c r="H10" i="20"/>
  <c r="I183" i="20" s="1"/>
  <c r="F10" i="20"/>
  <c r="H134" i="33"/>
  <c r="H81" i="34"/>
  <c r="H2" i="19"/>
  <c r="I2" i="19" s="1"/>
  <c r="J2" i="19" s="1"/>
  <c r="F43" i="18"/>
  <c r="F2" i="19"/>
  <c r="I12" i="11" s="1"/>
  <c r="F134" i="33"/>
  <c r="F81" i="34"/>
  <c r="H136" i="21"/>
  <c r="B2" i="1"/>
  <c r="B7" i="1"/>
  <c r="D7" i="1"/>
  <c r="B6" i="1"/>
  <c r="B8" i="1"/>
  <c r="B10" i="1"/>
  <c r="B12" i="1"/>
  <c r="D12" i="1"/>
  <c r="B9" i="1"/>
  <c r="D9" i="1"/>
  <c r="B11" i="1"/>
  <c r="D11" i="1"/>
  <c r="F7" i="3"/>
  <c r="B3" i="35"/>
  <c r="B4" i="35" s="1"/>
  <c r="B5" i="35" s="1"/>
  <c r="F8" i="15"/>
  <c r="F62" i="14"/>
  <c r="F49" i="13"/>
  <c r="F36" i="12"/>
  <c r="F39" i="11"/>
  <c r="F59" i="8"/>
  <c r="F12" i="7"/>
  <c r="F30" i="6"/>
  <c r="F20" i="5"/>
  <c r="F18" i="4"/>
  <c r="F69" i="21"/>
  <c r="F160" i="21"/>
  <c r="F153" i="21"/>
  <c r="F197" i="21"/>
  <c r="F655" i="8"/>
  <c r="F683" i="7"/>
  <c r="F683" i="6"/>
  <c r="F667" i="5"/>
  <c r="F647" i="4"/>
  <c r="F182" i="21"/>
  <c r="F123" i="21"/>
  <c r="F138" i="21"/>
  <c r="F143" i="21"/>
  <c r="F156" i="21"/>
  <c r="F139" i="21"/>
  <c r="F140" i="21"/>
  <c r="F132" i="21"/>
  <c r="F137" i="21"/>
  <c r="F9" i="21"/>
  <c r="F161" i="21"/>
  <c r="F180" i="21"/>
  <c r="F7" i="21"/>
  <c r="F179" i="21"/>
  <c r="F183" i="21"/>
  <c r="F189" i="21"/>
  <c r="F42" i="21"/>
  <c r="F20" i="21"/>
  <c r="F186" i="21"/>
  <c r="F193" i="21"/>
  <c r="F33" i="21"/>
  <c r="F54" i="21"/>
  <c r="F40" i="21"/>
  <c r="F26" i="21"/>
  <c r="F35" i="21"/>
  <c r="F185" i="21"/>
  <c r="F15" i="21"/>
  <c r="F47" i="21"/>
  <c r="F28" i="21"/>
  <c r="F41" i="21"/>
  <c r="F198" i="21"/>
  <c r="F86" i="21"/>
  <c r="F58" i="21"/>
  <c r="F200" i="21"/>
  <c r="F64" i="21"/>
  <c r="F53" i="21"/>
  <c r="F67" i="21"/>
  <c r="F82" i="21"/>
  <c r="F219" i="21"/>
  <c r="F220" i="21"/>
  <c r="F214" i="21"/>
  <c r="F62" i="21"/>
  <c r="F105" i="21"/>
  <c r="F88" i="21"/>
  <c r="F222" i="21"/>
  <c r="F152" i="21"/>
  <c r="F163" i="21"/>
  <c r="F165" i="21"/>
  <c r="F2" i="21"/>
  <c r="F191" i="21"/>
  <c r="F14" i="21"/>
  <c r="F125" i="21"/>
  <c r="F133" i="21"/>
  <c r="F126" i="21"/>
  <c r="F129" i="21"/>
  <c r="F176" i="21"/>
  <c r="F134" i="21"/>
  <c r="F36" i="21"/>
  <c r="F207" i="21"/>
  <c r="F38" i="21"/>
  <c r="F210" i="21"/>
  <c r="F23" i="21"/>
  <c r="F174" i="21"/>
  <c r="F25" i="21"/>
  <c r="F31" i="21"/>
  <c r="F211" i="21"/>
  <c r="F51" i="21"/>
  <c r="F37" i="21"/>
  <c r="F52" i="21"/>
  <c r="F4" i="9"/>
  <c r="B23" i="22"/>
  <c r="B43" i="22" s="1"/>
  <c r="B63" i="22" s="1"/>
  <c r="B83" i="22" s="1"/>
  <c r="B103" i="22" s="1"/>
  <c r="B24" i="22"/>
  <c r="B44" i="22" s="1"/>
  <c r="B64" i="22" s="1"/>
  <c r="B84" i="22" s="1"/>
  <c r="B104" i="22" s="1"/>
  <c r="B25" i="22"/>
  <c r="B45" i="22" s="1"/>
  <c r="B65" i="22" s="1"/>
  <c r="B85" i="22" s="1"/>
  <c r="B105" i="22" s="1"/>
  <c r="B26" i="22"/>
  <c r="B46" i="22" s="1"/>
  <c r="B66" i="22" s="1"/>
  <c r="B86" i="22" s="1"/>
  <c r="B106" i="22" s="1"/>
  <c r="B27" i="22"/>
  <c r="B47" i="22" s="1"/>
  <c r="B67" i="22" s="1"/>
  <c r="B87" i="22" s="1"/>
  <c r="B107" i="22" s="1"/>
  <c r="B28" i="22"/>
  <c r="B48" i="22" s="1"/>
  <c r="B68" i="22" s="1"/>
  <c r="B88" i="22" s="1"/>
  <c r="B108" i="22" s="1"/>
  <c r="B29" i="22"/>
  <c r="B49" i="22" s="1"/>
  <c r="B69" i="22" s="1"/>
  <c r="B89" i="22" s="1"/>
  <c r="B109" i="22" s="1"/>
  <c r="B30" i="22"/>
  <c r="B50" i="22" s="1"/>
  <c r="B70" i="22" s="1"/>
  <c r="B90" i="22" s="1"/>
  <c r="B110" i="22" s="1"/>
  <c r="B31" i="22"/>
  <c r="B32" i="22"/>
  <c r="B52" i="22" s="1"/>
  <c r="B72" i="22" s="1"/>
  <c r="B92" i="22" s="1"/>
  <c r="B112" i="22" s="1"/>
  <c r="B33" i="22"/>
  <c r="B34" i="22"/>
  <c r="B35" i="22"/>
  <c r="B55" i="22" s="1"/>
  <c r="B75" i="22" s="1"/>
  <c r="B95" i="22" s="1"/>
  <c r="B115" i="22" s="1"/>
  <c r="B36" i="22"/>
  <c r="B56" i="22" s="1"/>
  <c r="B76" i="22" s="1"/>
  <c r="B96" i="22" s="1"/>
  <c r="B37" i="22"/>
  <c r="B57" i="22" s="1"/>
  <c r="B77" i="22" s="1"/>
  <c r="B97" i="22" s="1"/>
  <c r="B38" i="22"/>
  <c r="B58" i="22" s="1"/>
  <c r="B78" i="22" s="1"/>
  <c r="B98" i="22" s="1"/>
  <c r="B39" i="22"/>
  <c r="B59" i="22" s="1"/>
  <c r="B79" i="22" s="1"/>
  <c r="B99" i="22" s="1"/>
  <c r="B40" i="22"/>
  <c r="B60" i="22" s="1"/>
  <c r="B80" i="22" s="1"/>
  <c r="B100" i="22" s="1"/>
  <c r="B41" i="22"/>
  <c r="B61" i="22" s="1"/>
  <c r="B81" i="22" s="1"/>
  <c r="B101" i="22" s="1"/>
  <c r="B51" i="22"/>
  <c r="B71" i="22" s="1"/>
  <c r="B91" i="22" s="1"/>
  <c r="B111" i="22" s="1"/>
  <c r="B53" i="22"/>
  <c r="B73" i="22" s="1"/>
  <c r="B93" i="22" s="1"/>
  <c r="B113" i="22" s="1"/>
  <c r="B54" i="22"/>
  <c r="B74" i="22" s="1"/>
  <c r="B94" i="22" s="1"/>
  <c r="B114" i="22" s="1"/>
  <c r="B22" i="22"/>
  <c r="B42" i="22" s="1"/>
  <c r="B62" i="22" s="1"/>
  <c r="B82" i="22" s="1"/>
  <c r="B102" i="22" s="1"/>
  <c r="F142" i="21"/>
  <c r="F124" i="21"/>
  <c r="F127" i="21"/>
  <c r="F150" i="21"/>
  <c r="F221" i="21"/>
  <c r="F120" i="21"/>
  <c r="F119" i="21"/>
  <c r="F110" i="21"/>
  <c r="F102" i="21"/>
  <c r="F114" i="21"/>
  <c r="F118" i="21"/>
  <c r="F106" i="21"/>
  <c r="F63" i="21"/>
  <c r="F98" i="21"/>
  <c r="F85" i="21"/>
  <c r="F55" i="21"/>
  <c r="F112" i="21"/>
  <c r="F81" i="21"/>
  <c r="F97" i="21"/>
  <c r="F70" i="21"/>
  <c r="F215" i="21"/>
  <c r="F108" i="21"/>
  <c r="F103" i="21"/>
  <c r="F113" i="21"/>
  <c r="F115" i="21"/>
  <c r="F111" i="21"/>
  <c r="F71" i="21"/>
  <c r="F109" i="21"/>
  <c r="F99" i="21"/>
  <c r="F217" i="21"/>
  <c r="F218" i="21"/>
  <c r="F96" i="21"/>
  <c r="F104" i="21"/>
  <c r="F90" i="21"/>
  <c r="F50" i="21"/>
  <c r="F79" i="21"/>
  <c r="F49" i="21"/>
  <c r="F44" i="21"/>
  <c r="F91" i="21"/>
  <c r="F101" i="21"/>
  <c r="F94" i="21"/>
  <c r="F93" i="21"/>
  <c r="F84" i="21"/>
  <c r="F68" i="21"/>
  <c r="F83" i="21"/>
  <c r="F24" i="21"/>
  <c r="F212" i="21"/>
  <c r="F89" i="21"/>
  <c r="F204" i="21"/>
  <c r="F213" i="21"/>
  <c r="F202" i="21"/>
  <c r="F18" i="21"/>
  <c r="F46" i="21"/>
  <c r="F77" i="21"/>
  <c r="F192" i="21"/>
  <c r="F66" i="21"/>
  <c r="F76" i="21"/>
  <c r="F75" i="21"/>
  <c r="F57" i="21"/>
  <c r="F74" i="21"/>
  <c r="F73" i="21"/>
  <c r="F209" i="21"/>
  <c r="F45" i="21"/>
  <c r="F205" i="21"/>
  <c r="F30" i="21"/>
  <c r="F59" i="21"/>
  <c r="F65" i="21"/>
  <c r="F61" i="21"/>
  <c r="F188" i="21"/>
  <c r="F60" i="21"/>
  <c r="F184" i="21"/>
  <c r="F34" i="21"/>
  <c r="F39" i="21"/>
  <c r="F159" i="21"/>
  <c r="F187" i="21"/>
  <c r="F196" i="21"/>
  <c r="F48" i="21"/>
  <c r="F29" i="21"/>
  <c r="F27" i="21"/>
  <c r="F203" i="21"/>
  <c r="F43" i="21"/>
  <c r="F11" i="21"/>
  <c r="F190" i="21"/>
  <c r="F178" i="21"/>
  <c r="F173" i="21"/>
  <c r="F21" i="21"/>
  <c r="F17" i="21"/>
  <c r="F10" i="21"/>
  <c r="F201" i="21"/>
  <c r="F32" i="21"/>
  <c r="F169" i="21"/>
  <c r="F171" i="21"/>
  <c r="F194" i="21"/>
  <c r="F135" i="21"/>
  <c r="F175" i="21"/>
  <c r="F172" i="21"/>
  <c r="F166" i="21"/>
  <c r="F8" i="21"/>
  <c r="F177" i="21"/>
  <c r="F147" i="21"/>
  <c r="F3" i="21"/>
  <c r="F13" i="21"/>
  <c r="F144" i="21"/>
  <c r="F181" i="21"/>
  <c r="F155" i="21"/>
  <c r="F167" i="21"/>
  <c r="F168" i="21"/>
  <c r="F157" i="21"/>
  <c r="F164" i="21"/>
  <c r="F162" i="21"/>
  <c r="F5" i="21"/>
  <c r="F151" i="21"/>
  <c r="F131" i="21"/>
  <c r="F6" i="21"/>
  <c r="F130" i="21"/>
  <c r="F128" i="21"/>
  <c r="F141" i="21"/>
  <c r="F149" i="21"/>
  <c r="F145" i="21"/>
  <c r="F122" i="21"/>
  <c r="F56" i="21"/>
  <c r="F195" i="21"/>
  <c r="F22" i="21"/>
  <c r="F16" i="21"/>
  <c r="F95" i="21"/>
  <c r="F148" i="21"/>
  <c r="F4" i="21"/>
  <c r="F19" i="21"/>
  <c r="F136" i="21"/>
  <c r="F154" i="21"/>
  <c r="F2" i="10"/>
  <c r="F45" i="3"/>
  <c r="I158" i="21" l="1"/>
  <c r="J158" i="21" s="1"/>
  <c r="I199" i="21"/>
  <c r="J199" i="21" s="1"/>
  <c r="L200" i="10"/>
  <c r="M200" i="10" s="1"/>
  <c r="L13" i="12"/>
  <c r="M13" i="12" s="1"/>
  <c r="L104" i="10"/>
  <c r="M104" i="10" s="1"/>
  <c r="M18" i="2"/>
  <c r="N18" i="2" s="1"/>
  <c r="L7" i="15"/>
  <c r="M7" i="15" s="1"/>
  <c r="L38" i="15"/>
  <c r="M38" i="15" s="1"/>
  <c r="L16" i="12"/>
  <c r="M16" i="12" s="1"/>
  <c r="L40" i="13"/>
  <c r="M40" i="13" s="1"/>
  <c r="M46" i="2"/>
  <c r="N46" i="2" s="1"/>
  <c r="L16" i="14"/>
  <c r="M16" i="14" s="1"/>
  <c r="L61" i="14"/>
  <c r="M61" i="14" s="1"/>
  <c r="L72" i="14"/>
  <c r="M72" i="14" s="1"/>
  <c r="L71" i="14"/>
  <c r="M71" i="14" s="1"/>
  <c r="M43" i="2"/>
  <c r="N43" i="2" s="1"/>
  <c r="L53" i="15"/>
  <c r="M53" i="15" s="1"/>
  <c r="L18" i="16"/>
  <c r="M18" i="16" s="1"/>
  <c r="L18" i="12"/>
  <c r="M18" i="12" s="1"/>
  <c r="M17" i="2"/>
  <c r="N17" i="2" s="1"/>
  <c r="M8" i="2"/>
  <c r="N8" i="2" s="1"/>
  <c r="M12" i="2"/>
  <c r="N12" i="2" s="1"/>
  <c r="L36" i="11"/>
  <c r="M36" i="11" s="1"/>
  <c r="L39" i="13"/>
  <c r="M39" i="13" s="1"/>
  <c r="M15" i="2"/>
  <c r="N15" i="2" s="1"/>
  <c r="M10" i="2"/>
  <c r="N10" i="2" s="1"/>
  <c r="M9" i="2"/>
  <c r="N9" i="2" s="1"/>
  <c r="M16" i="2"/>
  <c r="N16" i="2" s="1"/>
  <c r="M2" i="2"/>
  <c r="N2" i="2" s="1"/>
  <c r="M21" i="2"/>
  <c r="N21" i="2" s="1"/>
  <c r="M22" i="2"/>
  <c r="N22" i="2" s="1"/>
  <c r="L45" i="15"/>
  <c r="M45" i="15" s="1"/>
  <c r="L29" i="14"/>
  <c r="M29" i="14" s="1"/>
  <c r="L23" i="11"/>
  <c r="M23" i="11" s="1"/>
  <c r="L47" i="13"/>
  <c r="M47" i="13" s="1"/>
  <c r="M3" i="2"/>
  <c r="N3" i="2" s="1"/>
  <c r="L34" i="12"/>
  <c r="M34" i="12" s="1"/>
  <c r="M7" i="2"/>
  <c r="N7" i="2" s="1"/>
  <c r="M4" i="2"/>
  <c r="N4" i="2" s="1"/>
  <c r="M19" i="2"/>
  <c r="N19" i="2" s="1"/>
  <c r="L33" i="15"/>
  <c r="M33" i="15" s="1"/>
  <c r="L12" i="15"/>
  <c r="M12" i="15" s="1"/>
  <c r="L33" i="13"/>
  <c r="M33" i="13" s="1"/>
  <c r="M20" i="2"/>
  <c r="N20" i="2" s="1"/>
  <c r="M5" i="2"/>
  <c r="N5" i="2" s="1"/>
  <c r="M11" i="2"/>
  <c r="N11" i="2" s="1"/>
  <c r="L66" i="14"/>
  <c r="M66" i="14" s="1"/>
  <c r="M6" i="2"/>
  <c r="N6" i="2" s="1"/>
  <c r="M14" i="2"/>
  <c r="N14" i="2" s="1"/>
  <c r="I136" i="21"/>
  <c r="J136" i="21" s="1"/>
  <c r="I191" i="21"/>
  <c r="J191" i="21" s="1"/>
  <c r="L180" i="10" s="1"/>
  <c r="M180" i="10" s="1"/>
  <c r="I192" i="21"/>
  <c r="J192" i="21" s="1"/>
  <c r="I131" i="21"/>
  <c r="J131" i="21" s="1"/>
  <c r="L4" i="10" s="1"/>
  <c r="I179" i="21"/>
  <c r="J179" i="21" s="1"/>
  <c r="L30" i="10" s="1"/>
  <c r="I155" i="21"/>
  <c r="J155" i="21" s="1"/>
  <c r="L12" i="13" s="1"/>
  <c r="I187" i="21"/>
  <c r="J187" i="21" s="1"/>
  <c r="I164" i="21"/>
  <c r="J164" i="21" s="1"/>
  <c r="I176" i="21"/>
  <c r="J176" i="21" s="1"/>
  <c r="I142" i="21"/>
  <c r="J142" i="21" s="1"/>
  <c r="I123" i="21"/>
  <c r="J123" i="21" s="1"/>
  <c r="I159" i="21"/>
  <c r="J159" i="21" s="1"/>
  <c r="L32" i="10" s="1"/>
  <c r="I135" i="21"/>
  <c r="J135" i="21" s="1"/>
  <c r="L53" i="10" s="1"/>
  <c r="M53" i="10" s="1"/>
  <c r="I183" i="21"/>
  <c r="J183" i="21" s="1"/>
  <c r="L35" i="10" s="1"/>
  <c r="I203" i="21"/>
  <c r="J203" i="21" s="1"/>
  <c r="I168" i="21"/>
  <c r="J168" i="21" s="1"/>
  <c r="L9" i="12" s="1"/>
  <c r="I144" i="21"/>
  <c r="J144" i="21" s="1"/>
  <c r="L67" i="14" s="1"/>
  <c r="I174" i="21"/>
  <c r="J174" i="21" s="1"/>
  <c r="I127" i="21"/>
  <c r="J127" i="21" s="1"/>
  <c r="I139" i="21"/>
  <c r="J139" i="21" s="1"/>
  <c r="L4" i="13" s="1"/>
  <c r="I206" i="21"/>
  <c r="J206" i="21" s="1"/>
  <c r="I147" i="21"/>
  <c r="J147" i="21" s="1"/>
  <c r="I188" i="21"/>
  <c r="J188" i="21" s="1"/>
  <c r="I210" i="21"/>
  <c r="J210" i="21" s="1"/>
  <c r="I186" i="21"/>
  <c r="J186" i="21" s="1"/>
  <c r="L56" i="10" s="1"/>
  <c r="I148" i="21"/>
  <c r="J148" i="21" s="1"/>
  <c r="L3" i="15" s="1"/>
  <c r="I126" i="21"/>
  <c r="J126" i="21" s="1"/>
  <c r="I190" i="21"/>
  <c r="J190" i="21" s="1"/>
  <c r="L71" i="10" s="1"/>
  <c r="I171" i="21"/>
  <c r="J171" i="21" s="1"/>
  <c r="L91" i="10" s="1"/>
  <c r="I198" i="21"/>
  <c r="J198" i="21" s="1"/>
  <c r="I180" i="21"/>
  <c r="J180" i="21" s="1"/>
  <c r="I172" i="21"/>
  <c r="J172" i="21" s="1"/>
  <c r="L25" i="13" s="1"/>
  <c r="I151" i="21"/>
  <c r="J151" i="21" s="1"/>
  <c r="I152" i="21"/>
  <c r="J152" i="21" s="1"/>
  <c r="I165" i="21"/>
  <c r="J165" i="21" s="1"/>
  <c r="I201" i="21"/>
  <c r="J201" i="21" s="1"/>
  <c r="L31" i="11" s="1"/>
  <c r="I149" i="21"/>
  <c r="J149" i="21" s="1"/>
  <c r="L19" i="10" s="1"/>
  <c r="I132" i="21"/>
  <c r="J132" i="21" s="1"/>
  <c r="L8" i="14" s="1"/>
  <c r="I156" i="21"/>
  <c r="J156" i="21" s="1"/>
  <c r="L3" i="11" s="1"/>
  <c r="I160" i="21"/>
  <c r="J160" i="21" s="1"/>
  <c r="I169" i="21"/>
  <c r="J169" i="21" s="1"/>
  <c r="L19" i="14" s="1"/>
  <c r="I128" i="21"/>
  <c r="J128" i="21" s="1"/>
  <c r="I178" i="21"/>
  <c r="J178" i="21" s="1"/>
  <c r="L39" i="14" s="1"/>
  <c r="I122" i="21"/>
  <c r="J122" i="21" s="1"/>
  <c r="I146" i="21"/>
  <c r="J146" i="21" s="1"/>
  <c r="L62" i="10" s="1"/>
  <c r="I194" i="21"/>
  <c r="J194" i="21" s="1"/>
  <c r="I204" i="21"/>
  <c r="J204" i="21" s="1"/>
  <c r="L143" i="10" s="1"/>
  <c r="I221" i="21"/>
  <c r="J221" i="21" s="1"/>
  <c r="L42" i="15" s="1"/>
  <c r="I170" i="21"/>
  <c r="J170" i="21" s="1"/>
  <c r="I130" i="21"/>
  <c r="J130" i="21" s="1"/>
  <c r="M39" i="2" s="1"/>
  <c r="N39" i="2" s="1"/>
  <c r="I189" i="21"/>
  <c r="J189" i="21" s="1"/>
  <c r="L20" i="13" s="1"/>
  <c r="I173" i="21"/>
  <c r="J173" i="21" s="1"/>
  <c r="L12" i="14" s="1"/>
  <c r="I140" i="21"/>
  <c r="J140" i="21" s="1"/>
  <c r="I218" i="21"/>
  <c r="J218" i="21" s="1"/>
  <c r="I196" i="21"/>
  <c r="J196" i="21" s="1"/>
  <c r="I141" i="21"/>
  <c r="J141" i="21" s="1"/>
  <c r="I138" i="21"/>
  <c r="J138" i="21" s="1"/>
  <c r="I124" i="21"/>
  <c r="J124" i="21" s="1"/>
  <c r="I175" i="21"/>
  <c r="J175" i="21" s="1"/>
  <c r="I143" i="21"/>
  <c r="J143" i="21" s="1"/>
  <c r="L15" i="10" s="1"/>
  <c r="I217" i="21"/>
  <c r="J217" i="21" s="1"/>
  <c r="I213" i="21"/>
  <c r="J213" i="21" s="1"/>
  <c r="L185" i="10" s="1"/>
  <c r="I202" i="21"/>
  <c r="J202" i="21" s="1"/>
  <c r="L23" i="15" s="1"/>
  <c r="I129" i="21"/>
  <c r="J129" i="21" s="1"/>
  <c r="I195" i="21"/>
  <c r="J195" i="21" s="1"/>
  <c r="I167" i="21"/>
  <c r="J167" i="21" s="1"/>
  <c r="L12" i="11" s="1"/>
  <c r="I166" i="21"/>
  <c r="J166" i="21" s="1"/>
  <c r="I219" i="21"/>
  <c r="J219" i="21" s="1"/>
  <c r="I193" i="21"/>
  <c r="J193" i="21" s="1"/>
  <c r="L21" i="13" s="1"/>
  <c r="M21" i="13" s="1"/>
  <c r="I208" i="21"/>
  <c r="J208" i="21" s="1"/>
  <c r="I214" i="21"/>
  <c r="J214" i="21" s="1"/>
  <c r="I177" i="21"/>
  <c r="J177" i="21" s="1"/>
  <c r="L153" i="10" s="1"/>
  <c r="M153" i="10" s="1"/>
  <c r="I215" i="21"/>
  <c r="J215" i="21" s="1"/>
  <c r="L222" i="10" s="1"/>
  <c r="M222" i="10" s="1"/>
  <c r="I162" i="21"/>
  <c r="J162" i="21" s="1"/>
  <c r="L27" i="11" s="1"/>
  <c r="I220" i="21"/>
  <c r="J220" i="21" s="1"/>
  <c r="I205" i="21"/>
  <c r="J205" i="21" s="1"/>
  <c r="L208" i="10" s="1"/>
  <c r="M208" i="10" s="1"/>
  <c r="I197" i="21"/>
  <c r="J197" i="21" s="1"/>
  <c r="L43" i="10" s="1"/>
  <c r="I185" i="21"/>
  <c r="J185" i="21" s="1"/>
  <c r="L109" i="10" s="1"/>
  <c r="I207" i="21"/>
  <c r="J207" i="21" s="1"/>
  <c r="I153" i="21"/>
  <c r="J153" i="21" s="1"/>
  <c r="I209" i="21"/>
  <c r="J209" i="21" s="1"/>
  <c r="I150" i="21"/>
  <c r="J150" i="21" s="1"/>
  <c r="I181" i="21"/>
  <c r="J181" i="21" s="1"/>
  <c r="I222" i="21"/>
  <c r="J222" i="21" s="1"/>
  <c r="L37" i="15" s="1"/>
  <c r="I212" i="21"/>
  <c r="J212" i="21" s="1"/>
  <c r="L36" i="13" s="1"/>
  <c r="I133" i="21"/>
  <c r="J133" i="21" s="1"/>
  <c r="L6" i="10" s="1"/>
  <c r="I125" i="21"/>
  <c r="J125" i="21" s="1"/>
  <c r="I161" i="21"/>
  <c r="J161" i="21" s="1"/>
  <c r="I137" i="21"/>
  <c r="J137" i="21" s="1"/>
  <c r="I184" i="21"/>
  <c r="J184" i="21" s="1"/>
  <c r="L14" i="14" s="1"/>
  <c r="I182" i="21"/>
  <c r="J182" i="21" s="1"/>
  <c r="L165" i="10" s="1"/>
  <c r="M165" i="10" s="1"/>
  <c r="I211" i="21"/>
  <c r="J211" i="21" s="1"/>
  <c r="L17" i="13" s="1"/>
  <c r="I157" i="21"/>
  <c r="J157" i="21" s="1"/>
  <c r="I154" i="21"/>
  <c r="J154" i="21" s="1"/>
  <c r="I163" i="21"/>
  <c r="J163" i="21" s="1"/>
  <c r="I145" i="21"/>
  <c r="J145" i="21" s="1"/>
  <c r="L36" i="10" s="1"/>
  <c r="I200" i="21"/>
  <c r="J200" i="21" s="1"/>
  <c r="L17" i="15" s="1"/>
  <c r="I216" i="21"/>
  <c r="J216" i="21" s="1"/>
  <c r="L226" i="10" s="1"/>
  <c r="M226" i="10" s="1"/>
  <c r="I134" i="21"/>
  <c r="J134" i="21" s="1"/>
  <c r="L12" i="5"/>
  <c r="M12" i="5" s="1"/>
  <c r="L57" i="5"/>
  <c r="M57" i="5" s="1"/>
  <c r="L42" i="8"/>
  <c r="M42" i="8" s="1"/>
  <c r="L3" i="8"/>
  <c r="M3" i="8" s="1"/>
  <c r="L16" i="4"/>
  <c r="M16" i="4" s="1"/>
  <c r="L36" i="4"/>
  <c r="M36" i="4" s="1"/>
  <c r="L56" i="7"/>
  <c r="M56" i="7" s="1"/>
  <c r="L106" i="7"/>
  <c r="M106" i="7" s="1"/>
  <c r="L101" i="6"/>
  <c r="M101" i="6" s="1"/>
  <c r="L28" i="7"/>
  <c r="M28" i="7" s="1"/>
  <c r="L88" i="7"/>
  <c r="M88" i="7" s="1"/>
  <c r="L67" i="7"/>
  <c r="M67" i="7" s="1"/>
  <c r="L42" i="6"/>
  <c r="M42" i="6" s="1"/>
  <c r="L108" i="7"/>
  <c r="M108" i="7" s="1"/>
  <c r="L2" i="6"/>
  <c r="M2" i="6" s="1"/>
  <c r="L78" i="6"/>
  <c r="M78" i="6" s="1"/>
  <c r="L102" i="6"/>
  <c r="M102" i="6" s="1"/>
  <c r="L107" i="7"/>
  <c r="M107" i="7" s="1"/>
  <c r="L32" i="5"/>
  <c r="M32" i="5" s="1"/>
  <c r="L3" i="9"/>
  <c r="M3" i="9" s="1"/>
  <c r="L58" i="7"/>
  <c r="M58" i="7" s="1"/>
  <c r="L25" i="5"/>
  <c r="M25" i="5" s="1"/>
  <c r="L2" i="7"/>
  <c r="M2" i="7" s="1"/>
  <c r="L38" i="6"/>
  <c r="M38" i="6" s="1"/>
  <c r="L21" i="4"/>
  <c r="M21" i="4" s="1"/>
  <c r="L103" i="6"/>
  <c r="M103" i="6" s="1"/>
  <c r="L22" i="6"/>
  <c r="M22" i="6" s="1"/>
  <c r="L23" i="4"/>
  <c r="M23" i="4" s="1"/>
  <c r="L53" i="8"/>
  <c r="M53" i="8" s="1"/>
  <c r="L9" i="8"/>
  <c r="M9" i="8" s="1"/>
  <c r="L291" i="3"/>
  <c r="M291" i="3" s="1"/>
  <c r="K97" i="3"/>
  <c r="K148" i="3"/>
  <c r="K56" i="3"/>
  <c r="K154" i="3"/>
  <c r="K271" i="3"/>
  <c r="K213" i="3"/>
  <c r="K294" i="3"/>
  <c r="K277" i="3"/>
  <c r="K71" i="3"/>
  <c r="K186" i="3"/>
  <c r="K297" i="3"/>
  <c r="K107" i="3"/>
  <c r="K126" i="3"/>
  <c r="K151" i="3"/>
  <c r="K149" i="3"/>
  <c r="K162" i="3"/>
  <c r="K57" i="3"/>
  <c r="K44" i="3"/>
  <c r="K261" i="3"/>
  <c r="K199" i="3"/>
  <c r="K197" i="3"/>
  <c r="K60" i="3"/>
  <c r="K290" i="3"/>
  <c r="K134" i="3"/>
  <c r="K102" i="3"/>
  <c r="K144" i="3"/>
  <c r="K94" i="3"/>
  <c r="K83" i="3"/>
  <c r="K64" i="3"/>
  <c r="K166" i="3"/>
  <c r="K54" i="3"/>
  <c r="K7" i="5"/>
  <c r="K147" i="3"/>
  <c r="K10" i="5"/>
  <c r="L261" i="3"/>
  <c r="L199" i="3"/>
  <c r="L294" i="3"/>
  <c r="L213" i="3"/>
  <c r="L197" i="3"/>
  <c r="L297" i="3"/>
  <c r="L290" i="3"/>
  <c r="L277" i="3"/>
  <c r="L271" i="3"/>
  <c r="L186" i="3"/>
  <c r="L162" i="3"/>
  <c r="L151" i="3"/>
  <c r="L148" i="3"/>
  <c r="L83" i="3"/>
  <c r="L94" i="3"/>
  <c r="L64" i="3"/>
  <c r="L60" i="3"/>
  <c r="L54" i="3"/>
  <c r="L166" i="3"/>
  <c r="L71" i="3"/>
  <c r="L144" i="3"/>
  <c r="L154" i="3"/>
  <c r="L107" i="3"/>
  <c r="L57" i="3"/>
  <c r="L126" i="3"/>
  <c r="L56" i="3"/>
  <c r="L134" i="3"/>
  <c r="L102" i="3"/>
  <c r="L44" i="3"/>
  <c r="L211" i="3"/>
  <c r="L20" i="3"/>
  <c r="L364" i="3"/>
  <c r="L270" i="3"/>
  <c r="L267" i="3"/>
  <c r="L289" i="3"/>
  <c r="L303" i="3"/>
  <c r="L205" i="3"/>
  <c r="L35" i="3"/>
  <c r="L311" i="3"/>
  <c r="L275" i="3"/>
  <c r="L141" i="3"/>
  <c r="L76" i="10"/>
  <c r="L230" i="3"/>
  <c r="L333" i="3"/>
  <c r="L280" i="3"/>
  <c r="L132" i="3"/>
  <c r="L99" i="10"/>
  <c r="L326" i="3"/>
  <c r="L114" i="10"/>
  <c r="L238" i="3"/>
  <c r="L296" i="3"/>
  <c r="L367" i="3"/>
  <c r="L139" i="3"/>
  <c r="L121" i="3"/>
  <c r="L344" i="3"/>
  <c r="L137" i="3"/>
  <c r="L95" i="10"/>
  <c r="L245" i="3"/>
  <c r="L248" i="3"/>
  <c r="L323" i="3"/>
  <c r="L208" i="3"/>
  <c r="L200" i="3"/>
  <c r="L179" i="3"/>
  <c r="L101" i="3"/>
  <c r="L111" i="3"/>
  <c r="L292" i="3"/>
  <c r="L254" i="3"/>
  <c r="L274" i="3"/>
  <c r="L301" i="3"/>
  <c r="L300" i="3"/>
  <c r="L243" i="3"/>
  <c r="L49" i="15"/>
  <c r="L9" i="16"/>
  <c r="L64" i="7"/>
  <c r="L33" i="4"/>
  <c r="L51" i="15"/>
  <c r="L20" i="7"/>
  <c r="L39" i="7"/>
  <c r="L17" i="5"/>
  <c r="L89" i="6"/>
  <c r="L32" i="4"/>
  <c r="L49" i="8"/>
  <c r="L52" i="8"/>
  <c r="L100" i="7"/>
  <c r="L38" i="12"/>
  <c r="L100" i="6"/>
  <c r="L75" i="6"/>
  <c r="L26" i="4"/>
  <c r="L30" i="13"/>
  <c r="L7" i="5"/>
  <c r="L23" i="8"/>
  <c r="L70" i="6"/>
  <c r="L234" i="3"/>
  <c r="L147" i="3"/>
  <c r="L41" i="8"/>
  <c r="L98" i="7"/>
  <c r="L14" i="5"/>
  <c r="L13" i="4"/>
  <c r="L187" i="10"/>
  <c r="L183" i="10"/>
  <c r="L162" i="10"/>
  <c r="L137" i="10"/>
  <c r="L88" i="10"/>
  <c r="L223" i="3"/>
  <c r="L143" i="3"/>
  <c r="L74" i="3"/>
  <c r="L24" i="11"/>
  <c r="L20" i="8"/>
  <c r="L24" i="7"/>
  <c r="L243" i="10"/>
  <c r="L77" i="6"/>
  <c r="L41" i="5"/>
  <c r="L116" i="3"/>
  <c r="L44" i="5"/>
  <c r="L240" i="10"/>
  <c r="L22" i="5"/>
  <c r="L177" i="10"/>
  <c r="L212" i="3"/>
  <c r="L168" i="3"/>
  <c r="L27" i="7"/>
  <c r="L213" i="10"/>
  <c r="L50" i="8"/>
  <c r="L7" i="9"/>
  <c r="L130" i="3"/>
  <c r="L63" i="7"/>
  <c r="L203" i="10"/>
  <c r="L197" i="10"/>
  <c r="L14" i="16"/>
  <c r="L40" i="5"/>
  <c r="L166" i="10"/>
  <c r="L142" i="3"/>
  <c r="L97" i="3"/>
  <c r="L20" i="4"/>
  <c r="L228" i="10"/>
  <c r="L29" i="12"/>
  <c r="L103" i="10"/>
  <c r="L32" i="15"/>
  <c r="L57" i="8"/>
  <c r="L9" i="4"/>
  <c r="L167" i="10"/>
  <c r="L193" i="3"/>
  <c r="L21" i="16"/>
  <c r="L32" i="8"/>
  <c r="L24" i="5"/>
  <c r="L155" i="10"/>
  <c r="L56" i="8"/>
  <c r="L2" i="5"/>
  <c r="L232" i="10"/>
  <c r="L17" i="12"/>
  <c r="L51" i="8"/>
  <c r="L77" i="7"/>
  <c r="L76" i="6"/>
  <c r="L164" i="3"/>
  <c r="L136" i="3"/>
  <c r="L67" i="3"/>
  <c r="L50" i="3"/>
  <c r="L7" i="16"/>
  <c r="L34" i="14"/>
  <c r="L39" i="8"/>
  <c r="L35" i="6"/>
  <c r="L48" i="5"/>
  <c r="L237" i="10"/>
  <c r="L194" i="10"/>
  <c r="L156" i="10"/>
  <c r="L47" i="15"/>
  <c r="L57" i="6"/>
  <c r="L70" i="7"/>
  <c r="L202" i="3"/>
  <c r="L123" i="10"/>
  <c r="L33" i="14"/>
  <c r="L43" i="13"/>
  <c r="L5" i="8"/>
  <c r="L6" i="7"/>
  <c r="L94" i="6"/>
  <c r="L56" i="6"/>
  <c r="L17" i="4"/>
  <c r="L220" i="3"/>
  <c r="L191" i="3"/>
  <c r="L110" i="3"/>
  <c r="L46" i="3"/>
  <c r="L65" i="14"/>
  <c r="L230" i="10"/>
  <c r="L181" i="10"/>
  <c r="L144" i="10"/>
  <c r="L127" i="10"/>
  <c r="L188" i="3"/>
  <c r="L45" i="8"/>
  <c r="L210" i="10"/>
  <c r="L30" i="4"/>
  <c r="L10" i="5"/>
  <c r="L105" i="7"/>
  <c r="L198" i="3"/>
  <c r="L110" i="10"/>
  <c r="L104" i="3"/>
  <c r="L247" i="10"/>
  <c r="L169" i="10"/>
  <c r="L10" i="14"/>
  <c r="L43" i="5"/>
  <c r="L153" i="3"/>
  <c r="L75" i="3"/>
  <c r="L25" i="11"/>
  <c r="L28" i="5"/>
  <c r="L234" i="10"/>
  <c r="L207" i="10"/>
  <c r="L92" i="6"/>
  <c r="L48" i="14"/>
  <c r="L19" i="7"/>
  <c r="L142" i="10"/>
  <c r="L79" i="10"/>
  <c r="L171" i="3"/>
  <c r="L123" i="3"/>
  <c r="L66" i="7"/>
  <c r="L239" i="10"/>
  <c r="L199" i="10"/>
  <c r="L128" i="3"/>
  <c r="L12" i="4"/>
  <c r="L158" i="10"/>
  <c r="L22" i="16"/>
  <c r="L16" i="5"/>
  <c r="L149" i="3"/>
  <c r="L74" i="7"/>
  <c r="L4" i="4"/>
  <c r="L124" i="3"/>
  <c r="L17" i="16"/>
  <c r="L34" i="11"/>
  <c r="L80" i="7"/>
  <c r="L139" i="10"/>
  <c r="L215" i="3"/>
  <c r="L58" i="8"/>
  <c r="L152" i="10"/>
  <c r="L66" i="10"/>
  <c r="L228" i="3"/>
  <c r="L39" i="12"/>
  <c r="L35" i="11"/>
  <c r="L73" i="6"/>
  <c r="L214" i="10"/>
  <c r="L195" i="10"/>
  <c r="L50" i="15"/>
  <c r="L2" i="4"/>
  <c r="L174" i="3"/>
  <c r="L22" i="11"/>
  <c r="L85" i="3"/>
  <c r="L93" i="6"/>
  <c r="L35" i="15"/>
  <c r="L56" i="5"/>
  <c r="L182" i="3"/>
  <c r="L118" i="3"/>
  <c r="L19" i="4"/>
  <c r="L41" i="11"/>
  <c r="L33" i="8"/>
  <c r="L60" i="6"/>
  <c r="L35" i="4"/>
  <c r="L218" i="10"/>
  <c r="L59" i="10"/>
  <c r="L37" i="8"/>
  <c r="L41" i="6"/>
  <c r="L148" i="10"/>
  <c r="L49" i="5"/>
  <c r="L178" i="10"/>
  <c r="L117" i="3"/>
  <c r="L304" i="3"/>
  <c r="L302" i="3"/>
  <c r="L163" i="3"/>
  <c r="I112" i="34"/>
  <c r="J112" i="34" s="1"/>
  <c r="K61" i="10" s="1"/>
  <c r="I101" i="34"/>
  <c r="J101" i="34" s="1"/>
  <c r="K19" i="3"/>
  <c r="K130" i="3"/>
  <c r="K212" i="3"/>
  <c r="K174" i="3"/>
  <c r="K32" i="4"/>
  <c r="K67" i="3"/>
  <c r="K23" i="8"/>
  <c r="K228" i="3"/>
  <c r="K74" i="3"/>
  <c r="K150" i="3"/>
  <c r="K223" i="3"/>
  <c r="K168" i="3"/>
  <c r="K234" i="3"/>
  <c r="K182" i="3"/>
  <c r="K220" i="3"/>
  <c r="K171" i="3"/>
  <c r="K193" i="3"/>
  <c r="K153" i="3"/>
  <c r="K142" i="3"/>
  <c r="K41" i="8"/>
  <c r="K128" i="3"/>
  <c r="K5" i="8"/>
  <c r="K202" i="3"/>
  <c r="K118" i="3"/>
  <c r="K76" i="6"/>
  <c r="K124" i="3"/>
  <c r="K104" i="3"/>
  <c r="K110" i="3"/>
  <c r="K215" i="3"/>
  <c r="K85" i="3"/>
  <c r="K143" i="3"/>
  <c r="K75" i="3"/>
  <c r="K136" i="3"/>
  <c r="K46" i="3"/>
  <c r="K188" i="3"/>
  <c r="K217" i="3"/>
  <c r="K49" i="15"/>
  <c r="K57" i="6"/>
  <c r="K2" i="4"/>
  <c r="K35" i="15"/>
  <c r="K12" i="4"/>
  <c r="K22" i="5"/>
  <c r="K19" i="7"/>
  <c r="K14" i="5"/>
  <c r="K77" i="7"/>
  <c r="K89" i="6"/>
  <c r="K21" i="16"/>
  <c r="K7" i="9"/>
  <c r="K26" i="4"/>
  <c r="K94" i="6"/>
  <c r="K100" i="6"/>
  <c r="K43" i="13"/>
  <c r="K52" i="8"/>
  <c r="K42" i="15"/>
  <c r="K10" i="14"/>
  <c r="K9" i="14"/>
  <c r="K29" i="13"/>
  <c r="K29" i="12"/>
  <c r="K56" i="5"/>
  <c r="K75" i="6"/>
  <c r="K40" i="5"/>
  <c r="K50" i="15"/>
  <c r="K100" i="7"/>
  <c r="K56" i="6"/>
  <c r="K17" i="12"/>
  <c r="K37" i="13"/>
  <c r="K49" i="8"/>
  <c r="K32" i="8"/>
  <c r="K9" i="16"/>
  <c r="K105" i="7"/>
  <c r="K24" i="5"/>
  <c r="K51" i="8"/>
  <c r="K77" i="6"/>
  <c r="K6" i="7"/>
  <c r="K70" i="6"/>
  <c r="K4" i="4"/>
  <c r="K198" i="3"/>
  <c r="K164" i="3"/>
  <c r="K43" i="5"/>
  <c r="K116" i="3"/>
  <c r="K50" i="3"/>
  <c r="K191" i="3"/>
  <c r="K348" i="3"/>
  <c r="K26" i="6"/>
  <c r="K35" i="3"/>
  <c r="K119" i="3"/>
  <c r="K324" i="3"/>
  <c r="K36" i="3"/>
  <c r="K37" i="5"/>
  <c r="K18" i="3"/>
  <c r="K230" i="3"/>
  <c r="K340" i="3"/>
  <c r="K99" i="7"/>
  <c r="K93" i="7"/>
  <c r="K22" i="8"/>
  <c r="K36" i="10"/>
  <c r="K36" i="5"/>
  <c r="K51" i="10"/>
  <c r="K359" i="3"/>
  <c r="K29" i="5"/>
  <c r="K179" i="3"/>
  <c r="K301" i="3"/>
  <c r="K280" i="3"/>
  <c r="K5" i="10"/>
  <c r="K181" i="3"/>
  <c r="K23" i="5"/>
  <c r="K304" i="3"/>
  <c r="K18" i="6"/>
  <c r="K36" i="6"/>
  <c r="K79" i="6"/>
  <c r="K333" i="3"/>
  <c r="K47" i="10"/>
  <c r="K192" i="3"/>
  <c r="K334" i="3"/>
  <c r="K21" i="6"/>
  <c r="K5" i="16"/>
  <c r="K63" i="10"/>
  <c r="K114" i="10"/>
  <c r="K300" i="3"/>
  <c r="K275" i="3"/>
  <c r="K267" i="3"/>
  <c r="K211" i="3"/>
  <c r="K29" i="6"/>
  <c r="K16" i="15"/>
  <c r="K43" i="8"/>
  <c r="K23" i="7"/>
  <c r="K49" i="6"/>
  <c r="K283" i="3"/>
  <c r="K184" i="10"/>
  <c r="K321" i="3"/>
  <c r="K46" i="7"/>
  <c r="K5" i="14"/>
  <c r="K10" i="3"/>
  <c r="K51" i="3"/>
  <c r="K344" i="3"/>
  <c r="K163" i="10"/>
  <c r="K37" i="14"/>
  <c r="K40" i="8"/>
  <c r="K65" i="7"/>
  <c r="K86" i="6"/>
  <c r="K282" i="3"/>
  <c r="K113" i="10"/>
  <c r="K264" i="3"/>
  <c r="K4" i="3"/>
  <c r="K46" i="14"/>
  <c r="K55" i="3"/>
  <c r="K14" i="3"/>
  <c r="K49" i="10"/>
  <c r="K274" i="3"/>
  <c r="K132" i="3"/>
  <c r="K20" i="3"/>
  <c r="K69" i="10"/>
  <c r="K322" i="3"/>
  <c r="K22" i="13"/>
  <c r="K30" i="8"/>
  <c r="K52" i="7"/>
  <c r="K33" i="6"/>
  <c r="K353" i="3"/>
  <c r="K119" i="10"/>
  <c r="K306" i="3"/>
  <c r="K135" i="10"/>
  <c r="K63" i="3"/>
  <c r="K15" i="3"/>
  <c r="K99" i="10"/>
  <c r="K302" i="3"/>
  <c r="K296" i="3"/>
  <c r="K139" i="3"/>
  <c r="K137" i="3"/>
  <c r="K117" i="3"/>
  <c r="K268" i="3"/>
  <c r="K52" i="3"/>
  <c r="K30" i="7"/>
  <c r="K9" i="6"/>
  <c r="K6" i="6"/>
  <c r="K335" i="3"/>
  <c r="K80" i="10"/>
  <c r="K341" i="3"/>
  <c r="K24" i="13"/>
  <c r="K33" i="10"/>
  <c r="K16" i="3"/>
  <c r="K80" i="3"/>
  <c r="K68" i="3"/>
  <c r="K138" i="3"/>
  <c r="K173" i="3"/>
  <c r="K3" i="7"/>
  <c r="K64" i="6"/>
  <c r="K55" i="6"/>
  <c r="K314" i="3"/>
  <c r="K91" i="10"/>
  <c r="K140" i="10"/>
  <c r="K2" i="9"/>
  <c r="K108" i="3"/>
  <c r="K77" i="3"/>
  <c r="K163" i="3"/>
  <c r="K303" i="3"/>
  <c r="K323" i="3"/>
  <c r="K121" i="3"/>
  <c r="K248" i="3"/>
  <c r="K238" i="3"/>
  <c r="K7" i="11"/>
  <c r="K90" i="3"/>
  <c r="K25" i="3"/>
  <c r="K17" i="7"/>
  <c r="K17" i="3"/>
  <c r="K307" i="3"/>
  <c r="K60" i="7"/>
  <c r="K200" i="3"/>
  <c r="K95" i="10"/>
  <c r="K72" i="3"/>
  <c r="K103" i="7"/>
  <c r="K104" i="7"/>
  <c r="K345" i="3"/>
  <c r="K31" i="7"/>
  <c r="K22" i="15"/>
  <c r="K208" i="3"/>
  <c r="K245" i="3"/>
  <c r="K40" i="3"/>
  <c r="K34" i="8"/>
  <c r="K20" i="10"/>
  <c r="K87" i="10"/>
  <c r="K8" i="5"/>
  <c r="K55" i="7"/>
  <c r="K15" i="16"/>
  <c r="K243" i="3"/>
  <c r="K29" i="3"/>
  <c r="K6" i="8"/>
  <c r="K26" i="10"/>
  <c r="K81" i="3"/>
  <c r="K45" i="6"/>
  <c r="K18" i="7"/>
  <c r="K6" i="16"/>
  <c r="K101" i="3"/>
  <c r="K62" i="3"/>
  <c r="K4" i="14"/>
  <c r="K78" i="10"/>
  <c r="K98" i="3"/>
  <c r="K17" i="6"/>
  <c r="K15" i="7"/>
  <c r="K111" i="3"/>
  <c r="K326" i="3"/>
  <c r="K9" i="3"/>
  <c r="K12" i="14"/>
  <c r="K14" i="14"/>
  <c r="K250" i="3"/>
  <c r="K66" i="6"/>
  <c r="K86" i="7"/>
  <c r="K364" i="3"/>
  <c r="K145" i="3"/>
  <c r="K112" i="3"/>
  <c r="K52" i="6"/>
  <c r="K29" i="8"/>
  <c r="K270" i="3"/>
  <c r="K289" i="3"/>
  <c r="K311" i="3"/>
  <c r="I81" i="34"/>
  <c r="J81" i="34" s="1"/>
  <c r="K6" i="10" s="1"/>
  <c r="I98" i="34"/>
  <c r="J98" i="34" s="1"/>
  <c r="K110" i="10" s="1"/>
  <c r="I110" i="34"/>
  <c r="J110" i="34" s="1"/>
  <c r="K148" i="10" s="1"/>
  <c r="I125" i="34"/>
  <c r="J125" i="34" s="1"/>
  <c r="K178" i="10" s="1"/>
  <c r="I105" i="34"/>
  <c r="J105" i="34" s="1"/>
  <c r="K28" i="13" s="1"/>
  <c r="I116" i="34"/>
  <c r="J116" i="34" s="1"/>
  <c r="K41" i="14" s="1"/>
  <c r="I128" i="34"/>
  <c r="J128" i="34" s="1"/>
  <c r="I76" i="34"/>
  <c r="J76" i="34" s="1"/>
  <c r="K3" i="10" s="1"/>
  <c r="I95" i="34"/>
  <c r="J95" i="34" s="1"/>
  <c r="K103" i="10" s="1"/>
  <c r="I123" i="34"/>
  <c r="J123" i="34" s="1"/>
  <c r="K64" i="10" s="1"/>
  <c r="I118" i="34"/>
  <c r="J118" i="34" s="1"/>
  <c r="K162" i="10" s="1"/>
  <c r="I73" i="34"/>
  <c r="J73" i="34" s="1"/>
  <c r="K12" i="10" s="1"/>
  <c r="I78" i="34"/>
  <c r="J78" i="34" s="1"/>
  <c r="K7" i="14" s="1"/>
  <c r="I124" i="34"/>
  <c r="J124" i="34" s="1"/>
  <c r="K177" i="10" s="1"/>
  <c r="I74" i="34"/>
  <c r="J74" i="34" s="1"/>
  <c r="K56" i="14" s="1"/>
  <c r="I117" i="34"/>
  <c r="J117" i="34" s="1"/>
  <c r="K158" i="10" s="1"/>
  <c r="I97" i="34"/>
  <c r="J97" i="34" s="1"/>
  <c r="K18" i="15" s="1"/>
  <c r="I79" i="34"/>
  <c r="J79" i="34" s="1"/>
  <c r="I100" i="34"/>
  <c r="J100" i="34" s="1"/>
  <c r="K46" i="10" s="1"/>
  <c r="I111" i="34"/>
  <c r="J111" i="34" s="1"/>
  <c r="K43" i="10" s="1"/>
  <c r="I82" i="34"/>
  <c r="J82" i="34" s="1"/>
  <c r="K5" i="15" s="1"/>
  <c r="I120" i="34"/>
  <c r="J120" i="34" s="1"/>
  <c r="K52" i="10" s="1"/>
  <c r="I99" i="34"/>
  <c r="J99" i="34" s="1"/>
  <c r="K20" i="14" s="1"/>
  <c r="I85" i="34"/>
  <c r="J85" i="34" s="1"/>
  <c r="K79" i="10" s="1"/>
  <c r="I119" i="34"/>
  <c r="J119" i="34" s="1"/>
  <c r="I93" i="34"/>
  <c r="J93" i="34" s="1"/>
  <c r="K31" i="10" s="1"/>
  <c r="I83" i="34"/>
  <c r="J83" i="34" s="1"/>
  <c r="K22" i="10" s="1"/>
  <c r="I107" i="34"/>
  <c r="J107" i="34" s="1"/>
  <c r="I77" i="34"/>
  <c r="J77" i="34" s="1"/>
  <c r="K45" i="14" s="1"/>
  <c r="I88" i="34"/>
  <c r="J88" i="34" s="1"/>
  <c r="K19" i="10" s="1"/>
  <c r="I106" i="34"/>
  <c r="J106" i="34" s="1"/>
  <c r="K137" i="10" s="1"/>
  <c r="I132" i="34"/>
  <c r="J132" i="34" s="1"/>
  <c r="K4" i="13" s="1"/>
  <c r="I84" i="34"/>
  <c r="J84" i="34" s="1"/>
  <c r="K24" i="10" s="1"/>
  <c r="I129" i="34"/>
  <c r="J129" i="34" s="1"/>
  <c r="K108" i="10" s="1"/>
  <c r="I94" i="34"/>
  <c r="J94" i="34" s="1"/>
  <c r="K29" i="10" s="1"/>
  <c r="I127" i="34"/>
  <c r="J127" i="34" s="1"/>
  <c r="K8" i="15" s="1"/>
  <c r="I71" i="34"/>
  <c r="J71" i="34" s="1"/>
  <c r="I109" i="34"/>
  <c r="J109" i="34" s="1"/>
  <c r="I86" i="34"/>
  <c r="J86" i="34" s="1"/>
  <c r="K21" i="10" s="1"/>
  <c r="I102" i="34"/>
  <c r="J102" i="34" s="1"/>
  <c r="K6" i="13" s="1"/>
  <c r="I108" i="34"/>
  <c r="J108" i="34" s="1"/>
  <c r="K142" i="10" s="1"/>
  <c r="I80" i="34"/>
  <c r="J80" i="34" s="1"/>
  <c r="K21" i="14" s="1"/>
  <c r="I121" i="34"/>
  <c r="J121" i="34" s="1"/>
  <c r="K33" i="11" s="1"/>
  <c r="I103" i="34"/>
  <c r="J103" i="34" s="1"/>
  <c r="I91" i="34"/>
  <c r="J91" i="34" s="1"/>
  <c r="K27" i="10" s="1"/>
  <c r="I114" i="34"/>
  <c r="J114" i="34" s="1"/>
  <c r="K155" i="10" s="1"/>
  <c r="I113" i="34"/>
  <c r="J113" i="34" s="1"/>
  <c r="K152" i="10" s="1"/>
  <c r="I104" i="34"/>
  <c r="J104" i="34" s="1"/>
  <c r="K56" i="10" s="1"/>
  <c r="I122" i="34"/>
  <c r="J122" i="34" s="1"/>
  <c r="K10" i="15" s="1"/>
  <c r="I87" i="34"/>
  <c r="J87" i="34" s="1"/>
  <c r="K44" i="13" s="1"/>
  <c r="I90" i="34"/>
  <c r="J90" i="34" s="1"/>
  <c r="K42" i="10" s="1"/>
  <c r="I89" i="34"/>
  <c r="J89" i="34" s="1"/>
  <c r="I126" i="34"/>
  <c r="J126" i="34" s="1"/>
  <c r="K70" i="10" s="1"/>
  <c r="I130" i="34"/>
  <c r="J130" i="34" s="1"/>
  <c r="K187" i="10" s="1"/>
  <c r="I75" i="34"/>
  <c r="J75" i="34" s="1"/>
  <c r="K14" i="10" s="1"/>
  <c r="I131" i="34"/>
  <c r="J131" i="34" s="1"/>
  <c r="K171" i="10" s="1"/>
  <c r="I72" i="34"/>
  <c r="J72" i="34" s="1"/>
  <c r="K54" i="14" s="1"/>
  <c r="I115" i="34"/>
  <c r="J115" i="34" s="1"/>
  <c r="K107" i="10" s="1"/>
  <c r="I92" i="34"/>
  <c r="J92" i="34" s="1"/>
  <c r="K19" i="12" s="1"/>
  <c r="I96" i="34"/>
  <c r="J96" i="34" s="1"/>
  <c r="K15" i="14" s="1"/>
  <c r="K355" i="3"/>
  <c r="K20" i="7"/>
  <c r="K13" i="4"/>
  <c r="K33" i="14"/>
  <c r="K58" i="8"/>
  <c r="K64" i="7"/>
  <c r="K39" i="7"/>
  <c r="K33" i="4"/>
  <c r="K32" i="13"/>
  <c r="K41" i="6"/>
  <c r="K98" i="7"/>
  <c r="K17" i="5"/>
  <c r="K50" i="8"/>
  <c r="K41" i="5"/>
  <c r="K37" i="8"/>
  <c r="K74" i="7"/>
  <c r="K93" i="6"/>
  <c r="K45" i="13"/>
  <c r="K29" i="15"/>
  <c r="K39" i="12"/>
  <c r="K66" i="7"/>
  <c r="K35" i="4"/>
  <c r="K228" i="10"/>
  <c r="K210" i="10"/>
  <c r="K58" i="14"/>
  <c r="K80" i="7"/>
  <c r="K73" i="6"/>
  <c r="K30" i="4"/>
  <c r="K214" i="10"/>
  <c r="K144" i="10"/>
  <c r="K36" i="13"/>
  <c r="K22" i="16"/>
  <c r="K34" i="14"/>
  <c r="K24" i="7"/>
  <c r="K60" i="6"/>
  <c r="K234" i="10"/>
  <c r="K232" i="10"/>
  <c r="K218" i="10"/>
  <c r="K169" i="10"/>
  <c r="K17" i="4"/>
  <c r="K17" i="16"/>
  <c r="K19" i="13"/>
  <c r="K21" i="12"/>
  <c r="K39" i="8"/>
  <c r="K70" i="7"/>
  <c r="K239" i="10"/>
  <c r="K62" i="10"/>
  <c r="K181" i="10"/>
  <c r="K34" i="11"/>
  <c r="K45" i="8"/>
  <c r="K20" i="4"/>
  <c r="K65" i="14"/>
  <c r="K18" i="13"/>
  <c r="K38" i="12"/>
  <c r="K24" i="11"/>
  <c r="K33" i="8"/>
  <c r="K2" i="5"/>
  <c r="K9" i="4"/>
  <c r="K203" i="10"/>
  <c r="K7" i="16"/>
  <c r="K57" i="8"/>
  <c r="K92" i="6"/>
  <c r="K49" i="5"/>
  <c r="K48" i="5"/>
  <c r="K247" i="10"/>
  <c r="K243" i="10"/>
  <c r="K19" i="4"/>
  <c r="K32" i="15"/>
  <c r="K56" i="8"/>
  <c r="K44" i="5"/>
  <c r="K237" i="10"/>
  <c r="K194" i="10"/>
  <c r="K139" i="10"/>
  <c r="K31" i="15"/>
  <c r="K35" i="11"/>
  <c r="K20" i="8"/>
  <c r="K63" i="7"/>
  <c r="K35" i="6"/>
  <c r="K28" i="5"/>
  <c r="K197" i="10"/>
  <c r="K230" i="10"/>
  <c r="K213" i="10"/>
  <c r="K15" i="11"/>
  <c r="K27" i="7"/>
  <c r="K207" i="10"/>
  <c r="K195" i="10"/>
  <c r="K22" i="11"/>
  <c r="K16" i="5"/>
  <c r="K240" i="10"/>
  <c r="K156" i="10"/>
  <c r="K123" i="3"/>
  <c r="K41" i="11"/>
  <c r="K160" i="10"/>
  <c r="K199" i="10"/>
  <c r="K8" i="3"/>
  <c r="K24" i="3"/>
  <c r="K52" i="5"/>
  <c r="K9" i="10"/>
  <c r="K150" i="10"/>
  <c r="K180" i="3"/>
  <c r="K72" i="10"/>
  <c r="K13" i="10"/>
  <c r="K336" i="3"/>
  <c r="K43" i="6"/>
  <c r="K90" i="7"/>
  <c r="K55" i="8"/>
  <c r="K20" i="12"/>
  <c r="K26" i="11"/>
  <c r="K141" i="3"/>
  <c r="K254" i="3"/>
  <c r="K292" i="3"/>
  <c r="K76" i="10"/>
  <c r="K205" i="3"/>
  <c r="K11" i="3"/>
  <c r="K37" i="3"/>
  <c r="K31" i="6"/>
  <c r="K32" i="10"/>
  <c r="K156" i="3"/>
  <c r="K98" i="10"/>
  <c r="K54" i="5"/>
  <c r="K63" i="6"/>
  <c r="K71" i="7"/>
  <c r="K36" i="8"/>
  <c r="K14" i="13"/>
  <c r="K30" i="11"/>
  <c r="K367" i="3"/>
  <c r="J17" i="4"/>
  <c r="J311" i="3"/>
  <c r="J323" i="3"/>
  <c r="J333" i="3"/>
  <c r="J71" i="10"/>
  <c r="J51" i="15"/>
  <c r="J13" i="4"/>
  <c r="J50" i="8"/>
  <c r="J58" i="8"/>
  <c r="J32" i="11"/>
  <c r="J41" i="5"/>
  <c r="J64" i="7"/>
  <c r="J93" i="6"/>
  <c r="J39" i="7"/>
  <c r="J37" i="8"/>
  <c r="J41" i="6"/>
  <c r="J32" i="13"/>
  <c r="J20" i="7"/>
  <c r="J10" i="15"/>
  <c r="J41" i="11"/>
  <c r="J22" i="11"/>
  <c r="J21" i="12"/>
  <c r="J63" i="7"/>
  <c r="J92" i="6"/>
  <c r="J70" i="7"/>
  <c r="J36" i="13"/>
  <c r="J30" i="4"/>
  <c r="J22" i="16"/>
  <c r="J45" i="14"/>
  <c r="J73" i="6"/>
  <c r="J7" i="16"/>
  <c r="J32" i="15"/>
  <c r="J80" i="7"/>
  <c r="J48" i="5"/>
  <c r="J27" i="7"/>
  <c r="J9" i="4"/>
  <c r="J35" i="6"/>
  <c r="J34" i="11"/>
  <c r="J49" i="5"/>
  <c r="J31" i="15"/>
  <c r="J18" i="15"/>
  <c r="J24" i="7"/>
  <c r="J37" i="15"/>
  <c r="J2" i="5"/>
  <c r="J65" i="14"/>
  <c r="J38" i="12"/>
  <c r="J39" i="8"/>
  <c r="J44" i="5"/>
  <c r="J39" i="12"/>
  <c r="J57" i="8"/>
  <c r="J58" i="14"/>
  <c r="J35" i="4"/>
  <c r="J66" i="7"/>
  <c r="J17" i="16"/>
  <c r="J24" i="11"/>
  <c r="J45" i="8"/>
  <c r="J20" i="4"/>
  <c r="J17" i="5"/>
  <c r="J15" i="11"/>
  <c r="J56" i="8"/>
  <c r="J367" i="3"/>
  <c r="J280" i="3"/>
  <c r="J364" i="3"/>
  <c r="J326" i="3"/>
  <c r="I280" i="3"/>
  <c r="I36" i="10"/>
  <c r="I27" i="7"/>
  <c r="I70" i="7"/>
  <c r="I65" i="14"/>
  <c r="I207" i="10"/>
  <c r="I238" i="3"/>
  <c r="I301" i="3"/>
  <c r="I160" i="10"/>
  <c r="I17" i="16"/>
  <c r="I37" i="15"/>
  <c r="I45" i="8"/>
  <c r="I214" i="10"/>
  <c r="I17" i="5"/>
  <c r="I141" i="3"/>
  <c r="I254" i="3"/>
  <c r="I300" i="3"/>
  <c r="I326" i="3"/>
  <c r="I114" i="10"/>
  <c r="I213" i="10"/>
  <c r="I156" i="10"/>
  <c r="I35" i="6"/>
  <c r="I228" i="10"/>
  <c r="I58" i="8"/>
  <c r="I48" i="5"/>
  <c r="I33" i="14"/>
  <c r="I167" i="10"/>
  <c r="I239" i="10"/>
  <c r="I137" i="3"/>
  <c r="I208" i="3"/>
  <c r="I302" i="3"/>
  <c r="I19" i="13"/>
  <c r="I29" i="15"/>
  <c r="I203" i="10"/>
  <c r="I144" i="10"/>
  <c r="I32" i="11"/>
  <c r="I2" i="5"/>
  <c r="I28" i="5"/>
  <c r="I36" i="13"/>
  <c r="I311" i="3"/>
  <c r="I39" i="8"/>
  <c r="I132" i="3"/>
  <c r="I323" i="3"/>
  <c r="I24" i="10"/>
  <c r="I49" i="5"/>
  <c r="I19" i="4"/>
  <c r="I333" i="3"/>
  <c r="I24" i="14"/>
  <c r="I39" i="7"/>
  <c r="I292" i="3"/>
  <c r="I275" i="3"/>
  <c r="I367" i="3"/>
  <c r="I232" i="10"/>
  <c r="I199" i="10"/>
  <c r="I73" i="6"/>
  <c r="I20" i="8"/>
  <c r="I22" i="11"/>
  <c r="I58" i="14"/>
  <c r="I32" i="13"/>
  <c r="I21" i="12"/>
  <c r="I218" i="10"/>
  <c r="I243" i="3"/>
  <c r="I56" i="8"/>
  <c r="I179" i="3"/>
  <c r="I41" i="6"/>
  <c r="I22" i="16"/>
  <c r="I15" i="11"/>
  <c r="I243" i="10"/>
  <c r="I20" i="3"/>
  <c r="I139" i="3"/>
  <c r="I267" i="3"/>
  <c r="I344" i="3"/>
  <c r="I99" i="10"/>
  <c r="I45" i="13"/>
  <c r="I13" i="4"/>
  <c r="I34" i="14"/>
  <c r="I18" i="13"/>
  <c r="I247" i="10"/>
  <c r="I274" i="3"/>
  <c r="I303" i="3"/>
  <c r="I169" i="10"/>
  <c r="I38" i="12"/>
  <c r="I98" i="7"/>
  <c r="I200" i="3"/>
  <c r="I205" i="3"/>
  <c r="I245" i="3"/>
  <c r="I304" i="3"/>
  <c r="I197" i="10"/>
  <c r="I63" i="7"/>
  <c r="I66" i="7"/>
  <c r="I45" i="14"/>
  <c r="I35" i="4"/>
  <c r="I10" i="15"/>
  <c r="I35" i="11"/>
  <c r="I33" i="8"/>
  <c r="J20" i="3"/>
  <c r="L44" i="8"/>
  <c r="L49" i="3"/>
  <c r="L28" i="8"/>
  <c r="L72" i="3"/>
  <c r="L31" i="3"/>
  <c r="L45" i="5"/>
  <c r="L40" i="6"/>
  <c r="L6" i="4"/>
  <c r="L80" i="6"/>
  <c r="L20" i="16"/>
  <c r="L75" i="7"/>
  <c r="L37" i="6"/>
  <c r="L15" i="16"/>
  <c r="L13" i="5"/>
  <c r="L38" i="8"/>
  <c r="L11" i="6"/>
  <c r="L97" i="7"/>
  <c r="L44" i="6"/>
  <c r="L53" i="5"/>
  <c r="L81" i="7"/>
  <c r="L104" i="7"/>
  <c r="L325" i="3"/>
  <c r="L44" i="7"/>
  <c r="L150" i="10"/>
  <c r="L55" i="3"/>
  <c r="L251" i="3"/>
  <c r="L26" i="7"/>
  <c r="L5" i="7"/>
  <c r="L29" i="3"/>
  <c r="L224" i="10"/>
  <c r="L308" i="3"/>
  <c r="L18" i="11"/>
  <c r="L85" i="7"/>
  <c r="L52" i="15"/>
  <c r="L14" i="13"/>
  <c r="L94" i="7"/>
  <c r="L79" i="6"/>
  <c r="L58" i="10"/>
  <c r="L256" i="3"/>
  <c r="L69" i="6"/>
  <c r="L57" i="7"/>
  <c r="L309" i="3"/>
  <c r="L226" i="3"/>
  <c r="L156" i="3"/>
  <c r="L4" i="7"/>
  <c r="L74" i="6"/>
  <c r="L221" i="3"/>
  <c r="L161" i="3"/>
  <c r="L12" i="16"/>
  <c r="L13" i="15"/>
  <c r="L22" i="12"/>
  <c r="L96" i="7"/>
  <c r="L154" i="10"/>
  <c r="L254" i="10"/>
  <c r="L133" i="3"/>
  <c r="L366" i="3"/>
  <c r="L46" i="14"/>
  <c r="L21" i="8"/>
  <c r="L10" i="11"/>
  <c r="L87" i="3"/>
  <c r="L26" i="5"/>
  <c r="L105" i="10"/>
  <c r="L25" i="14"/>
  <c r="L33" i="11"/>
  <c r="L192" i="3"/>
  <c r="L31" i="7"/>
  <c r="L35" i="12"/>
  <c r="L21" i="5"/>
  <c r="L172" i="10"/>
  <c r="L147" i="10"/>
  <c r="L115" i="10"/>
  <c r="L54" i="10"/>
  <c r="L281" i="3"/>
  <c r="L201" i="3"/>
  <c r="L105" i="3"/>
  <c r="L158" i="3"/>
  <c r="L196" i="3"/>
  <c r="L30" i="12"/>
  <c r="L22" i="13"/>
  <c r="L4" i="16"/>
  <c r="L204" i="3"/>
  <c r="L330" i="3"/>
  <c r="L140" i="10"/>
  <c r="L9" i="11"/>
  <c r="L264" i="3"/>
  <c r="L313" i="3"/>
  <c r="L11" i="5"/>
  <c r="L99" i="7"/>
  <c r="L177" i="3"/>
  <c r="L93" i="10"/>
  <c r="L259" i="3"/>
  <c r="L23" i="12"/>
  <c r="L9" i="15"/>
  <c r="L38" i="14"/>
  <c r="L50" i="14"/>
  <c r="L33" i="12"/>
  <c r="L138" i="10"/>
  <c r="L232" i="3"/>
  <c r="L214" i="3"/>
  <c r="L233" i="3"/>
  <c r="L115" i="3"/>
  <c r="L109" i="3"/>
  <c r="L336" i="3"/>
  <c r="L102" i="7"/>
  <c r="L5" i="5"/>
  <c r="L86" i="10"/>
  <c r="L38" i="13"/>
  <c r="L16" i="16"/>
  <c r="L14" i="15"/>
  <c r="L40" i="7"/>
  <c r="L3" i="5"/>
  <c r="L51" i="5"/>
  <c r="L355" i="3"/>
  <c r="L216" i="3"/>
  <c r="L22" i="8"/>
  <c r="L5" i="11"/>
  <c r="L30" i="15"/>
  <c r="L9" i="9"/>
  <c r="L169" i="3"/>
  <c r="L338" i="3"/>
  <c r="L253" i="3"/>
  <c r="L322" i="3"/>
  <c r="L132" i="10"/>
  <c r="L120" i="3"/>
  <c r="L305" i="3"/>
  <c r="L235" i="3"/>
  <c r="L324" i="3"/>
  <c r="L231" i="3"/>
  <c r="L24" i="15"/>
  <c r="L18" i="8"/>
  <c r="L41" i="7"/>
  <c r="L19" i="6"/>
  <c r="L47" i="5"/>
  <c r="L10" i="4"/>
  <c r="L242" i="10"/>
  <c r="L216" i="10"/>
  <c r="L202" i="10"/>
  <c r="L48" i="10"/>
  <c r="L47" i="3"/>
  <c r="L318" i="3"/>
  <c r="L86" i="3"/>
  <c r="L258" i="3"/>
  <c r="L31" i="4"/>
  <c r="L151" i="10"/>
  <c r="L219" i="3"/>
  <c r="L48" i="3"/>
  <c r="L21" i="3"/>
  <c r="L8" i="12"/>
  <c r="L15" i="4"/>
  <c r="L211" i="10"/>
  <c r="L168" i="10"/>
  <c r="L136" i="10"/>
  <c r="L224" i="3"/>
  <c r="L76" i="3"/>
  <c r="L249" i="3"/>
  <c r="L365" i="3"/>
  <c r="L315" i="3"/>
  <c r="L29" i="6"/>
  <c r="L362" i="3"/>
  <c r="L91" i="7"/>
  <c r="L233" i="10"/>
  <c r="L122" i="10"/>
  <c r="L227" i="3"/>
  <c r="L194" i="3"/>
  <c r="L42" i="3"/>
  <c r="L78" i="3"/>
  <c r="L91" i="3"/>
  <c r="L14" i="12"/>
  <c r="L124" i="10"/>
  <c r="L210" i="3"/>
  <c r="L190" i="3"/>
  <c r="L34" i="3"/>
  <c r="L209" i="3"/>
  <c r="L206" i="3"/>
  <c r="L41" i="10"/>
  <c r="L59" i="14"/>
  <c r="L50" i="6"/>
  <c r="L236" i="3"/>
  <c r="L288" i="3"/>
  <c r="L273" i="3"/>
  <c r="L189" i="3"/>
  <c r="L363" i="3"/>
  <c r="L92" i="3"/>
  <c r="L26" i="11"/>
  <c r="L6" i="16"/>
  <c r="L5" i="15"/>
  <c r="L35" i="14"/>
  <c r="L31" i="12"/>
  <c r="L274" i="10"/>
  <c r="L152" i="3"/>
  <c r="L218" i="3"/>
  <c r="L13" i="7"/>
  <c r="L25" i="12"/>
  <c r="L40" i="11"/>
  <c r="L209" i="10"/>
  <c r="L38" i="3"/>
  <c r="L160" i="3"/>
  <c r="L7" i="4"/>
  <c r="L345" i="3"/>
  <c r="L11" i="16"/>
  <c r="L22" i="15"/>
  <c r="L32" i="12"/>
  <c r="L146" i="10"/>
  <c r="L195" i="3"/>
  <c r="L29" i="4"/>
  <c r="L54" i="7"/>
  <c r="L48" i="7"/>
  <c r="L15" i="8"/>
  <c r="L14" i="8"/>
  <c r="L17" i="8"/>
  <c r="L65" i="7"/>
  <c r="L51" i="7"/>
  <c r="L68" i="6"/>
  <c r="L65" i="6"/>
  <c r="L18" i="6"/>
  <c r="L52" i="6"/>
  <c r="L15" i="6"/>
  <c r="L33" i="6"/>
  <c r="L18" i="5"/>
  <c r="L35" i="5"/>
  <c r="L43" i="3"/>
  <c r="L185" i="3"/>
  <c r="L37" i="11"/>
  <c r="L205" i="10"/>
  <c r="L95" i="3"/>
  <c r="L59" i="3"/>
  <c r="L95" i="7"/>
  <c r="L47" i="14"/>
  <c r="L38" i="11"/>
  <c r="L145" i="10"/>
  <c r="L69" i="10"/>
  <c r="L159" i="3"/>
  <c r="L347" i="3"/>
  <c r="L103" i="3"/>
  <c r="L157" i="3"/>
  <c r="L343" i="3"/>
  <c r="L28" i="15"/>
  <c r="L346" i="3"/>
  <c r="L89" i="7"/>
  <c r="L48" i="15"/>
  <c r="L6" i="11"/>
  <c r="L310" i="3"/>
  <c r="L90" i="3"/>
  <c r="L360" i="3"/>
  <c r="L4" i="5"/>
  <c r="L45" i="7"/>
  <c r="L83" i="7"/>
  <c r="L29" i="8"/>
  <c r="L7" i="8"/>
  <c r="L79" i="7"/>
  <c r="L59" i="7"/>
  <c r="L9" i="6"/>
  <c r="L25" i="6"/>
  <c r="L32" i="6"/>
  <c r="L223" i="10"/>
  <c r="L61" i="3"/>
  <c r="L356" i="3"/>
  <c r="L60" i="14"/>
  <c r="L352" i="3"/>
  <c r="L38" i="5"/>
  <c r="L24" i="4"/>
  <c r="L113" i="3"/>
  <c r="L13" i="11"/>
  <c r="L2" i="16"/>
  <c r="L19" i="16"/>
  <c r="L36" i="14"/>
  <c r="L37" i="14"/>
  <c r="L187" i="3"/>
  <c r="L332" i="3"/>
  <c r="L33" i="7"/>
  <c r="L182" i="10"/>
  <c r="L28" i="4"/>
  <c r="L8" i="16"/>
  <c r="L26" i="15"/>
  <c r="L6" i="9"/>
  <c r="L82" i="7"/>
  <c r="L255" i="3"/>
  <c r="L30" i="11"/>
  <c r="L43" i="14"/>
  <c r="L69" i="14"/>
  <c r="L50" i="13"/>
  <c r="L5" i="4"/>
  <c r="L90" i="7"/>
  <c r="L25" i="8"/>
  <c r="L31" i="8"/>
  <c r="L29" i="7"/>
  <c r="L34" i="7"/>
  <c r="L54" i="6"/>
  <c r="L67" i="6"/>
  <c r="L13" i="6"/>
  <c r="L82" i="6"/>
  <c r="L50" i="5"/>
  <c r="L8" i="4"/>
  <c r="L237" i="3"/>
  <c r="L98" i="3"/>
  <c r="L279" i="3"/>
  <c r="L257" i="10"/>
  <c r="L46" i="10"/>
  <c r="L225" i="3"/>
  <c r="L265" i="10"/>
  <c r="L52" i="10"/>
  <c r="L278" i="3"/>
  <c r="L73" i="3"/>
  <c r="L260" i="3"/>
  <c r="L58" i="3"/>
  <c r="L36" i="7"/>
  <c r="L55" i="5"/>
  <c r="L34" i="5"/>
  <c r="L10" i="12"/>
  <c r="L5" i="9"/>
  <c r="L327" i="3"/>
  <c r="L337" i="3"/>
  <c r="L69" i="7"/>
  <c r="L46" i="8"/>
  <c r="L19" i="8"/>
  <c r="L60" i="7"/>
  <c r="L23" i="7"/>
  <c r="L81" i="6"/>
  <c r="L61" i="6"/>
  <c r="L6" i="6"/>
  <c r="L98" i="6"/>
  <c r="L250" i="3"/>
  <c r="L247" i="3"/>
  <c r="L246" i="3"/>
  <c r="L83" i="10"/>
  <c r="L361" i="3"/>
  <c r="L262" i="3"/>
  <c r="L26" i="3"/>
  <c r="L255" i="10"/>
  <c r="L272" i="10"/>
  <c r="L193" i="10"/>
  <c r="L106" i="10"/>
  <c r="L238" i="10"/>
  <c r="L28" i="14"/>
  <c r="L146" i="3"/>
  <c r="L16" i="15"/>
  <c r="L8" i="9"/>
  <c r="L334" i="3"/>
  <c r="L319" i="3"/>
  <c r="L35" i="7"/>
  <c r="L4" i="8"/>
  <c r="L30" i="8"/>
  <c r="L52" i="7"/>
  <c r="L71" i="6"/>
  <c r="L26" i="6"/>
  <c r="L3" i="6"/>
  <c r="L55" i="6"/>
  <c r="L15" i="5"/>
  <c r="L127" i="3"/>
  <c r="L130" i="10"/>
  <c r="L74" i="10"/>
  <c r="L257" i="3"/>
  <c r="L340" i="3"/>
  <c r="L198" i="10"/>
  <c r="L256" i="10"/>
  <c r="L227" i="10"/>
  <c r="L188" i="10"/>
  <c r="L167" i="3"/>
  <c r="L13" i="16"/>
  <c r="L7" i="7"/>
  <c r="L48" i="8"/>
  <c r="L16" i="8"/>
  <c r="L53" i="7"/>
  <c r="L20" i="6"/>
  <c r="L58" i="6"/>
  <c r="L63" i="6"/>
  <c r="L34" i="6"/>
  <c r="L45" i="6"/>
  <c r="L30" i="5"/>
  <c r="L11" i="4"/>
  <c r="L307" i="3"/>
  <c r="L284" i="3"/>
  <c r="L108" i="10"/>
  <c r="L25" i="10"/>
  <c r="L286" i="3"/>
  <c r="L135" i="3"/>
  <c r="L96" i="3"/>
  <c r="L40" i="10"/>
  <c r="L253" i="10"/>
  <c r="L180" i="3"/>
  <c r="L321" i="3"/>
  <c r="L88" i="3"/>
  <c r="L229" i="3"/>
  <c r="L358" i="3"/>
  <c r="L89" i="3"/>
  <c r="L314" i="3"/>
  <c r="L10" i="16"/>
  <c r="L43" i="15"/>
  <c r="L266" i="3"/>
  <c r="L65" i="3"/>
  <c r="L42" i="7"/>
  <c r="L43" i="8"/>
  <c r="L8" i="8"/>
  <c r="L30" i="7"/>
  <c r="L4" i="6"/>
  <c r="L39" i="6"/>
  <c r="L96" i="6"/>
  <c r="L17" i="6"/>
  <c r="L7" i="6"/>
  <c r="L8" i="5"/>
  <c r="L349" i="3"/>
  <c r="L175" i="3"/>
  <c r="L100" i="10"/>
  <c r="L66" i="3"/>
  <c r="L70" i="3"/>
  <c r="L252" i="10"/>
  <c r="L246" i="10"/>
  <c r="L270" i="10"/>
  <c r="L245" i="10"/>
  <c r="L269" i="10"/>
  <c r="L174" i="10"/>
  <c r="L320" i="3"/>
  <c r="L285" i="3"/>
  <c r="L68" i="10"/>
  <c r="L84" i="3"/>
  <c r="L50" i="7"/>
  <c r="L52" i="3"/>
  <c r="L203" i="3"/>
  <c r="L165" i="3"/>
  <c r="L43" i="7"/>
  <c r="L54" i="8"/>
  <c r="L8" i="7"/>
  <c r="L8" i="6"/>
  <c r="L43" i="6"/>
  <c r="L49" i="6"/>
  <c r="L91" i="6"/>
  <c r="L54" i="5"/>
  <c r="L348" i="3"/>
  <c r="L217" i="3"/>
  <c r="L282" i="3"/>
  <c r="L134" i="10"/>
  <c r="L106" i="3"/>
  <c r="L32" i="3"/>
  <c r="L27" i="10"/>
  <c r="L263" i="10"/>
  <c r="L241" i="10"/>
  <c r="L201" i="10"/>
  <c r="L67" i="10"/>
  <c r="L119" i="3"/>
  <c r="L222" i="3"/>
  <c r="L39" i="3"/>
  <c r="L101" i="10"/>
  <c r="L25" i="4"/>
  <c r="L71" i="7"/>
  <c r="L40" i="8"/>
  <c r="L13" i="8"/>
  <c r="L86" i="7"/>
  <c r="L87" i="6"/>
  <c r="L36" i="5"/>
  <c r="L53" i="3"/>
  <c r="L93" i="3"/>
  <c r="L268" i="3"/>
  <c r="L119" i="10"/>
  <c r="L260" i="10"/>
  <c r="L251" i="10"/>
  <c r="L329" i="3"/>
  <c r="L312" i="3"/>
  <c r="L272" i="3"/>
  <c r="L68" i="7"/>
  <c r="L101" i="7"/>
  <c r="L32" i="7"/>
  <c r="L27" i="6"/>
  <c r="L36" i="3"/>
  <c r="L63" i="3"/>
  <c r="L24" i="3"/>
  <c r="L17" i="11"/>
  <c r="L6" i="8"/>
  <c r="L27" i="4"/>
  <c r="L131" i="3"/>
  <c r="L6" i="3"/>
  <c r="L34" i="8"/>
  <c r="L34" i="4"/>
  <c r="L51" i="3"/>
  <c r="L8" i="3"/>
  <c r="L19" i="5"/>
  <c r="L298" i="3"/>
  <c r="L97" i="6"/>
  <c r="L42" i="5"/>
  <c r="L3" i="4"/>
  <c r="L125" i="10"/>
  <c r="L267" i="10"/>
  <c r="L107" i="10"/>
  <c r="L135" i="10"/>
  <c r="L108" i="3"/>
  <c r="L163" i="10"/>
  <c r="L62" i="6"/>
  <c r="L354" i="3"/>
  <c r="L176" i="10"/>
  <c r="L235" i="10"/>
  <c r="L122" i="3"/>
  <c r="L94" i="10"/>
  <c r="L50" i="10"/>
  <c r="L10" i="3"/>
  <c r="L350" i="3"/>
  <c r="L25" i="7"/>
  <c r="L24" i="8"/>
  <c r="L15" i="7"/>
  <c r="L21" i="7"/>
  <c r="L46" i="6"/>
  <c r="L5" i="6"/>
  <c r="L88" i="6"/>
  <c r="L9" i="5"/>
  <c r="L155" i="3"/>
  <c r="L236" i="10"/>
  <c r="L181" i="3"/>
  <c r="L183" i="3"/>
  <c r="L229" i="10"/>
  <c r="L206" i="10"/>
  <c r="L79" i="3"/>
  <c r="L239" i="3"/>
  <c r="L73" i="7"/>
  <c r="L37" i="3"/>
  <c r="L84" i="7"/>
  <c r="L38" i="7"/>
  <c r="L93" i="7"/>
  <c r="L2" i="8"/>
  <c r="L53" i="6"/>
  <c r="L287" i="3"/>
  <c r="L27" i="8"/>
  <c r="L242" i="3"/>
  <c r="L3" i="7"/>
  <c r="L26" i="8"/>
  <c r="L92" i="7"/>
  <c r="L47" i="7"/>
  <c r="L16" i="6"/>
  <c r="L84" i="6"/>
  <c r="L353" i="3"/>
  <c r="L41" i="3"/>
  <c r="L170" i="3"/>
  <c r="L266" i="10"/>
  <c r="L258" i="10"/>
  <c r="L80" i="10"/>
  <c r="L178" i="3"/>
  <c r="L40" i="3"/>
  <c r="L173" i="3"/>
  <c r="L244" i="10"/>
  <c r="L293" i="3"/>
  <c r="L16" i="3"/>
  <c r="L37" i="7"/>
  <c r="L42" i="14"/>
  <c r="L22" i="4"/>
  <c r="L23" i="5"/>
  <c r="L72" i="7"/>
  <c r="L10" i="8"/>
  <c r="L76" i="7"/>
  <c r="L99" i="6"/>
  <c r="L12" i="6"/>
  <c r="L90" i="6"/>
  <c r="L6" i="5"/>
  <c r="L316" i="3"/>
  <c r="L335" i="3"/>
  <c r="L249" i="10"/>
  <c r="L359" i="3"/>
  <c r="L244" i="3"/>
  <c r="L250" i="10"/>
  <c r="L264" i="10"/>
  <c r="L231" i="10"/>
  <c r="L172" i="3"/>
  <c r="L11" i="7"/>
  <c r="L63" i="14"/>
  <c r="L27" i="12"/>
  <c r="L128" i="10"/>
  <c r="L5" i="3"/>
  <c r="L77" i="3"/>
  <c r="L59" i="6"/>
  <c r="L87" i="10"/>
  <c r="L87" i="7"/>
  <c r="L11" i="3"/>
  <c r="L357" i="3"/>
  <c r="L47" i="8"/>
  <c r="L72" i="10"/>
  <c r="L240" i="3"/>
  <c r="L17" i="3"/>
  <c r="L3" i="3"/>
  <c r="L27" i="3"/>
  <c r="L339" i="3"/>
  <c r="L29" i="5"/>
  <c r="L11" i="8"/>
  <c r="L9" i="7"/>
  <c r="L14" i="6"/>
  <c r="L86" i="6"/>
  <c r="L33" i="5"/>
  <c r="L14" i="4"/>
  <c r="L157" i="10"/>
  <c r="L225" i="10"/>
  <c r="L341" i="3"/>
  <c r="L28" i="11"/>
  <c r="L30" i="3"/>
  <c r="L80" i="3"/>
  <c r="L13" i="3"/>
  <c r="L78" i="7"/>
  <c r="L28" i="3"/>
  <c r="L129" i="10"/>
  <c r="L15" i="3"/>
  <c r="L342" i="3"/>
  <c r="L51" i="6"/>
  <c r="L4" i="3"/>
  <c r="L17" i="7"/>
  <c r="L133" i="10"/>
  <c r="G112" i="10"/>
  <c r="L268" i="10"/>
  <c r="L33" i="3"/>
  <c r="L328" i="3"/>
  <c r="L215" i="10"/>
  <c r="L12" i="8"/>
  <c r="L22" i="7"/>
  <c r="L138" i="3"/>
  <c r="L34" i="15"/>
  <c r="G68" i="7"/>
  <c r="L176" i="3"/>
  <c r="L207" i="3"/>
  <c r="J295" i="20"/>
  <c r="H219" i="10" s="1"/>
  <c r="G221" i="10"/>
  <c r="L31" i="6"/>
  <c r="L262" i="10"/>
  <c r="G238" i="10"/>
  <c r="L18" i="3"/>
  <c r="L14" i="7"/>
  <c r="L9" i="3"/>
  <c r="G248" i="10"/>
  <c r="L273" i="10"/>
  <c r="L81" i="3"/>
  <c r="L295" i="3"/>
  <c r="L184" i="10"/>
  <c r="L265" i="3"/>
  <c r="L95" i="6"/>
  <c r="L64" i="6"/>
  <c r="L55" i="8"/>
  <c r="L61" i="7"/>
  <c r="L112" i="3"/>
  <c r="G95" i="7"/>
  <c r="L150" i="3"/>
  <c r="L111" i="10"/>
  <c r="L47" i="10"/>
  <c r="L140" i="3"/>
  <c r="L18" i="7"/>
  <c r="L38" i="10"/>
  <c r="L241" i="3"/>
  <c r="L85" i="6"/>
  <c r="L10" i="6"/>
  <c r="L306" i="3"/>
  <c r="L2" i="3"/>
  <c r="L129" i="3"/>
  <c r="L47" i="6"/>
  <c r="L31" i="5"/>
  <c r="G235" i="10"/>
  <c r="G18" i="11"/>
  <c r="L145" i="3"/>
  <c r="L24" i="13"/>
  <c r="L331" i="3"/>
  <c r="L85" i="10"/>
  <c r="L46" i="5"/>
  <c r="L16" i="7"/>
  <c r="G65" i="6"/>
  <c r="L46" i="7"/>
  <c r="J265" i="20"/>
  <c r="G241" i="10"/>
  <c r="L275" i="10"/>
  <c r="L75" i="10"/>
  <c r="L252" i="3"/>
  <c r="L89" i="10"/>
  <c r="L114" i="3"/>
  <c r="L66" i="6"/>
  <c r="L49" i="7"/>
  <c r="L29" i="11"/>
  <c r="L103" i="7"/>
  <c r="L221" i="10"/>
  <c r="L248" i="10"/>
  <c r="L48" i="6"/>
  <c r="L191" i="10"/>
  <c r="L351" i="3"/>
  <c r="L259" i="10"/>
  <c r="L27" i="5"/>
  <c r="L72" i="6"/>
  <c r="G30" i="8"/>
  <c r="L24" i="6"/>
  <c r="G39" i="5"/>
  <c r="L2" i="9"/>
  <c r="L25" i="3"/>
  <c r="L83" i="6"/>
  <c r="L22" i="3"/>
  <c r="I134" i="33"/>
  <c r="J134" i="33" s="1"/>
  <c r="J5" i="10" s="1"/>
  <c r="I186" i="33"/>
  <c r="J186" i="33" s="1"/>
  <c r="L19" i="3"/>
  <c r="H76" i="7"/>
  <c r="H60" i="7"/>
  <c r="H54" i="14"/>
  <c r="H124" i="10"/>
  <c r="H40" i="6"/>
  <c r="H168" i="10"/>
  <c r="H52" i="14"/>
  <c r="H12" i="12"/>
  <c r="H85" i="7"/>
  <c r="H49" i="14"/>
  <c r="H8" i="13"/>
  <c r="H37" i="11"/>
  <c r="H40" i="7"/>
  <c r="H242" i="10"/>
  <c r="H216" i="10"/>
  <c r="H138" i="10"/>
  <c r="H86" i="10"/>
  <c r="H47" i="3"/>
  <c r="H30" i="15"/>
  <c r="H64" i="14"/>
  <c r="H89" i="3"/>
  <c r="H38" i="11"/>
  <c r="H223" i="10"/>
  <c r="H209" i="10"/>
  <c r="H182" i="10"/>
  <c r="H68" i="3"/>
  <c r="H190" i="3"/>
  <c r="H159" i="3"/>
  <c r="H31" i="4"/>
  <c r="H233" i="10"/>
  <c r="H205" i="10"/>
  <c r="H151" i="10"/>
  <c r="H147" i="10"/>
  <c r="H189" i="3"/>
  <c r="H38" i="3"/>
  <c r="H15" i="4"/>
  <c r="H154" i="10"/>
  <c r="H202" i="10"/>
  <c r="H172" i="10"/>
  <c r="H102" i="10"/>
  <c r="H145" i="10"/>
  <c r="H41" i="10"/>
  <c r="H54" i="10"/>
  <c r="H260" i="3"/>
  <c r="H210" i="3"/>
  <c r="H76" i="3"/>
  <c r="H17" i="14"/>
  <c r="H281" i="3"/>
  <c r="H11" i="7"/>
  <c r="H81" i="7"/>
  <c r="H122" i="10"/>
  <c r="H278" i="3"/>
  <c r="H105" i="3"/>
  <c r="H34" i="3"/>
  <c r="H59" i="14"/>
  <c r="H94" i="7"/>
  <c r="H48" i="10"/>
  <c r="H169" i="3"/>
  <c r="H8" i="14"/>
  <c r="H28" i="13"/>
  <c r="H75" i="7"/>
  <c r="H163" i="10"/>
  <c r="H115" i="10"/>
  <c r="H78" i="3"/>
  <c r="H9" i="15"/>
  <c r="H6" i="4"/>
  <c r="H97" i="10"/>
  <c r="H117" i="10"/>
  <c r="H69" i="10"/>
  <c r="H224" i="3"/>
  <c r="H52" i="15"/>
  <c r="H22" i="12"/>
  <c r="H211" i="10"/>
  <c r="H68" i="10"/>
  <c r="H109" i="10"/>
  <c r="H14" i="10"/>
  <c r="H194" i="3"/>
  <c r="H58" i="3"/>
  <c r="H42" i="3"/>
  <c r="H58" i="10"/>
  <c r="H2" i="12"/>
  <c r="H93" i="10"/>
  <c r="H22" i="10"/>
  <c r="H201" i="3"/>
  <c r="H5" i="13"/>
  <c r="H42" i="10"/>
  <c r="H73" i="3"/>
  <c r="H11" i="13"/>
  <c r="H173" i="10"/>
  <c r="H45" i="10"/>
  <c r="H44" i="13"/>
  <c r="H236" i="3"/>
  <c r="H57" i="7"/>
  <c r="H232" i="3"/>
  <c r="H91" i="7"/>
  <c r="H227" i="3"/>
  <c r="H157" i="3"/>
  <c r="H2" i="11"/>
  <c r="H136" i="10"/>
  <c r="H95" i="3"/>
  <c r="H214" i="3"/>
  <c r="H84" i="3"/>
  <c r="H5" i="11"/>
  <c r="G80" i="6"/>
  <c r="G37" i="6"/>
  <c r="G8" i="4"/>
  <c r="G40" i="6"/>
  <c r="G74" i="6"/>
  <c r="G19" i="6"/>
  <c r="G7" i="11"/>
  <c r="G184" i="10"/>
  <c r="G15" i="14"/>
  <c r="G20" i="12"/>
  <c r="G138" i="10"/>
  <c r="G90" i="6"/>
  <c r="G4" i="16"/>
  <c r="G3" i="11"/>
  <c r="G109" i="10"/>
  <c r="G122" i="10"/>
  <c r="G80" i="10"/>
  <c r="G2" i="15"/>
  <c r="G28" i="11"/>
  <c r="G14" i="13"/>
  <c r="G6" i="4"/>
  <c r="G34" i="4"/>
  <c r="G260" i="3"/>
  <c r="G47" i="14"/>
  <c r="G20" i="13"/>
  <c r="G145" i="10"/>
  <c r="G10" i="11"/>
  <c r="G81" i="3"/>
  <c r="G33" i="12"/>
  <c r="G209" i="10"/>
  <c r="G93" i="3"/>
  <c r="G94" i="7"/>
  <c r="G75" i="7"/>
  <c r="G25" i="13"/>
  <c r="G38" i="3"/>
  <c r="G89" i="10"/>
  <c r="G25" i="12"/>
  <c r="G223" i="10"/>
  <c r="G55" i="8"/>
  <c r="G233" i="10"/>
  <c r="G27" i="15"/>
  <c r="G10" i="7"/>
  <c r="G3" i="16"/>
  <c r="G146" i="10"/>
  <c r="G53" i="14"/>
  <c r="G22" i="10"/>
  <c r="G210" i="3"/>
  <c r="G46" i="13"/>
  <c r="G211" i="10"/>
  <c r="G54" i="14"/>
  <c r="G134" i="10"/>
  <c r="G19" i="12"/>
  <c r="G15" i="4"/>
  <c r="G48" i="13"/>
  <c r="G37" i="14"/>
  <c r="G57" i="7"/>
  <c r="G214" i="3"/>
  <c r="G36" i="14"/>
  <c r="G52" i="10"/>
  <c r="G32" i="12"/>
  <c r="G21" i="5"/>
  <c r="G32" i="7"/>
  <c r="G3" i="5"/>
  <c r="G14" i="8"/>
  <c r="G136" i="10"/>
  <c r="G2" i="9"/>
  <c r="G35" i="7"/>
  <c r="G227" i="3"/>
  <c r="G37" i="12"/>
  <c r="G135" i="3"/>
  <c r="G70" i="14"/>
  <c r="G30" i="11"/>
  <c r="G147" i="10"/>
  <c r="G40" i="11"/>
  <c r="G23" i="14"/>
  <c r="G31" i="4"/>
  <c r="G17" i="13"/>
  <c r="G98" i="3"/>
  <c r="G13" i="10"/>
  <c r="G16" i="13"/>
  <c r="G25" i="14"/>
  <c r="G48" i="10"/>
  <c r="G9" i="5"/>
  <c r="G10" i="13"/>
  <c r="G31" i="14"/>
  <c r="G23" i="12"/>
  <c r="G15" i="13"/>
  <c r="G8" i="12"/>
  <c r="G67" i="10"/>
  <c r="G38" i="13"/>
  <c r="G69" i="6"/>
  <c r="G188" i="10"/>
  <c r="G4" i="11"/>
  <c r="G6" i="12"/>
  <c r="G9" i="13"/>
  <c r="G64" i="14"/>
  <c r="G173" i="10"/>
  <c r="G130" i="10"/>
  <c r="G19" i="15"/>
  <c r="G96" i="7"/>
  <c r="G10" i="12"/>
  <c r="G35" i="12"/>
  <c r="G10" i="4"/>
  <c r="G22" i="15"/>
  <c r="G119" i="10"/>
  <c r="G21" i="14"/>
  <c r="G37" i="5"/>
  <c r="G5" i="4"/>
  <c r="G35" i="13"/>
  <c r="G90" i="7"/>
  <c r="G172" i="10"/>
  <c r="G44" i="6"/>
  <c r="G93" i="7"/>
  <c r="G40" i="14"/>
  <c r="G5" i="13"/>
  <c r="G117" i="10"/>
  <c r="G106" i="3"/>
  <c r="G60" i="14"/>
  <c r="G11" i="6"/>
  <c r="G96" i="10"/>
  <c r="G14" i="12"/>
  <c r="G17" i="14"/>
  <c r="G182" i="10"/>
  <c r="G24" i="13"/>
  <c r="G83" i="10"/>
  <c r="G40" i="15"/>
  <c r="G28" i="15"/>
  <c r="G113" i="10"/>
  <c r="G4" i="13"/>
  <c r="G100" i="10"/>
  <c r="G34" i="15"/>
  <c r="G81" i="7"/>
  <c r="G57" i="14"/>
  <c r="G12" i="11"/>
  <c r="G8" i="9"/>
  <c r="G22" i="7"/>
  <c r="G5" i="12"/>
  <c r="G87" i="10"/>
  <c r="G26" i="15"/>
  <c r="G8" i="14"/>
  <c r="G3" i="12"/>
  <c r="G216" i="10"/>
  <c r="G11" i="4"/>
  <c r="G46" i="10"/>
  <c r="G2" i="14"/>
  <c r="G40" i="7"/>
  <c r="G32" i="3"/>
  <c r="G15" i="12"/>
  <c r="G24" i="15"/>
  <c r="G9" i="15"/>
  <c r="G13" i="11"/>
  <c r="G154" i="10"/>
  <c r="G11" i="15"/>
  <c r="G24" i="4"/>
  <c r="G11" i="16"/>
  <c r="G5" i="11"/>
  <c r="G140" i="3"/>
  <c r="G7" i="14"/>
  <c r="G2" i="11"/>
  <c r="G25" i="10"/>
  <c r="G16" i="15"/>
  <c r="G4" i="7"/>
  <c r="G34" i="7"/>
  <c r="G22" i="14"/>
  <c r="G8" i="13"/>
  <c r="G18" i="8"/>
  <c r="G7" i="13"/>
  <c r="G22" i="13"/>
  <c r="G70" i="3"/>
  <c r="G12" i="16"/>
  <c r="G5" i="5"/>
  <c r="G50" i="14"/>
  <c r="G41" i="13"/>
  <c r="G17" i="7"/>
  <c r="G8" i="16"/>
  <c r="G31" i="12"/>
  <c r="G54" i="10"/>
  <c r="G34" i="13"/>
  <c r="G108" i="10"/>
  <c r="G28" i="13"/>
  <c r="G3" i="4"/>
  <c r="G37" i="11"/>
  <c r="G15" i="7"/>
  <c r="G59" i="14"/>
  <c r="G343" i="3"/>
  <c r="G159" i="3"/>
  <c r="G64" i="10"/>
  <c r="G41" i="15"/>
  <c r="G35" i="14"/>
  <c r="G17" i="11"/>
  <c r="G31" i="13"/>
  <c r="G15" i="16"/>
  <c r="G7" i="7"/>
  <c r="G52" i="14"/>
  <c r="G74" i="10"/>
  <c r="G26" i="14"/>
  <c r="G86" i="7"/>
  <c r="G38" i="14"/>
  <c r="G20" i="16"/>
  <c r="G29" i="6"/>
  <c r="G202" i="10"/>
  <c r="G47" i="3"/>
  <c r="G224" i="3"/>
  <c r="G11" i="14"/>
  <c r="G68" i="14"/>
  <c r="G45" i="7"/>
  <c r="G28" i="10"/>
  <c r="G85" i="7"/>
  <c r="G13" i="16"/>
  <c r="G43" i="14"/>
  <c r="G42" i="13"/>
  <c r="G97" i="10"/>
  <c r="G51" i="7"/>
  <c r="G13" i="15"/>
  <c r="G29" i="4"/>
  <c r="G61" i="7"/>
  <c r="G2" i="12"/>
  <c r="G47" i="7"/>
  <c r="G242" i="10"/>
  <c r="G30" i="14"/>
  <c r="G9" i="7"/>
  <c r="G30" i="10"/>
  <c r="G33" i="3"/>
  <c r="G91" i="7"/>
  <c r="G34" i="3"/>
  <c r="G44" i="14"/>
  <c r="G32" i="14"/>
  <c r="G38" i="11"/>
  <c r="G31" i="11"/>
  <c r="G53" i="6"/>
  <c r="G6" i="9"/>
  <c r="G3" i="15"/>
  <c r="G89" i="7"/>
  <c r="G84" i="7"/>
  <c r="G53" i="7"/>
  <c r="G91" i="10"/>
  <c r="G17" i="8"/>
  <c r="G125" i="10"/>
  <c r="G11" i="13"/>
  <c r="G236" i="3"/>
  <c r="G5" i="15"/>
  <c r="G19" i="14"/>
  <c r="G4" i="12"/>
  <c r="G17" i="15"/>
  <c r="G3" i="7"/>
  <c r="G25" i="4"/>
  <c r="G14" i="11"/>
  <c r="G5" i="9"/>
  <c r="G44" i="7"/>
  <c r="G7" i="12"/>
  <c r="G82" i="7"/>
  <c r="G9" i="12"/>
  <c r="G132" i="10"/>
  <c r="G6" i="14"/>
  <c r="G115" i="10"/>
  <c r="G232" i="3"/>
  <c r="G85" i="10"/>
  <c r="G67" i="14"/>
  <c r="G3" i="13"/>
  <c r="G22" i="12"/>
  <c r="G42" i="7"/>
  <c r="G26" i="12"/>
  <c r="G26" i="3"/>
  <c r="G45" i="6"/>
  <c r="G95" i="3"/>
  <c r="G20" i="14"/>
  <c r="G28" i="12"/>
  <c r="G72" i="7"/>
  <c r="G105" i="3"/>
  <c r="G21" i="7"/>
  <c r="G14" i="4"/>
  <c r="G49" i="14"/>
  <c r="G42" i="10"/>
  <c r="G281" i="3"/>
  <c r="G278" i="3"/>
  <c r="G60" i="7"/>
  <c r="G151" i="10"/>
  <c r="G23" i="7"/>
  <c r="G55" i="7"/>
  <c r="G11" i="7"/>
  <c r="G66" i="6"/>
  <c r="G49" i="6"/>
  <c r="G8" i="6"/>
  <c r="G55" i="6"/>
  <c r="G64" i="6"/>
  <c r="G4" i="5"/>
  <c r="G75" i="10"/>
  <c r="G205" i="10"/>
  <c r="G50" i="13"/>
  <c r="G11" i="11"/>
  <c r="G51" i="13"/>
  <c r="G38" i="8"/>
  <c r="G68" i="10"/>
  <c r="G48" i="15"/>
  <c r="G51" i="14"/>
  <c r="G9" i="9"/>
  <c r="G31" i="7"/>
  <c r="G86" i="10"/>
  <c r="G58" i="3"/>
  <c r="G57" i="10"/>
  <c r="G201" i="3"/>
  <c r="G12" i="12"/>
  <c r="G69" i="10"/>
  <c r="G52" i="15"/>
  <c r="G27" i="4"/>
  <c r="G18" i="7"/>
  <c r="G48" i="7"/>
  <c r="G103" i="7"/>
  <c r="G38" i="7"/>
  <c r="G61" i="6"/>
  <c r="G27" i="6"/>
  <c r="G99" i="6"/>
  <c r="G36" i="6"/>
  <c r="G6" i="5"/>
  <c r="G34" i="5"/>
  <c r="G23" i="5"/>
  <c r="G6" i="8"/>
  <c r="G22" i="8"/>
  <c r="G47" i="8"/>
  <c r="G19" i="16"/>
  <c r="G4" i="14"/>
  <c r="G27" i="11"/>
  <c r="G8" i="5"/>
  <c r="G82" i="10"/>
  <c r="G26" i="13"/>
  <c r="G44" i="15"/>
  <c r="G97" i="7"/>
  <c r="G102" i="10"/>
  <c r="G41" i="10"/>
  <c r="G76" i="3"/>
  <c r="G6" i="16"/>
  <c r="G39" i="15"/>
  <c r="G7" i="4"/>
  <c r="G5" i="14"/>
  <c r="G168" i="10"/>
  <c r="G124" i="10"/>
  <c r="G89" i="3"/>
  <c r="G6" i="15"/>
  <c r="G51" i="5"/>
  <c r="G50" i="6"/>
  <c r="G12" i="6"/>
  <c r="G40" i="10"/>
  <c r="G10" i="16"/>
  <c r="G157" i="3"/>
  <c r="G14" i="15"/>
  <c r="G30" i="15"/>
  <c r="G47" i="5"/>
  <c r="G194" i="3"/>
  <c r="G190" i="3"/>
  <c r="G73" i="7"/>
  <c r="G10" i="6"/>
  <c r="G68" i="3"/>
  <c r="G72" i="10"/>
  <c r="G14" i="10"/>
  <c r="G66" i="3"/>
  <c r="G169" i="3"/>
  <c r="G99" i="7"/>
  <c r="G5" i="6"/>
  <c r="G96" i="6"/>
  <c r="G16" i="7"/>
  <c r="G101" i="10"/>
  <c r="G46" i="7"/>
  <c r="G79" i="7"/>
  <c r="G43" i="7"/>
  <c r="G18" i="6"/>
  <c r="G71" i="6"/>
  <c r="G83" i="6"/>
  <c r="G16" i="6"/>
  <c r="G98" i="6"/>
  <c r="G54" i="5"/>
  <c r="G19" i="5"/>
  <c r="G28" i="8"/>
  <c r="G15" i="8"/>
  <c r="G34" i="8"/>
  <c r="G5" i="16"/>
  <c r="G56" i="14"/>
  <c r="G8" i="11"/>
  <c r="G26" i="11"/>
  <c r="G174" i="10"/>
  <c r="G69" i="7"/>
  <c r="G41" i="7"/>
  <c r="G25" i="7"/>
  <c r="G52" i="6"/>
  <c r="G54" i="6"/>
  <c r="G84" i="6"/>
  <c r="G63" i="6"/>
  <c r="G39" i="6"/>
  <c r="G38" i="5"/>
  <c r="G50" i="5"/>
  <c r="G46" i="8"/>
  <c r="G44" i="8"/>
  <c r="G63" i="14"/>
  <c r="G44" i="13"/>
  <c r="G73" i="3"/>
  <c r="G36" i="15"/>
  <c r="G4" i="15"/>
  <c r="G46" i="15"/>
  <c r="G98" i="10"/>
  <c r="G78" i="7"/>
  <c r="G54" i="7"/>
  <c r="G33" i="7"/>
  <c r="G13" i="6"/>
  <c r="G9" i="6"/>
  <c r="G79" i="6"/>
  <c r="G48" i="6"/>
  <c r="G31" i="5"/>
  <c r="G55" i="5"/>
  <c r="G40" i="8"/>
  <c r="G36" i="8"/>
  <c r="G20" i="15"/>
  <c r="G18" i="14"/>
  <c r="G43" i="15"/>
  <c r="G35" i="5"/>
  <c r="G71" i="7"/>
  <c r="G83" i="7"/>
  <c r="G20" i="6"/>
  <c r="G81" i="6"/>
  <c r="G67" i="6"/>
  <c r="G30" i="5"/>
  <c r="G13" i="5"/>
  <c r="G52" i="5"/>
  <c r="G25" i="8"/>
  <c r="G21" i="8"/>
  <c r="G14" i="14"/>
  <c r="G272" i="10"/>
  <c r="G42" i="3"/>
  <c r="G15" i="15"/>
  <c r="G45" i="10"/>
  <c r="G87" i="7"/>
  <c r="G36" i="7"/>
  <c r="G59" i="7"/>
  <c r="G25" i="6"/>
  <c r="G24" i="6"/>
  <c r="G68" i="6"/>
  <c r="G18" i="5"/>
  <c r="G46" i="5"/>
  <c r="G19" i="8"/>
  <c r="G24" i="8"/>
  <c r="G48" i="8"/>
  <c r="G42" i="14"/>
  <c r="G12" i="14"/>
  <c r="G24" i="12"/>
  <c r="G16" i="16"/>
  <c r="G93" i="10"/>
  <c r="G13" i="7"/>
  <c r="G92" i="7"/>
  <c r="G50" i="7"/>
  <c r="G72" i="6"/>
  <c r="G85" i="6"/>
  <c r="G86" i="6"/>
  <c r="G26" i="5"/>
  <c r="G31" i="8"/>
  <c r="G43" i="8"/>
  <c r="G12" i="13"/>
  <c r="G13" i="13"/>
  <c r="G58" i="10"/>
  <c r="G84" i="3"/>
  <c r="G14" i="7"/>
  <c r="G52" i="7"/>
  <c r="G31" i="6"/>
  <c r="G17" i="6"/>
  <c r="G91" i="6"/>
  <c r="G11" i="5"/>
  <c r="G11" i="8"/>
  <c r="G7" i="8"/>
  <c r="G29" i="11"/>
  <c r="G2" i="16"/>
  <c r="G21" i="11"/>
  <c r="G41" i="14"/>
  <c r="G76" i="7"/>
  <c r="G163" i="10"/>
  <c r="G78" i="3"/>
  <c r="G37" i="7"/>
  <c r="G8" i="7"/>
  <c r="G4" i="6"/>
  <c r="G3" i="6"/>
  <c r="G23" i="6"/>
  <c r="G27" i="5"/>
  <c r="G13" i="8"/>
  <c r="G8" i="8"/>
  <c r="G27" i="12"/>
  <c r="G9" i="11"/>
  <c r="G27" i="10"/>
  <c r="G96" i="3"/>
  <c r="G62" i="7"/>
  <c r="G49" i="7"/>
  <c r="G6" i="6"/>
  <c r="G15" i="6"/>
  <c r="G62" i="6"/>
  <c r="G7" i="6"/>
  <c r="G33" i="5"/>
  <c r="G27" i="8"/>
  <c r="G69" i="14"/>
  <c r="G65" i="7"/>
  <c r="G33" i="6"/>
  <c r="G29" i="8"/>
  <c r="G46" i="14"/>
  <c r="G271" i="10"/>
  <c r="G170" i="10"/>
  <c r="G198" i="10"/>
  <c r="G269" i="10"/>
  <c r="G251" i="10"/>
  <c r="G185" i="10"/>
  <c r="G23" i="15"/>
  <c r="G30" i="7"/>
  <c r="G26" i="6"/>
  <c r="G35" i="8"/>
  <c r="G25" i="15"/>
  <c r="G55" i="14"/>
  <c r="G262" i="10"/>
  <c r="G245" i="10"/>
  <c r="G193" i="10"/>
  <c r="G265" i="10"/>
  <c r="G250" i="10"/>
  <c r="G219" i="10"/>
  <c r="G101" i="7"/>
  <c r="G34" i="6"/>
  <c r="G42" i="5"/>
  <c r="G54" i="8"/>
  <c r="G30" i="12"/>
  <c r="G267" i="10"/>
  <c r="G275" i="10"/>
  <c r="G236" i="10"/>
  <c r="G261" i="10"/>
  <c r="G270" i="10"/>
  <c r="G70" i="10"/>
  <c r="G215" i="10"/>
  <c r="G58" i="6"/>
  <c r="G28" i="6"/>
  <c r="G29" i="5"/>
  <c r="G10" i="8"/>
  <c r="G6" i="11"/>
  <c r="G231" i="10"/>
  <c r="G274" i="10"/>
  <c r="G220" i="10"/>
  <c r="G77" i="10"/>
  <c r="G141" i="10"/>
  <c r="G46" i="6"/>
  <c r="G59" i="6"/>
  <c r="G36" i="5"/>
  <c r="G16" i="8"/>
  <c r="G13" i="14"/>
  <c r="G159" i="10"/>
  <c r="G175" i="10"/>
  <c r="G273" i="10"/>
  <c r="G92" i="10"/>
  <c r="G161" i="10"/>
  <c r="G143" i="10"/>
  <c r="G104" i="7"/>
  <c r="G14" i="6"/>
  <c r="G12" i="8"/>
  <c r="G33" i="11"/>
  <c r="G43" i="10"/>
  <c r="G260" i="10"/>
  <c r="G157" i="10"/>
  <c r="G246" i="10"/>
  <c r="G97" i="6"/>
  <c r="G28" i="4"/>
  <c r="G102" i="7"/>
  <c r="G43" i="6"/>
  <c r="G22" i="4"/>
  <c r="G16" i="11"/>
  <c r="G224" i="10"/>
  <c r="G107" i="10"/>
  <c r="G201" i="10"/>
  <c r="G71" i="10"/>
  <c r="G28" i="14"/>
  <c r="G254" i="10"/>
  <c r="G29" i="7"/>
  <c r="G51" i="6"/>
  <c r="G189" i="10"/>
  <c r="G126" i="10"/>
  <c r="G257" i="10"/>
  <c r="G106" i="10"/>
  <c r="G88" i="6"/>
  <c r="G39" i="14"/>
  <c r="G249" i="10"/>
  <c r="G189" i="3"/>
  <c r="G82" i="6"/>
  <c r="G53" i="5"/>
  <c r="G263" i="10"/>
  <c r="G259" i="10"/>
  <c r="G255" i="10"/>
  <c r="G129" i="10"/>
  <c r="G252" i="10"/>
  <c r="G45" i="5"/>
  <c r="G244" i="10"/>
  <c r="G95" i="6"/>
  <c r="G15" i="5"/>
  <c r="G258" i="10"/>
  <c r="G256" i="10"/>
  <c r="G253" i="10"/>
  <c r="G191" i="10"/>
  <c r="G61" i="10"/>
  <c r="L12" i="3"/>
  <c r="G179" i="10"/>
  <c r="G227" i="10"/>
  <c r="L217" i="10"/>
  <c r="L57" i="10"/>
  <c r="L39" i="5"/>
  <c r="L21" i="6"/>
  <c r="L10" i="7"/>
  <c r="L99" i="3"/>
  <c r="L15" i="12"/>
  <c r="G87" i="6"/>
  <c r="L52" i="5"/>
  <c r="L131" i="10"/>
  <c r="L14" i="3"/>
  <c r="L100" i="3"/>
  <c r="J272" i="20"/>
  <c r="H42" i="14" s="1"/>
  <c r="L125" i="3"/>
  <c r="L283" i="3"/>
  <c r="L62" i="3"/>
  <c r="L20" i="10"/>
  <c r="L276" i="3"/>
  <c r="L69" i="3"/>
  <c r="G266" i="10"/>
  <c r="L271" i="10"/>
  <c r="L261" i="10"/>
  <c r="L98" i="10"/>
  <c r="L317" i="3"/>
  <c r="L23" i="6"/>
  <c r="L62" i="7"/>
  <c r="L23" i="3"/>
  <c r="G47" i="6"/>
  <c r="L68" i="3"/>
  <c r="L28" i="6"/>
  <c r="L35" i="8"/>
  <c r="L36" i="8"/>
  <c r="L184" i="3"/>
  <c r="L82" i="3"/>
  <c r="G206" i="10"/>
  <c r="L299" i="3"/>
  <c r="G268" i="10"/>
  <c r="L37" i="5"/>
  <c r="L25" i="15"/>
  <c r="L269" i="3"/>
  <c r="G116" i="10"/>
  <c r="L263" i="3"/>
  <c r="L219" i="10"/>
  <c r="L36" i="6"/>
  <c r="L55" i="7"/>
  <c r="L41" i="15"/>
  <c r="G32" i="6"/>
  <c r="J273" i="20"/>
  <c r="J314" i="20"/>
  <c r="K55" i="14"/>
  <c r="K128" i="10"/>
  <c r="K50" i="10"/>
  <c r="K102" i="7"/>
  <c r="K87" i="7"/>
  <c r="J320" i="20"/>
  <c r="H12" i="11" s="1"/>
  <c r="J321" i="20"/>
  <c r="J316" i="20"/>
  <c r="J322" i="20"/>
  <c r="H18" i="11" s="1"/>
  <c r="J326" i="20"/>
  <c r="H46" i="13" s="1"/>
  <c r="K39" i="3"/>
  <c r="K86" i="3"/>
  <c r="K96" i="3"/>
  <c r="K258" i="3"/>
  <c r="K225" i="3"/>
  <c r="K82" i="10"/>
  <c r="K247" i="3"/>
  <c r="K349" i="3"/>
  <c r="K34" i="6"/>
  <c r="K14" i="6"/>
  <c r="K59" i="6"/>
  <c r="K22" i="7"/>
  <c r="K36" i="7"/>
  <c r="K17" i="8"/>
  <c r="K203" i="3"/>
  <c r="K14" i="12"/>
  <c r="K3" i="16"/>
  <c r="G241" i="3"/>
  <c r="J313" i="20"/>
  <c r="H170" i="10" s="1"/>
  <c r="K49" i="3"/>
  <c r="K12" i="3"/>
  <c r="K27" i="3"/>
  <c r="K100" i="3"/>
  <c r="K34" i="4"/>
  <c r="K32" i="7"/>
  <c r="K21" i="8"/>
  <c r="K17" i="11"/>
  <c r="K28" i="14"/>
  <c r="K84" i="7"/>
  <c r="J279" i="20"/>
  <c r="J324" i="20"/>
  <c r="H11" i="14" s="1"/>
  <c r="J330" i="20"/>
  <c r="H8" i="12" s="1"/>
  <c r="J277" i="20"/>
  <c r="H188" i="10" s="1"/>
  <c r="J299" i="20"/>
  <c r="H225" i="10" s="1"/>
  <c r="K285" i="3"/>
  <c r="K312" i="3"/>
  <c r="K32" i="3"/>
  <c r="K7" i="4"/>
  <c r="K15" i="6"/>
  <c r="K16" i="6"/>
  <c r="K79" i="7"/>
  <c r="K5" i="7"/>
  <c r="K305" i="3"/>
  <c r="K7" i="12"/>
  <c r="K70" i="14"/>
  <c r="K40" i="15"/>
  <c r="J319" i="20"/>
  <c r="H61" i="10" s="1"/>
  <c r="K28" i="11"/>
  <c r="J259" i="20"/>
  <c r="H78" i="10" s="1"/>
  <c r="J309" i="20"/>
  <c r="H245" i="10" s="1"/>
  <c r="J323" i="20"/>
  <c r="H23" i="12" s="1"/>
  <c r="K229" i="3"/>
  <c r="K241" i="3"/>
  <c r="K106" i="3"/>
  <c r="K125" i="10"/>
  <c r="K354" i="3"/>
  <c r="K9" i="5"/>
  <c r="K95" i="6"/>
  <c r="K3" i="6"/>
  <c r="K8" i="6"/>
  <c r="K99" i="6"/>
  <c r="K76" i="7"/>
  <c r="K53" i="5"/>
  <c r="K47" i="14"/>
  <c r="K27" i="15"/>
  <c r="K28" i="4"/>
  <c r="K358" i="3"/>
  <c r="J329" i="20"/>
  <c r="H259" i="10" s="1"/>
  <c r="K131" i="3"/>
  <c r="K133" i="10"/>
  <c r="K5" i="12"/>
  <c r="K39" i="15"/>
  <c r="K37" i="10"/>
  <c r="K20" i="15"/>
  <c r="K68" i="7"/>
  <c r="K105" i="10"/>
  <c r="J285" i="20"/>
  <c r="H71" i="10" s="1"/>
  <c r="J283" i="20"/>
  <c r="H106" i="10" s="1"/>
  <c r="J275" i="20"/>
  <c r="H34" i="13" s="1"/>
  <c r="K272" i="3"/>
  <c r="K96" i="10"/>
  <c r="K33" i="3"/>
  <c r="K339" i="3"/>
  <c r="K91" i="6"/>
  <c r="K90" i="6"/>
  <c r="K39" i="6"/>
  <c r="K54" i="7"/>
  <c r="K25" i="4"/>
  <c r="K68" i="14"/>
  <c r="K101" i="10"/>
  <c r="J312" i="20"/>
  <c r="H26" i="14" s="1"/>
  <c r="J304" i="20"/>
  <c r="H236" i="10" s="1"/>
  <c r="J269" i="20"/>
  <c r="K80" i="6"/>
  <c r="K74" i="6"/>
  <c r="K38" i="8"/>
  <c r="K11" i="6"/>
  <c r="K40" i="6"/>
  <c r="K37" i="6"/>
  <c r="K331" i="3"/>
  <c r="K44" i="7"/>
  <c r="K201" i="10"/>
  <c r="K103" i="3"/>
  <c r="K231" i="10"/>
  <c r="K170" i="10"/>
  <c r="K27" i="6"/>
  <c r="K227" i="10"/>
  <c r="K279" i="3"/>
  <c r="K126" i="10"/>
  <c r="K24" i="8"/>
  <c r="K241" i="10"/>
  <c r="K53" i="3"/>
  <c r="K319" i="3"/>
  <c r="K4" i="7"/>
  <c r="K245" i="10"/>
  <c r="K268" i="10"/>
  <c r="K176" i="10"/>
  <c r="K229" i="10"/>
  <c r="K31" i="5"/>
  <c r="K11" i="7"/>
  <c r="K175" i="10"/>
  <c r="K9" i="9"/>
  <c r="K217" i="10"/>
  <c r="K265" i="10"/>
  <c r="K52" i="14"/>
  <c r="K284" i="3"/>
  <c r="K22" i="4"/>
  <c r="K94" i="7"/>
  <c r="K6" i="12"/>
  <c r="K236" i="10"/>
  <c r="K34" i="5"/>
  <c r="K11" i="8"/>
  <c r="K143" i="10"/>
  <c r="K255" i="10"/>
  <c r="K337" i="3"/>
  <c r="K27" i="4"/>
  <c r="K219" i="10"/>
  <c r="K198" i="10"/>
  <c r="K92" i="3"/>
  <c r="K34" i="13"/>
  <c r="K11" i="11"/>
  <c r="K244" i="3"/>
  <c r="K258" i="10"/>
  <c r="K28" i="8"/>
  <c r="K262" i="3"/>
  <c r="K161" i="10"/>
  <c r="K255" i="3"/>
  <c r="K106" i="10"/>
  <c r="K41" i="3"/>
  <c r="K262" i="10"/>
  <c r="K85" i="7"/>
  <c r="K127" i="3"/>
  <c r="K193" i="10"/>
  <c r="K47" i="3"/>
  <c r="K249" i="10"/>
  <c r="K16" i="11"/>
  <c r="K273" i="10"/>
  <c r="K15" i="10"/>
  <c r="K116" i="10"/>
  <c r="K21" i="11"/>
  <c r="K253" i="10"/>
  <c r="K165" i="3"/>
  <c r="K41" i="7"/>
  <c r="K30" i="5"/>
  <c r="K13" i="11"/>
  <c r="K9" i="12"/>
  <c r="K6" i="4"/>
  <c r="K211" i="10"/>
  <c r="K172" i="10"/>
  <c r="K13" i="8"/>
  <c r="K157" i="10"/>
  <c r="K10" i="6"/>
  <c r="K235" i="10"/>
  <c r="K246" i="3"/>
  <c r="K235" i="3"/>
  <c r="K318" i="3"/>
  <c r="K185" i="10"/>
  <c r="K99" i="3"/>
  <c r="K261" i="10"/>
  <c r="K141" i="10"/>
  <c r="K299" i="3"/>
  <c r="K44" i="6"/>
  <c r="K191" i="10"/>
  <c r="K61" i="3"/>
  <c r="K286" i="3"/>
  <c r="K276" i="3"/>
  <c r="K38" i="10"/>
  <c r="K3" i="15"/>
  <c r="K12" i="12"/>
  <c r="K2" i="11"/>
  <c r="K97" i="7"/>
  <c r="K109" i="10"/>
  <c r="K232" i="3"/>
  <c r="K194" i="3"/>
  <c r="K161" i="3"/>
  <c r="K206" i="3"/>
  <c r="K38" i="3"/>
  <c r="K34" i="10"/>
  <c r="K266" i="10"/>
  <c r="K271" i="10"/>
  <c r="K23" i="3"/>
  <c r="K363" i="3"/>
  <c r="K49" i="14"/>
  <c r="K30" i="15"/>
  <c r="K267" i="10"/>
  <c r="K220" i="10"/>
  <c r="K272" i="10"/>
  <c r="K2" i="12"/>
  <c r="K31" i="11"/>
  <c r="K24" i="15"/>
  <c r="K26" i="14"/>
  <c r="K69" i="6"/>
  <c r="K257" i="10"/>
  <c r="K274" i="10"/>
  <c r="K252" i="10"/>
  <c r="K73" i="7"/>
  <c r="K275" i="10"/>
  <c r="K3" i="11"/>
  <c r="K38" i="14"/>
  <c r="K44" i="15"/>
  <c r="K6" i="14"/>
  <c r="K240" i="3"/>
  <c r="K256" i="10"/>
  <c r="K146" i="3"/>
  <c r="K257" i="3"/>
  <c r="K8" i="11"/>
  <c r="K264" i="10"/>
  <c r="K155" i="3"/>
  <c r="K244" i="10"/>
  <c r="K159" i="10"/>
  <c r="K260" i="10"/>
  <c r="K27" i="12"/>
  <c r="K17" i="14"/>
  <c r="K40" i="11"/>
  <c r="K40" i="7"/>
  <c r="K50" i="6"/>
  <c r="K31" i="4"/>
  <c r="K102" i="10"/>
  <c r="K231" i="3"/>
  <c r="K84" i="3"/>
  <c r="K125" i="3"/>
  <c r="K50" i="5"/>
  <c r="K54" i="8"/>
  <c r="K4" i="12"/>
  <c r="K37" i="11"/>
  <c r="K122" i="10"/>
  <c r="K54" i="10"/>
  <c r="K278" i="3"/>
  <c r="K210" i="3"/>
  <c r="K157" i="3"/>
  <c r="K34" i="3"/>
  <c r="K252" i="3"/>
  <c r="K347" i="3"/>
  <c r="K12" i="11"/>
  <c r="K91" i="7"/>
  <c r="K13" i="5"/>
  <c r="K124" i="10"/>
  <c r="K87" i="3"/>
  <c r="K362" i="3"/>
  <c r="K160" i="3"/>
  <c r="K256" i="3"/>
  <c r="K120" i="3"/>
  <c r="K13" i="16"/>
  <c r="K26" i="15"/>
  <c r="K43" i="15"/>
  <c r="K36" i="14"/>
  <c r="K51" i="14"/>
  <c r="K15" i="13"/>
  <c r="K41" i="13"/>
  <c r="K330" i="3"/>
  <c r="K248" i="10"/>
  <c r="K317" i="3"/>
  <c r="K8" i="14"/>
  <c r="K24" i="12"/>
  <c r="K168" i="10"/>
  <c r="K236" i="3"/>
  <c r="K169" i="3"/>
  <c r="K105" i="3"/>
  <c r="K170" i="3"/>
  <c r="K209" i="3"/>
  <c r="K352" i="3"/>
  <c r="K98" i="6"/>
  <c r="K88" i="3"/>
  <c r="K259" i="10"/>
  <c r="K22" i="12"/>
  <c r="K18" i="8"/>
  <c r="K19" i="6"/>
  <c r="K5" i="5"/>
  <c r="K242" i="10"/>
  <c r="K216" i="10"/>
  <c r="K202" i="10"/>
  <c r="K41" i="10"/>
  <c r="K48" i="10"/>
  <c r="K227" i="3"/>
  <c r="K214" i="3"/>
  <c r="K196" i="3"/>
  <c r="K21" i="3"/>
  <c r="K109" i="3"/>
  <c r="K320" i="3"/>
  <c r="K15" i="5"/>
  <c r="K269" i="10"/>
  <c r="K250" i="10"/>
  <c r="K206" i="10"/>
  <c r="K21" i="5"/>
  <c r="K223" i="10"/>
  <c r="K115" i="10"/>
  <c r="K86" i="10"/>
  <c r="K42" i="3"/>
  <c r="K78" i="3"/>
  <c r="K216" i="3"/>
  <c r="K158" i="3"/>
  <c r="K288" i="3"/>
  <c r="K179" i="10"/>
  <c r="K263" i="10"/>
  <c r="K238" i="10"/>
  <c r="K52" i="15"/>
  <c r="K3" i="5"/>
  <c r="K10" i="4"/>
  <c r="K173" i="10"/>
  <c r="K182" i="10"/>
  <c r="K151" i="10"/>
  <c r="K225" i="10"/>
  <c r="K10" i="11"/>
  <c r="K38" i="11"/>
  <c r="K145" i="10"/>
  <c r="K93" i="10"/>
  <c r="K260" i="3"/>
  <c r="K204" i="3"/>
  <c r="K218" i="3"/>
  <c r="K365" i="3"/>
  <c r="K246" i="10"/>
  <c r="K26" i="13"/>
  <c r="K5" i="11"/>
  <c r="K96" i="7"/>
  <c r="K58" i="10"/>
  <c r="K281" i="3"/>
  <c r="K273" i="3"/>
  <c r="K251" i="10"/>
  <c r="K23" i="12"/>
  <c r="K57" i="7"/>
  <c r="K233" i="10"/>
  <c r="K190" i="3"/>
  <c r="K233" i="3"/>
  <c r="K221" i="10"/>
  <c r="K215" i="10"/>
  <c r="K75" i="7"/>
  <c r="K117" i="10"/>
  <c r="K249" i="3"/>
  <c r="K253" i="3"/>
  <c r="K28" i="15"/>
  <c r="K57" i="14"/>
  <c r="K40" i="14"/>
  <c r="K356" i="3"/>
  <c r="K47" i="5"/>
  <c r="K136" i="10"/>
  <c r="K189" i="3"/>
  <c r="K187" i="3"/>
  <c r="K310" i="3"/>
  <c r="K19" i="16"/>
  <c r="K14" i="15"/>
  <c r="K18" i="11"/>
  <c r="K22" i="3"/>
  <c r="K266" i="3"/>
  <c r="K242" i="3"/>
  <c r="K27" i="5"/>
  <c r="K46" i="8"/>
  <c r="K16" i="7"/>
  <c r="K26" i="7"/>
  <c r="K21" i="7"/>
  <c r="K95" i="7"/>
  <c r="K50" i="7"/>
  <c r="K12" i="6"/>
  <c r="K96" i="6"/>
  <c r="K61" i="6"/>
  <c r="K85" i="6"/>
  <c r="K5" i="4"/>
  <c r="K287" i="3"/>
  <c r="K189" i="10"/>
  <c r="K138" i="10"/>
  <c r="K201" i="3"/>
  <c r="K313" i="3"/>
  <c r="K115" i="3"/>
  <c r="K209" i="10"/>
  <c r="K270" i="10"/>
  <c r="K81" i="7"/>
  <c r="K58" i="3"/>
  <c r="K308" i="3"/>
  <c r="K132" i="10"/>
  <c r="K11" i="16"/>
  <c r="K34" i="15"/>
  <c r="K50" i="13"/>
  <c r="K14" i="11"/>
  <c r="K357" i="3"/>
  <c r="K183" i="3"/>
  <c r="K224" i="3"/>
  <c r="K338" i="3"/>
  <c r="K114" i="3"/>
  <c r="K343" i="3"/>
  <c r="K16" i="16"/>
  <c r="K41" i="15"/>
  <c r="K25" i="14"/>
  <c r="K37" i="12"/>
  <c r="K332" i="3"/>
  <c r="K25" i="8"/>
  <c r="K35" i="8"/>
  <c r="K7" i="7"/>
  <c r="K61" i="7"/>
  <c r="K47" i="7"/>
  <c r="K49" i="7"/>
  <c r="K65" i="6"/>
  <c r="K89" i="3"/>
  <c r="K10" i="16"/>
  <c r="K205" i="10"/>
  <c r="K53" i="14"/>
  <c r="K15" i="12"/>
  <c r="K6" i="11"/>
  <c r="K5" i="9"/>
  <c r="K366" i="3"/>
  <c r="K65" i="3"/>
  <c r="K4" i="5"/>
  <c r="K16" i="8"/>
  <c r="K29" i="11"/>
  <c r="K45" i="5"/>
  <c r="K346" i="3"/>
  <c r="K6" i="15"/>
  <c r="K3" i="12"/>
  <c r="K13" i="15"/>
  <c r="K342" i="3"/>
  <c r="K55" i="5"/>
  <c r="K24" i="4"/>
  <c r="K2" i="16"/>
  <c r="K8" i="16"/>
  <c r="K11" i="15"/>
  <c r="K69" i="14"/>
  <c r="K20" i="13"/>
  <c r="K25" i="12"/>
  <c r="K6" i="9"/>
  <c r="K152" i="3"/>
  <c r="K195" i="3"/>
  <c r="K350" i="3"/>
  <c r="K18" i="5"/>
  <c r="K26" i="8"/>
  <c r="K19" i="8"/>
  <c r="K34" i="7"/>
  <c r="K37" i="7"/>
  <c r="K72" i="7"/>
  <c r="K10" i="7"/>
  <c r="K53" i="7"/>
  <c r="K4" i="6"/>
  <c r="K58" i="6"/>
  <c r="K81" i="6"/>
  <c r="K84" i="6"/>
  <c r="K47" i="6"/>
  <c r="K46" i="5"/>
  <c r="K176" i="3"/>
  <c r="K100" i="10"/>
  <c r="K25" i="10"/>
  <c r="K28" i="3"/>
  <c r="K43" i="3"/>
  <c r="K325" i="3"/>
  <c r="K93" i="3"/>
  <c r="K75" i="10"/>
  <c r="K147" i="10"/>
  <c r="K76" i="3"/>
  <c r="K73" i="3"/>
  <c r="K48" i="8"/>
  <c r="K95" i="3"/>
  <c r="K351" i="3"/>
  <c r="K309" i="3"/>
  <c r="K60" i="14"/>
  <c r="K16" i="13"/>
  <c r="K3" i="4"/>
  <c r="K15" i="8"/>
  <c r="K10" i="8"/>
  <c r="K8" i="7"/>
  <c r="K82" i="7"/>
  <c r="K43" i="7"/>
  <c r="K68" i="6"/>
  <c r="K54" i="6"/>
  <c r="K25" i="6"/>
  <c r="K83" i="6"/>
  <c r="K53" i="6"/>
  <c r="K6" i="5"/>
  <c r="K29" i="4"/>
  <c r="K265" i="3"/>
  <c r="K57" i="10"/>
  <c r="K175" i="3"/>
  <c r="K26" i="3"/>
  <c r="K219" i="3"/>
  <c r="K269" i="3"/>
  <c r="K178" i="3"/>
  <c r="K239" i="3"/>
  <c r="K293" i="3"/>
  <c r="K101" i="7"/>
  <c r="K38" i="7"/>
  <c r="K159" i="3"/>
  <c r="K38" i="5"/>
  <c r="K221" i="3"/>
  <c r="K26" i="5"/>
  <c r="K2" i="8"/>
  <c r="K4" i="8"/>
  <c r="K45" i="7"/>
  <c r="K33" i="7"/>
  <c r="K51" i="7"/>
  <c r="K89" i="7"/>
  <c r="K20" i="6"/>
  <c r="K97" i="6"/>
  <c r="K24" i="6"/>
  <c r="K51" i="6"/>
  <c r="K33" i="5"/>
  <c r="K14" i="4"/>
  <c r="K82" i="3"/>
  <c r="K185" i="3"/>
  <c r="K91" i="3"/>
  <c r="K89" i="10"/>
  <c r="K361" i="3"/>
  <c r="K167" i="3"/>
  <c r="K66" i="3"/>
  <c r="K188" i="10"/>
  <c r="K259" i="3"/>
  <c r="K69" i="3"/>
  <c r="K172" i="3"/>
  <c r="K222" i="3"/>
  <c r="K122" i="3"/>
  <c r="K15" i="4"/>
  <c r="K226" i="3"/>
  <c r="K25" i="13"/>
  <c r="K48" i="13"/>
  <c r="K8" i="9"/>
  <c r="K360" i="3"/>
  <c r="K298" i="3"/>
  <c r="K51" i="5"/>
  <c r="K14" i="8"/>
  <c r="K7" i="8"/>
  <c r="K25" i="7"/>
  <c r="K83" i="7"/>
  <c r="K42" i="7"/>
  <c r="K69" i="7"/>
  <c r="K62" i="6"/>
  <c r="K87" i="6"/>
  <c r="K82" i="6"/>
  <c r="K35" i="5"/>
  <c r="K316" i="3"/>
  <c r="K113" i="3"/>
  <c r="K85" i="10"/>
  <c r="K295" i="3"/>
  <c r="K224" i="10"/>
  <c r="K146" i="10"/>
  <c r="K184" i="3"/>
  <c r="K97" i="10"/>
  <c r="K251" i="3"/>
  <c r="K43" i="14"/>
  <c r="K38" i="13"/>
  <c r="K315" i="3"/>
  <c r="K19" i="5"/>
  <c r="K47" i="8"/>
  <c r="K31" i="8"/>
  <c r="K29" i="7"/>
  <c r="K59" i="7"/>
  <c r="K48" i="7"/>
  <c r="K13" i="7"/>
  <c r="K23" i="6"/>
  <c r="K13" i="6"/>
  <c r="K72" i="6"/>
  <c r="K42" i="5"/>
  <c r="K8" i="4"/>
  <c r="K237" i="3"/>
  <c r="K177" i="3"/>
  <c r="K83" i="10"/>
  <c r="K328" i="3"/>
  <c r="K135" i="3"/>
  <c r="K174" i="10"/>
  <c r="K67" i="10"/>
  <c r="K59" i="3"/>
  <c r="K329" i="3"/>
  <c r="K31" i="3"/>
  <c r="K207" i="3"/>
  <c r="K4" i="16"/>
  <c r="K17" i="15"/>
  <c r="K42" i="13"/>
  <c r="K11" i="5"/>
  <c r="K44" i="8"/>
  <c r="K12" i="8"/>
  <c r="K8" i="8"/>
  <c r="K78" i="7"/>
  <c r="K92" i="7"/>
  <c r="K9" i="7"/>
  <c r="K35" i="7"/>
  <c r="K48" i="6"/>
  <c r="K67" i="6"/>
  <c r="K88" i="6"/>
  <c r="K28" i="6"/>
  <c r="K39" i="5"/>
  <c r="K11" i="4"/>
  <c r="K130" i="10"/>
  <c r="K74" i="10"/>
  <c r="K263" i="3"/>
  <c r="K140" i="3"/>
  <c r="K40" i="10"/>
  <c r="K79" i="3"/>
  <c r="K13" i="3"/>
  <c r="K6" i="3"/>
  <c r="K111" i="10"/>
  <c r="K73" i="10"/>
  <c r="K3" i="3"/>
  <c r="K5" i="3"/>
  <c r="K133" i="3"/>
  <c r="K14" i="7"/>
  <c r="K16" i="10"/>
  <c r="K10" i="12"/>
  <c r="J239" i="20"/>
  <c r="H25" i="12" s="1"/>
  <c r="J260" i="20"/>
  <c r="H37" i="12" s="1"/>
  <c r="J290" i="20"/>
  <c r="J281" i="20"/>
  <c r="H129" i="10" s="1"/>
  <c r="I19" i="6"/>
  <c r="I40" i="6"/>
  <c r="I69" i="6"/>
  <c r="I8" i="12"/>
  <c r="I11" i="14"/>
  <c r="I5" i="13"/>
  <c r="I64" i="14"/>
  <c r="I38" i="11"/>
  <c r="I81" i="7"/>
  <c r="I29" i="6"/>
  <c r="I21" i="5"/>
  <c r="I44" i="6"/>
  <c r="I52" i="15"/>
  <c r="I10" i="4"/>
  <c r="I17" i="14"/>
  <c r="I74" i="6"/>
  <c r="I49" i="14"/>
  <c r="I20" i="16"/>
  <c r="I54" i="14"/>
  <c r="I44" i="15"/>
  <c r="I6" i="14"/>
  <c r="I3" i="5"/>
  <c r="I91" i="7"/>
  <c r="I8" i="14"/>
  <c r="I34" i="13"/>
  <c r="I50" i="6"/>
  <c r="I28" i="13"/>
  <c r="I2" i="12"/>
  <c r="I2" i="11"/>
  <c r="I44" i="7"/>
  <c r="I22" i="12"/>
  <c r="I37" i="11"/>
  <c r="I18" i="8"/>
  <c r="I11" i="6"/>
  <c r="I57" i="7"/>
  <c r="I6" i="12"/>
  <c r="I47" i="5"/>
  <c r="I12" i="16"/>
  <c r="I30" i="15"/>
  <c r="I9" i="15"/>
  <c r="K2" i="3"/>
  <c r="K30" i="3"/>
  <c r="K48" i="3"/>
  <c r="K27" i="8"/>
  <c r="K131" i="10"/>
  <c r="K42" i="14"/>
  <c r="K94" i="10"/>
  <c r="K30" i="12"/>
  <c r="K25" i="15"/>
  <c r="J244" i="20"/>
  <c r="H40" i="15" s="1"/>
  <c r="J258" i="20"/>
  <c r="H13" i="13" s="1"/>
  <c r="J242" i="20"/>
  <c r="H49" i="13" s="1"/>
  <c r="J302" i="20"/>
  <c r="H231" i="10" s="1"/>
  <c r="J301" i="20"/>
  <c r="H8" i="11" s="1"/>
  <c r="J331" i="20"/>
  <c r="H263" i="10" s="1"/>
  <c r="K254" i="10"/>
  <c r="K70" i="3"/>
  <c r="K129" i="3"/>
  <c r="K134" i="10"/>
  <c r="K7" i="6"/>
  <c r="K32" i="6"/>
  <c r="K71" i="6"/>
  <c r="K5" i="6"/>
  <c r="K46" i="6"/>
  <c r="K62" i="7"/>
  <c r="K327" i="3"/>
  <c r="J263" i="20"/>
  <c r="J246" i="20"/>
  <c r="J248" i="20"/>
  <c r="H73" i="10" s="1"/>
  <c r="J271" i="20"/>
  <c r="J305" i="20"/>
  <c r="J245" i="20"/>
  <c r="H19" i="16" s="1"/>
  <c r="J317" i="20"/>
  <c r="H38" i="14" s="1"/>
  <c r="J130" i="19"/>
  <c r="I122" i="10" s="1"/>
  <c r="J180" i="19"/>
  <c r="I223" i="10" s="1"/>
  <c r="J169" i="19"/>
  <c r="I28" i="12" s="1"/>
  <c r="J257" i="20"/>
  <c r="H131" i="10" s="1"/>
  <c r="J268" i="20"/>
  <c r="H87" i="10" s="1"/>
  <c r="J276" i="20"/>
  <c r="J280" i="20"/>
  <c r="J243" i="20"/>
  <c r="H105" i="10" s="1"/>
  <c r="J293" i="20"/>
  <c r="H20" i="16" s="1"/>
  <c r="J328" i="20"/>
  <c r="J146" i="19"/>
  <c r="I75" i="10" s="1"/>
  <c r="J177" i="19"/>
  <c r="I170" i="10" s="1"/>
  <c r="J174" i="19"/>
  <c r="J133" i="19"/>
  <c r="I31" i="10" s="1"/>
  <c r="J159" i="19"/>
  <c r="I141" i="10" s="1"/>
  <c r="J296" i="20"/>
  <c r="H24" i="15" s="1"/>
  <c r="J284" i="20"/>
  <c r="H15" i="15" s="1"/>
  <c r="J287" i="20"/>
  <c r="J278" i="20"/>
  <c r="J288" i="20"/>
  <c r="J294" i="20"/>
  <c r="H47" i="14" s="1"/>
  <c r="J253" i="20"/>
  <c r="H6" i="12" s="1"/>
  <c r="J307" i="20"/>
  <c r="H13" i="15" s="1"/>
  <c r="J291" i="20"/>
  <c r="H3" i="13" s="1"/>
  <c r="J171" i="19"/>
  <c r="I211" i="10" s="1"/>
  <c r="J286" i="20"/>
  <c r="H107" i="10" s="1"/>
  <c r="J292" i="20"/>
  <c r="J289" i="20"/>
  <c r="H143" i="10" s="1"/>
  <c r="J297" i="20"/>
  <c r="H7" i="13" s="1"/>
  <c r="J318" i="20"/>
  <c r="J261" i="20"/>
  <c r="J315" i="20"/>
  <c r="H40" i="11" s="1"/>
  <c r="J187" i="19"/>
  <c r="I37" i="14" s="1"/>
  <c r="J152" i="19"/>
  <c r="I15" i="13" s="1"/>
  <c r="J139" i="19"/>
  <c r="D10" i="1" s="1"/>
  <c r="J270" i="20"/>
  <c r="H119" i="10" s="1"/>
  <c r="J327" i="20"/>
  <c r="H30" i="11" s="1"/>
  <c r="J300" i="20"/>
  <c r="H116" i="10" s="1"/>
  <c r="J310" i="20"/>
  <c r="H246" i="10" s="1"/>
  <c r="J298" i="20"/>
  <c r="H175" i="10" s="1"/>
  <c r="J303" i="20"/>
  <c r="H14" i="12" s="1"/>
  <c r="J306" i="20"/>
  <c r="J250" i="20"/>
  <c r="J325" i="20"/>
  <c r="H3" i="16" s="1"/>
  <c r="J183" i="19"/>
  <c r="J140" i="19"/>
  <c r="I35" i="10" s="1"/>
  <c r="J124" i="19"/>
  <c r="I26" i="12" s="1"/>
  <c r="J148" i="19"/>
  <c r="I23" i="14" s="1"/>
  <c r="J241" i="20"/>
  <c r="J251" i="20"/>
  <c r="H26" i="11" s="1"/>
  <c r="J132" i="19"/>
  <c r="I15" i="14" s="1"/>
  <c r="J143" i="19"/>
  <c r="J136" i="19"/>
  <c r="I31" i="13" s="1"/>
  <c r="J185" i="19"/>
  <c r="I233" i="10" s="1"/>
  <c r="J141" i="19"/>
  <c r="I102" i="10" s="1"/>
  <c r="J145" i="19"/>
  <c r="I117" i="10" s="1"/>
  <c r="J149" i="19"/>
  <c r="I44" i="13" s="1"/>
  <c r="J153" i="19"/>
  <c r="I80" i="10" s="1"/>
  <c r="J131" i="19"/>
  <c r="I18" i="14" s="1"/>
  <c r="J151" i="19"/>
  <c r="I57" i="10" s="1"/>
  <c r="J175" i="19"/>
  <c r="I112" i="10" s="1"/>
  <c r="J166" i="19"/>
  <c r="I34" i="15" s="1"/>
  <c r="J165" i="19"/>
  <c r="I106" i="10" s="1"/>
  <c r="J154" i="19"/>
  <c r="I8" i="13" s="1"/>
  <c r="J128" i="19"/>
  <c r="I115" i="10" s="1"/>
  <c r="J147" i="19"/>
  <c r="I32" i="15" s="1"/>
  <c r="J170" i="19"/>
  <c r="I10" i="12" s="1"/>
  <c r="J127" i="19"/>
  <c r="I26" i="10" s="1"/>
  <c r="J162" i="19"/>
  <c r="I28" i="10" s="1"/>
  <c r="J144" i="19"/>
  <c r="I25" i="15" s="1"/>
  <c r="J172" i="19"/>
  <c r="I52" i="10" s="1"/>
  <c r="J184" i="19"/>
  <c r="I154" i="10" s="1"/>
  <c r="J155" i="19"/>
  <c r="I68" i="10" s="1"/>
  <c r="J163" i="19"/>
  <c r="I146" i="10" s="1"/>
  <c r="J125" i="19"/>
  <c r="I50" i="10" s="1"/>
  <c r="J178" i="19"/>
  <c r="I63" i="14" s="1"/>
  <c r="J181" i="19"/>
  <c r="I131" i="10" s="1"/>
  <c r="J188" i="19"/>
  <c r="J158" i="19"/>
  <c r="I26" i="14" s="1"/>
  <c r="J142" i="19"/>
  <c r="I26" i="13" s="1"/>
  <c r="J126" i="19"/>
  <c r="I23" i="13" s="1"/>
  <c r="J173" i="19"/>
  <c r="I30" i="14" s="1"/>
  <c r="J164" i="19"/>
  <c r="I43" i="10" s="1"/>
  <c r="J129" i="19"/>
  <c r="I87" i="10" s="1"/>
  <c r="J182" i="19"/>
  <c r="I52" i="14" s="1"/>
  <c r="J109" i="33"/>
  <c r="J276" i="3" s="1"/>
  <c r="J121" i="19"/>
  <c r="J161" i="19"/>
  <c r="I7" i="13" s="1"/>
  <c r="J120" i="19"/>
  <c r="D6" i="1" s="1"/>
  <c r="J167" i="19"/>
  <c r="I202" i="10" s="1"/>
  <c r="J123" i="19"/>
  <c r="I17" i="10" s="1"/>
  <c r="J138" i="19"/>
  <c r="I145" i="10" s="1"/>
  <c r="J122" i="19"/>
  <c r="I24" i="11" s="1"/>
  <c r="J176" i="19"/>
  <c r="I24" i="12" s="1"/>
  <c r="J137" i="19"/>
  <c r="I19" i="15" s="1"/>
  <c r="J150" i="19"/>
  <c r="J179" i="19"/>
  <c r="I11" i="16" s="1"/>
  <c r="J160" i="19"/>
  <c r="I35" i="12" s="1"/>
  <c r="J134" i="19"/>
  <c r="I42" i="10" s="1"/>
  <c r="J186" i="19"/>
  <c r="I159" i="10" s="1"/>
  <c r="J135" i="19"/>
  <c r="I6" i="15" s="1"/>
  <c r="J23" i="33"/>
  <c r="J35" i="3" s="1"/>
  <c r="J113" i="33"/>
  <c r="J301" i="3" s="1"/>
  <c r="J100" i="33"/>
  <c r="J23" i="5" s="1"/>
  <c r="J55" i="33"/>
  <c r="J122" i="3" s="1"/>
  <c r="J108" i="33"/>
  <c r="J296" i="3" s="1"/>
  <c r="J95" i="33"/>
  <c r="J187" i="3" s="1"/>
  <c r="J53" i="33"/>
  <c r="J29" i="6" s="1"/>
  <c r="J25" i="33"/>
  <c r="J117" i="3" s="1"/>
  <c r="J38" i="33"/>
  <c r="J46" i="5" s="1"/>
  <c r="J58" i="33"/>
  <c r="J152" i="3" s="1"/>
  <c r="J93" i="33"/>
  <c r="J6" i="8" s="1"/>
  <c r="J65" i="33"/>
  <c r="J36" i="5" s="1"/>
  <c r="J74" i="33"/>
  <c r="J245" i="3" s="1"/>
  <c r="J45" i="33"/>
  <c r="J43" i="6" s="1"/>
  <c r="J114" i="33"/>
  <c r="J302" i="3" s="1"/>
  <c r="J75" i="33"/>
  <c r="J211" i="3" s="1"/>
  <c r="J46" i="33"/>
  <c r="J38" i="5" s="1"/>
  <c r="J112" i="33"/>
  <c r="J300" i="3" s="1"/>
  <c r="J50" i="33"/>
  <c r="J103" i="33"/>
  <c r="J240" i="3" s="1"/>
  <c r="J39" i="33"/>
  <c r="J22" i="3" s="1"/>
  <c r="J78" i="33"/>
  <c r="J23" i="7" s="1"/>
  <c r="J33" i="33"/>
  <c r="J93" i="7" s="1"/>
  <c r="J31" i="33"/>
  <c r="J137" i="3" s="1"/>
  <c r="J77" i="33"/>
  <c r="J254" i="3" s="1"/>
  <c r="J157" i="19"/>
  <c r="I182" i="10" s="1"/>
  <c r="J156" i="19"/>
  <c r="I40" i="11" s="1"/>
  <c r="J22" i="33"/>
  <c r="J111" i="3" s="1"/>
  <c r="J32" i="33"/>
  <c r="J31" i="3" s="1"/>
  <c r="J43" i="33"/>
  <c r="J24" i="8" s="1"/>
  <c r="J30" i="33"/>
  <c r="J52" i="7" s="1"/>
  <c r="J62" i="33"/>
  <c r="J103" i="7" s="1"/>
  <c r="J64" i="33"/>
  <c r="J92" i="3" s="1"/>
  <c r="J71" i="33"/>
  <c r="J173" i="3" s="1"/>
  <c r="J59" i="33"/>
  <c r="J76" i="7" s="1"/>
  <c r="J54" i="33"/>
  <c r="J87" i="3" s="1"/>
  <c r="J66" i="33"/>
  <c r="J87" i="33"/>
  <c r="J267" i="3" s="1"/>
  <c r="J68" i="33"/>
  <c r="J52" i="3" s="1"/>
  <c r="J24" i="33"/>
  <c r="J62" i="6" s="1"/>
  <c r="J84" i="33"/>
  <c r="J36" i="8" s="1"/>
  <c r="J80" i="33"/>
  <c r="J156" i="3" s="1"/>
  <c r="J98" i="33"/>
  <c r="J265" i="3" s="1"/>
  <c r="J29" i="33"/>
  <c r="J33" i="4" s="1"/>
  <c r="J81" i="33"/>
  <c r="J179" i="3" s="1"/>
  <c r="J85" i="33"/>
  <c r="J210" i="3" s="1"/>
  <c r="J36" i="33"/>
  <c r="J41" i="7" s="1"/>
  <c r="J47" i="33"/>
  <c r="J55" i="5" s="1"/>
  <c r="J63" i="33"/>
  <c r="J203" i="3" s="1"/>
  <c r="J83" i="33"/>
  <c r="J163" i="3" s="1"/>
  <c r="J57" i="33"/>
  <c r="J200" i="3" s="1"/>
  <c r="J94" i="33"/>
  <c r="J121" i="3" s="1"/>
  <c r="J101" i="33"/>
  <c r="J109" i="3" s="1"/>
  <c r="J115" i="33"/>
  <c r="J344" i="3" s="1"/>
  <c r="J37" i="33"/>
  <c r="J32" i="3" s="1"/>
  <c r="J42" i="33"/>
  <c r="J120" i="3" s="1"/>
  <c r="J89" i="33"/>
  <c r="J270" i="3" s="1"/>
  <c r="J106" i="33"/>
  <c r="J273" i="3" s="1"/>
  <c r="J76" i="33"/>
  <c r="J248" i="3" s="1"/>
  <c r="J35" i="33"/>
  <c r="J90" i="7" s="1"/>
  <c r="J107" i="33"/>
  <c r="J256" i="3" s="1"/>
  <c r="J105" i="33"/>
  <c r="J15" i="7" s="1"/>
  <c r="J52" i="33"/>
  <c r="J138" i="3" s="1"/>
  <c r="J56" i="33"/>
  <c r="J23" i="6" s="1"/>
  <c r="J102" i="33"/>
  <c r="J289" i="3" s="1"/>
  <c r="J61" i="33"/>
  <c r="J208" i="3" s="1"/>
  <c r="J82" i="33"/>
  <c r="J65" i="3" s="1"/>
  <c r="J48" i="33"/>
  <c r="J127" i="3" s="1"/>
  <c r="J26" i="33"/>
  <c r="J55" i="8" s="1"/>
  <c r="J91" i="33"/>
  <c r="J275" i="3" s="1"/>
  <c r="J119" i="33"/>
  <c r="J303" i="3" s="1"/>
  <c r="J44" i="33"/>
  <c r="J98" i="3" s="1"/>
  <c r="J49" i="33"/>
  <c r="J139" i="3" s="1"/>
  <c r="J67" i="33"/>
  <c r="J207" i="3" s="1"/>
  <c r="J90" i="33"/>
  <c r="J274" i="3" s="1"/>
  <c r="J88" i="33"/>
  <c r="J34" i="7" s="1"/>
  <c r="J86" i="33"/>
  <c r="J40" i="8" s="1"/>
  <c r="J40" i="33"/>
  <c r="J105" i="3" s="1"/>
  <c r="J34" i="33"/>
  <c r="J141" i="3" s="1"/>
  <c r="J41" i="33"/>
  <c r="J53" i="3" s="1"/>
  <c r="J73" i="33"/>
  <c r="J243" i="3" s="1"/>
  <c r="J28" i="33"/>
  <c r="J17" i="6" s="1"/>
  <c r="J92" i="33"/>
  <c r="J259" i="3" s="1"/>
  <c r="J104" i="33"/>
  <c r="J292" i="3" s="1"/>
  <c r="J79" i="33"/>
  <c r="J241" i="3" s="1"/>
  <c r="J97" i="33"/>
  <c r="J31" i="8" s="1"/>
  <c r="J60" i="33"/>
  <c r="J205" i="3" s="1"/>
  <c r="J69" i="33"/>
  <c r="J230" i="3" s="1"/>
  <c r="J51" i="33"/>
  <c r="J16" i="8" s="1"/>
  <c r="J70" i="33"/>
  <c r="J238" i="3" s="1"/>
  <c r="J72" i="33"/>
  <c r="J222" i="3" s="1"/>
  <c r="J96" i="33"/>
  <c r="J14" i="7" s="1"/>
  <c r="J110" i="33"/>
  <c r="J206" i="3" s="1"/>
  <c r="J111" i="33"/>
  <c r="J15" i="5" s="1"/>
  <c r="J116" i="33"/>
  <c r="J304" i="3" s="1"/>
  <c r="I169" i="33"/>
  <c r="J169" i="33" s="1"/>
  <c r="J51" i="14" s="1"/>
  <c r="I198" i="33"/>
  <c r="J198" i="33" s="1"/>
  <c r="J70" i="10" s="1"/>
  <c r="I225" i="33"/>
  <c r="J225" i="33" s="1"/>
  <c r="J11" i="15" s="1"/>
  <c r="I139" i="33"/>
  <c r="J139" i="33" s="1"/>
  <c r="J26" i="15" s="1"/>
  <c r="I192" i="33"/>
  <c r="J192" i="33" s="1"/>
  <c r="J35" i="11" s="1"/>
  <c r="I212" i="33"/>
  <c r="J212" i="33" s="1"/>
  <c r="J130" i="10" s="1"/>
  <c r="I219" i="33"/>
  <c r="J219" i="33" s="1"/>
  <c r="J239" i="10" s="1"/>
  <c r="I202" i="33"/>
  <c r="J202" i="33" s="1"/>
  <c r="J50" i="13" s="1"/>
  <c r="I175" i="33"/>
  <c r="J175" i="33" s="1"/>
  <c r="J30" i="10" s="1"/>
  <c r="I160" i="33"/>
  <c r="J160" i="33" s="1"/>
  <c r="J17" i="15" s="1"/>
  <c r="I208" i="33"/>
  <c r="J208" i="33" s="1"/>
  <c r="J4" i="13" s="1"/>
  <c r="I141" i="33"/>
  <c r="J141" i="33" s="1"/>
  <c r="J24" i="10" s="1"/>
  <c r="I166" i="33"/>
  <c r="J166" i="33" s="1"/>
  <c r="J51" i="13" s="1"/>
  <c r="I144" i="33"/>
  <c r="J144" i="33" s="1"/>
  <c r="J9" i="15" s="1"/>
  <c r="I170" i="33"/>
  <c r="J170" i="33" s="1"/>
  <c r="J43" i="14" s="1"/>
  <c r="I173" i="33"/>
  <c r="J173" i="33" s="1"/>
  <c r="J75" i="10" s="1"/>
  <c r="I150" i="33"/>
  <c r="J150" i="33" s="1"/>
  <c r="J15" i="12" s="1"/>
  <c r="I135" i="33"/>
  <c r="J135" i="33" s="1"/>
  <c r="J13" i="10" s="1"/>
  <c r="I161" i="33"/>
  <c r="J161" i="33" s="1"/>
  <c r="I188" i="33"/>
  <c r="J188" i="33" s="1"/>
  <c r="J39" i="15" s="1"/>
  <c r="I167" i="33"/>
  <c r="J167" i="33" s="1"/>
  <c r="J28" i="10" s="1"/>
  <c r="I184" i="33"/>
  <c r="J184" i="33" s="1"/>
  <c r="J77" i="10" s="1"/>
  <c r="I211" i="33"/>
  <c r="J211" i="33" s="1"/>
  <c r="J60" i="14" s="1"/>
  <c r="I136" i="33"/>
  <c r="J136" i="33" s="1"/>
  <c r="J14" i="10" s="1"/>
  <c r="I178" i="33"/>
  <c r="J178" i="33" s="1"/>
  <c r="J119" i="10" s="1"/>
  <c r="I199" i="33"/>
  <c r="J199" i="33" s="1"/>
  <c r="J100" i="10" s="1"/>
  <c r="I196" i="33"/>
  <c r="J196" i="33" s="1"/>
  <c r="J16" i="11" s="1"/>
  <c r="I223" i="33"/>
  <c r="J223" i="33" s="1"/>
  <c r="J28" i="15" s="1"/>
  <c r="I155" i="33"/>
  <c r="J155" i="33" s="1"/>
  <c r="J49" i="10" s="1"/>
  <c r="I177" i="33"/>
  <c r="J177" i="33" s="1"/>
  <c r="J6" i="14" s="1"/>
  <c r="I172" i="33"/>
  <c r="J172" i="33" s="1"/>
  <c r="J46" i="10" s="1"/>
  <c r="I165" i="33"/>
  <c r="J165" i="33" s="1"/>
  <c r="J59" i="10" s="1"/>
  <c r="I207" i="33"/>
  <c r="J207" i="33" s="1"/>
  <c r="J32" i="14" s="1"/>
  <c r="I174" i="33"/>
  <c r="J174" i="33" s="1"/>
  <c r="J80" i="10" s="1"/>
  <c r="I146" i="33"/>
  <c r="J146" i="33" s="1"/>
  <c r="J5" i="15" s="1"/>
  <c r="I218" i="33"/>
  <c r="J218" i="33" s="1"/>
  <c r="J237" i="10" s="1"/>
  <c r="I156" i="33"/>
  <c r="J156" i="33" s="1"/>
  <c r="J17" i="10" s="1"/>
  <c r="I197" i="33"/>
  <c r="J197" i="33" s="1"/>
  <c r="J12" i="14" s="1"/>
  <c r="I137" i="33"/>
  <c r="J137" i="33" s="1"/>
  <c r="J8" i="10" s="1"/>
  <c r="I133" i="33"/>
  <c r="J133" i="33" s="1"/>
  <c r="J55" i="14" s="1"/>
  <c r="I176" i="33"/>
  <c r="J176" i="33" s="1"/>
  <c r="J30" i="15" s="1"/>
  <c r="I164" i="33"/>
  <c r="J164" i="33" s="1"/>
  <c r="J58" i="10" s="1"/>
  <c r="I182" i="33"/>
  <c r="J182" i="33" s="1"/>
  <c r="I142" i="33"/>
  <c r="J142" i="33" s="1"/>
  <c r="J31" i="13" s="1"/>
  <c r="I201" i="33"/>
  <c r="J201" i="33" s="1"/>
  <c r="J207" i="10" s="1"/>
  <c r="I158" i="33"/>
  <c r="J158" i="33" s="1"/>
  <c r="J28" i="11" s="1"/>
  <c r="I203" i="33"/>
  <c r="J203" i="33" s="1"/>
  <c r="J210" i="10" s="1"/>
  <c r="I213" i="33"/>
  <c r="J213" i="33" s="1"/>
  <c r="J189" i="10" s="1"/>
  <c r="I145" i="33"/>
  <c r="J145" i="33" s="1"/>
  <c r="J5" i="14" s="1"/>
  <c r="I217" i="33"/>
  <c r="J217" i="33" s="1"/>
  <c r="J234" i="10" s="1"/>
  <c r="I180" i="33"/>
  <c r="J180" i="33" s="1"/>
  <c r="I132" i="33"/>
  <c r="J132" i="33" s="1"/>
  <c r="J35" i="12" s="1"/>
  <c r="I200" i="33"/>
  <c r="J200" i="33" s="1"/>
  <c r="J8" i="16" s="1"/>
  <c r="I224" i="33"/>
  <c r="J224" i="33" s="1"/>
  <c r="J247" i="10" s="1"/>
  <c r="I159" i="33"/>
  <c r="J159" i="33" s="1"/>
  <c r="J44" i="14" s="1"/>
  <c r="I179" i="33"/>
  <c r="J179" i="33" s="1"/>
  <c r="J106" i="10" s="1"/>
  <c r="I151" i="33"/>
  <c r="J151" i="33" s="1"/>
  <c r="J39" i="14" s="1"/>
  <c r="I195" i="33"/>
  <c r="J195" i="33" s="1"/>
  <c r="J12" i="11" s="1"/>
  <c r="I194" i="33"/>
  <c r="J194" i="33" s="1"/>
  <c r="J194" i="10" s="1"/>
  <c r="I163" i="33"/>
  <c r="J163" i="33" s="1"/>
  <c r="J14" i="15" s="1"/>
  <c r="I210" i="33"/>
  <c r="J210" i="33" s="1"/>
  <c r="J173" i="10" s="1"/>
  <c r="I222" i="33"/>
  <c r="J222" i="33" s="1"/>
  <c r="J167" i="10" s="1"/>
  <c r="I168" i="33"/>
  <c r="J168" i="33" s="1"/>
  <c r="J139" i="10" s="1"/>
  <c r="I204" i="33"/>
  <c r="J204" i="33" s="1"/>
  <c r="J213" i="10" s="1"/>
  <c r="I206" i="33"/>
  <c r="J206" i="33" s="1"/>
  <c r="J214" i="10" s="1"/>
  <c r="I209" i="33"/>
  <c r="J209" i="33" s="1"/>
  <c r="J218" i="10" s="1"/>
  <c r="I193" i="33"/>
  <c r="J193" i="33" s="1"/>
  <c r="J157" i="10" s="1"/>
  <c r="I226" i="33"/>
  <c r="J226" i="33" s="1"/>
  <c r="J26" i="13" s="1"/>
  <c r="I138" i="33"/>
  <c r="J138" i="33" s="1"/>
  <c r="J59" i="14" s="1"/>
  <c r="I140" i="33"/>
  <c r="J140" i="33" s="1"/>
  <c r="J37" i="11" s="1"/>
  <c r="I154" i="33"/>
  <c r="J154" i="33" s="1"/>
  <c r="J99" i="10" s="1"/>
  <c r="I189" i="33"/>
  <c r="J189" i="33" s="1"/>
  <c r="J4" i="15" s="1"/>
  <c r="I162" i="33"/>
  <c r="J162" i="33" s="1"/>
  <c r="J37" i="10" s="1"/>
  <c r="I205" i="33"/>
  <c r="J205" i="33" s="1"/>
  <c r="J5" i="16" s="1"/>
  <c r="I149" i="33"/>
  <c r="J149" i="33" s="1"/>
  <c r="J34" i="10" s="1"/>
  <c r="I220" i="33"/>
  <c r="J220" i="33" s="1"/>
  <c r="J240" i="10" s="1"/>
  <c r="I153" i="33"/>
  <c r="J153" i="33" s="1"/>
  <c r="J44" i="13" s="1"/>
  <c r="I147" i="33"/>
  <c r="J147" i="33" s="1"/>
  <c r="J36" i="10" s="1"/>
  <c r="I171" i="33"/>
  <c r="J171" i="33" s="1"/>
  <c r="J51" i="10" s="1"/>
  <c r="I185" i="33"/>
  <c r="J185" i="33" s="1"/>
  <c r="J52" i="10" s="1"/>
  <c r="I187" i="33"/>
  <c r="J187" i="33" s="1"/>
  <c r="J26" i="11" s="1"/>
  <c r="I157" i="33"/>
  <c r="J157" i="33" s="1"/>
  <c r="J21" i="10" s="1"/>
  <c r="I148" i="33"/>
  <c r="J148" i="33" s="1"/>
  <c r="I215" i="33"/>
  <c r="J215" i="33" s="1"/>
  <c r="J230" i="10" s="1"/>
  <c r="I152" i="33"/>
  <c r="J152" i="33" s="1"/>
  <c r="J95" i="10" s="1"/>
  <c r="I181" i="33"/>
  <c r="J181" i="33" s="1"/>
  <c r="J169" i="10" s="1"/>
  <c r="I221" i="33"/>
  <c r="J221" i="33" s="1"/>
  <c r="J243" i="10" s="1"/>
  <c r="I216" i="33"/>
  <c r="J216" i="33" s="1"/>
  <c r="J19" i="13" s="1"/>
  <c r="I191" i="33"/>
  <c r="J191" i="33" s="1"/>
  <c r="J64" i="10" s="1"/>
  <c r="I183" i="33"/>
  <c r="J183" i="33" s="1"/>
  <c r="J68" i="10" s="1"/>
  <c r="I190" i="33"/>
  <c r="J190" i="33" s="1"/>
  <c r="J15" i="15" s="1"/>
  <c r="I214" i="33"/>
  <c r="J214" i="33" s="1"/>
  <c r="J49" i="13" s="1"/>
  <c r="I143" i="33"/>
  <c r="J143" i="33" s="1"/>
  <c r="J24" i="14" s="1"/>
  <c r="J3" i="3"/>
  <c r="J11" i="3"/>
  <c r="J80" i="3"/>
  <c r="J5" i="3"/>
  <c r="J40" i="3"/>
  <c r="J9" i="3"/>
  <c r="J145" i="3"/>
  <c r="J63" i="3"/>
  <c r="J79" i="6"/>
  <c r="J31" i="6"/>
  <c r="J3" i="10"/>
  <c r="J47" i="10"/>
  <c r="J35" i="10"/>
  <c r="J140" i="10"/>
  <c r="J20" i="10"/>
  <c r="J14" i="14"/>
  <c r="J324" i="3"/>
  <c r="J91" i="10"/>
  <c r="J174" i="10"/>
  <c r="J188" i="10"/>
  <c r="J2" i="3"/>
  <c r="J25" i="3"/>
  <c r="J15" i="3"/>
  <c r="J30" i="3"/>
  <c r="J29" i="3"/>
  <c r="J27" i="3"/>
  <c r="J18" i="3"/>
  <c r="J10" i="3"/>
  <c r="J2" i="9"/>
  <c r="J27" i="4"/>
  <c r="J11" i="7"/>
  <c r="J33" i="10"/>
  <c r="J5" i="12"/>
  <c r="J18" i="14"/>
  <c r="J20" i="15"/>
  <c r="J293" i="3"/>
  <c r="J184" i="3"/>
  <c r="J244" i="3"/>
  <c r="J49" i="3"/>
  <c r="J19" i="3"/>
  <c r="J72" i="3"/>
  <c r="J12" i="3"/>
  <c r="J14" i="3"/>
  <c r="J62" i="3"/>
  <c r="J131" i="3"/>
  <c r="J108" i="3"/>
  <c r="J100" i="3"/>
  <c r="J8" i="9"/>
  <c r="J133" i="10"/>
  <c r="J111" i="10"/>
  <c r="J135" i="10"/>
  <c r="J105" i="10"/>
  <c r="J30" i="12"/>
  <c r="J24" i="13"/>
  <c r="J68" i="7"/>
  <c r="J320" i="3"/>
  <c r="J59" i="3"/>
  <c r="J72" i="10"/>
  <c r="J44" i="6"/>
  <c r="J37" i="6"/>
  <c r="J80" i="6"/>
  <c r="J8" i="12"/>
  <c r="J69" i="6"/>
  <c r="J4" i="11"/>
  <c r="J40" i="6"/>
  <c r="J63" i="10"/>
  <c r="J115" i="3"/>
  <c r="J242" i="3"/>
  <c r="J83" i="6"/>
  <c r="J71" i="7"/>
  <c r="J27" i="5"/>
  <c r="J46" i="6"/>
  <c r="J50" i="6"/>
  <c r="J355" i="3"/>
  <c r="J209" i="3"/>
  <c r="J237" i="3"/>
  <c r="J283" i="3"/>
  <c r="J24" i="15"/>
  <c r="J38" i="14"/>
  <c r="J12" i="12"/>
  <c r="J91" i="7"/>
  <c r="J21" i="5"/>
  <c r="J51" i="5"/>
  <c r="J233" i="10"/>
  <c r="J205" i="10"/>
  <c r="J138" i="10"/>
  <c r="J117" i="10"/>
  <c r="J102" i="10"/>
  <c r="J147" i="10"/>
  <c r="J122" i="10"/>
  <c r="J68" i="3"/>
  <c r="J260" i="3"/>
  <c r="J227" i="3"/>
  <c r="J169" i="3"/>
  <c r="J189" i="3"/>
  <c r="J159" i="3"/>
  <c r="J158" i="3"/>
  <c r="J112" i="3"/>
  <c r="J89" i="7"/>
  <c r="J28" i="4"/>
  <c r="J279" i="3"/>
  <c r="J255" i="3"/>
  <c r="J286" i="3"/>
  <c r="J342" i="3"/>
  <c r="J262" i="3"/>
  <c r="J146" i="3"/>
  <c r="J132" i="10"/>
  <c r="J13" i="16"/>
  <c r="J27" i="15"/>
  <c r="J46" i="15"/>
  <c r="J53" i="14"/>
  <c r="J249" i="3"/>
  <c r="J359" i="3"/>
  <c r="J298" i="3"/>
  <c r="J229" i="3"/>
  <c r="J13" i="5"/>
  <c r="J48" i="6"/>
  <c r="J46" i="7"/>
  <c r="J253" i="3"/>
  <c r="J68" i="6"/>
  <c r="J282" i="3"/>
  <c r="J217" i="3"/>
  <c r="J5" i="6"/>
  <c r="J13" i="15"/>
  <c r="J38" i="8"/>
  <c r="J81" i="7"/>
  <c r="J75" i="7"/>
  <c r="J3" i="5"/>
  <c r="J6" i="4"/>
  <c r="J154" i="10"/>
  <c r="J223" i="10"/>
  <c r="J216" i="10"/>
  <c r="J202" i="10"/>
  <c r="J182" i="10"/>
  <c r="J109" i="10"/>
  <c r="J145" i="10"/>
  <c r="J93" i="10"/>
  <c r="J69" i="10"/>
  <c r="J281" i="3"/>
  <c r="J214" i="3"/>
  <c r="J231" i="3"/>
  <c r="J218" i="3"/>
  <c r="J34" i="3"/>
  <c r="J233" i="3"/>
  <c r="J363" i="3"/>
  <c r="J340" i="3"/>
  <c r="J332" i="3"/>
  <c r="J3" i="6"/>
  <c r="J39" i="3"/>
  <c r="J365" i="3"/>
  <c r="J216" i="3"/>
  <c r="J20" i="6"/>
  <c r="J316" i="3"/>
  <c r="J91" i="3"/>
  <c r="J268" i="3"/>
  <c r="J10" i="11"/>
  <c r="J52" i="14"/>
  <c r="J23" i="12"/>
  <c r="J40" i="11"/>
  <c r="J4" i="7"/>
  <c r="J47" i="5"/>
  <c r="J211" i="10"/>
  <c r="J97" i="10"/>
  <c r="J172" i="10"/>
  <c r="J136" i="10"/>
  <c r="J124" i="10"/>
  <c r="J48" i="10"/>
  <c r="J278" i="3"/>
  <c r="J201" i="3"/>
  <c r="J232" i="3"/>
  <c r="J194" i="3"/>
  <c r="J42" i="3"/>
  <c r="J318" i="3"/>
  <c r="J89" i="3"/>
  <c r="J84" i="3"/>
  <c r="J347" i="3"/>
  <c r="J21" i="3"/>
  <c r="J346" i="3"/>
  <c r="J9" i="6"/>
  <c r="J39" i="6"/>
  <c r="J308" i="3"/>
  <c r="J30" i="11"/>
  <c r="J33" i="11"/>
  <c r="J7" i="11"/>
  <c r="J2" i="16"/>
  <c r="J6" i="16"/>
  <c r="J6" i="15"/>
  <c r="J36" i="14"/>
  <c r="J321" i="3"/>
  <c r="J65" i="6"/>
  <c r="J167" i="3"/>
  <c r="J160" i="3"/>
  <c r="J97" i="7"/>
  <c r="J242" i="10"/>
  <c r="J168" i="10"/>
  <c r="J163" i="10"/>
  <c r="J115" i="10"/>
  <c r="J288" i="3"/>
  <c r="J45" i="5"/>
  <c r="J337" i="3"/>
  <c r="J15" i="14"/>
  <c r="J69" i="14"/>
  <c r="J7" i="14"/>
  <c r="J48" i="13"/>
  <c r="J31" i="12"/>
  <c r="J24" i="12"/>
  <c r="J9" i="11"/>
  <c r="J315" i="3"/>
  <c r="J330" i="3"/>
  <c r="J357" i="3"/>
  <c r="J366" i="3"/>
  <c r="J327" i="3"/>
  <c r="J235" i="3"/>
  <c r="J31" i="5"/>
  <c r="J28" i="6"/>
  <c r="J86" i="7"/>
  <c r="J10" i="8"/>
  <c r="J7" i="8"/>
  <c r="J54" i="7"/>
  <c r="J92" i="7"/>
  <c r="J84" i="6"/>
  <c r="J33" i="6"/>
  <c r="J25" i="6"/>
  <c r="J47" i="6"/>
  <c r="J32" i="6"/>
  <c r="J51" i="6"/>
  <c r="J14" i="4"/>
  <c r="J24" i="4"/>
  <c r="J362" i="3"/>
  <c r="J114" i="3"/>
  <c r="J339" i="3"/>
  <c r="J113" i="3"/>
  <c r="J335" i="3"/>
  <c r="J98" i="10"/>
  <c r="J83" i="10"/>
  <c r="J161" i="3"/>
  <c r="J196" i="3"/>
  <c r="J295" i="3"/>
  <c r="J204" i="3"/>
  <c r="J331" i="3"/>
  <c r="J140" i="3"/>
  <c r="J93" i="3"/>
  <c r="J172" i="3"/>
  <c r="J102" i="7"/>
  <c r="J11" i="14"/>
  <c r="J40" i="7"/>
  <c r="J31" i="4"/>
  <c r="J310" i="3"/>
  <c r="J350" i="3"/>
  <c r="J45" i="10"/>
  <c r="J336" i="3"/>
  <c r="J26" i="14"/>
  <c r="J2" i="12"/>
  <c r="J22" i="8"/>
  <c r="J57" i="7"/>
  <c r="J209" i="10"/>
  <c r="J151" i="10"/>
  <c r="J42" i="10"/>
  <c r="J157" i="3"/>
  <c r="J78" i="3"/>
  <c r="J352" i="3"/>
  <c r="J101" i="10"/>
  <c r="J2" i="15"/>
  <c r="J35" i="14"/>
  <c r="J57" i="14"/>
  <c r="J16" i="13"/>
  <c r="J25" i="12"/>
  <c r="J37" i="12"/>
  <c r="J319" i="3"/>
  <c r="J165" i="3"/>
  <c r="J356" i="3"/>
  <c r="J360" i="3"/>
  <c r="J305" i="3"/>
  <c r="J14" i="6"/>
  <c r="J27" i="6"/>
  <c r="J59" i="7"/>
  <c r="J69" i="7"/>
  <c r="J72" i="7"/>
  <c r="J26" i="8"/>
  <c r="J2" i="8"/>
  <c r="J14" i="8"/>
  <c r="J47" i="8"/>
  <c r="J44" i="8"/>
  <c r="J17" i="8"/>
  <c r="J42" i="7"/>
  <c r="J9" i="7"/>
  <c r="J78" i="7"/>
  <c r="J55" i="7"/>
  <c r="J60" i="7"/>
  <c r="J86" i="6"/>
  <c r="J71" i="6"/>
  <c r="J34" i="6"/>
  <c r="J91" i="6"/>
  <c r="J61" i="6"/>
  <c r="J53" i="5"/>
  <c r="J8" i="5"/>
  <c r="J39" i="5"/>
  <c r="J35" i="5"/>
  <c r="J285" i="3"/>
  <c r="J338" i="3"/>
  <c r="J287" i="3"/>
  <c r="J5" i="5"/>
  <c r="J236" i="3"/>
  <c r="J58" i="3"/>
  <c r="J343" i="3"/>
  <c r="J11" i="11"/>
  <c r="J41" i="15"/>
  <c r="J70" i="14"/>
  <c r="J67" i="14"/>
  <c r="J7" i="13"/>
  <c r="J38" i="13"/>
  <c r="J7" i="12"/>
  <c r="J21" i="11"/>
  <c r="J83" i="7"/>
  <c r="J46" i="8"/>
  <c r="J19" i="8"/>
  <c r="J99" i="7"/>
  <c r="J24" i="6"/>
  <c r="J16" i="6"/>
  <c r="J53" i="6"/>
  <c r="J96" i="6"/>
  <c r="J11" i="5"/>
  <c r="J34" i="5"/>
  <c r="J18" i="5"/>
  <c r="J11" i="4"/>
  <c r="J317" i="3"/>
  <c r="J185" i="3"/>
  <c r="J275" i="10"/>
  <c r="J125" i="10"/>
  <c r="J89" i="10"/>
  <c r="J251" i="3"/>
  <c r="J328" i="3"/>
  <c r="J225" i="3"/>
  <c r="J252" i="3"/>
  <c r="J325" i="3"/>
  <c r="J96" i="3"/>
  <c r="J272" i="10"/>
  <c r="J262" i="10"/>
  <c r="J258" i="10"/>
  <c r="J170" i="10"/>
  <c r="J236" i="10"/>
  <c r="J175" i="10"/>
  <c r="J217" i="10"/>
  <c r="J176" i="10"/>
  <c r="J107" i="10"/>
  <c r="J198" i="10"/>
  <c r="J261" i="10"/>
  <c r="J273" i="10"/>
  <c r="J256" i="10"/>
  <c r="J249" i="10"/>
  <c r="J112" i="10"/>
  <c r="J269" i="10"/>
  <c r="J270" i="10"/>
  <c r="J255" i="10"/>
  <c r="J251" i="10"/>
  <c r="J161" i="10"/>
  <c r="J244" i="10"/>
  <c r="J238" i="10"/>
  <c r="J229" i="10"/>
  <c r="J185" i="10"/>
  <c r="J215" i="10"/>
  <c r="J143" i="10"/>
  <c r="J86" i="10"/>
  <c r="J22" i="10"/>
  <c r="J190" i="3"/>
  <c r="J73" i="3"/>
  <c r="J246" i="3"/>
  <c r="J33" i="12"/>
  <c r="J4" i="12"/>
  <c r="J36" i="7"/>
  <c r="J95" i="7"/>
  <c r="J5" i="7"/>
  <c r="J62" i="7"/>
  <c r="J10" i="7"/>
  <c r="J15" i="6"/>
  <c r="J67" i="6"/>
  <c r="J13" i="6"/>
  <c r="J7" i="4"/>
  <c r="J29" i="4"/>
  <c r="J358" i="3"/>
  <c r="J353" i="3"/>
  <c r="J108" i="10"/>
  <c r="J85" i="10"/>
  <c r="J361" i="3"/>
  <c r="J314" i="3"/>
  <c r="J263" i="3"/>
  <c r="J313" i="3"/>
  <c r="J70" i="3"/>
  <c r="J146" i="10"/>
  <c r="J87" i="10"/>
  <c r="J177" i="3"/>
  <c r="J219" i="3"/>
  <c r="J264" i="3"/>
  <c r="J86" i="3"/>
  <c r="J341" i="3"/>
  <c r="J306" i="3"/>
  <c r="J38" i="7"/>
  <c r="J4" i="3"/>
  <c r="J128" i="10"/>
  <c r="J56" i="14"/>
  <c r="J10" i="12"/>
  <c r="J28" i="12"/>
  <c r="J38" i="10"/>
  <c r="J50" i="10"/>
  <c r="J19" i="10"/>
  <c r="J31" i="10"/>
  <c r="J21" i="8"/>
  <c r="J101" i="7"/>
  <c r="J98" i="6"/>
  <c r="J55" i="3"/>
  <c r="J36" i="3"/>
  <c r="J133" i="3"/>
  <c r="J37" i="3"/>
  <c r="J224" i="3"/>
  <c r="J47" i="3"/>
  <c r="J38" i="3"/>
  <c r="J27" i="11"/>
  <c r="J16" i="15"/>
  <c r="J25" i="14"/>
  <c r="J19" i="14"/>
  <c r="J20" i="13"/>
  <c r="J22" i="13"/>
  <c r="J3" i="12"/>
  <c r="J26" i="12"/>
  <c r="J14" i="11"/>
  <c r="J5" i="9"/>
  <c r="J99" i="3"/>
  <c r="J26" i="7"/>
  <c r="J18" i="6"/>
  <c r="J72" i="6"/>
  <c r="J58" i="6"/>
  <c r="J19" i="5"/>
  <c r="J30" i="5"/>
  <c r="J26" i="5"/>
  <c r="J22" i="4"/>
  <c r="J3" i="4"/>
  <c r="J349" i="3"/>
  <c r="J299" i="3"/>
  <c r="J82" i="10"/>
  <c r="J74" i="10"/>
  <c r="J88" i="3"/>
  <c r="J135" i="3"/>
  <c r="J106" i="3"/>
  <c r="J66" i="3"/>
  <c r="J271" i="10"/>
  <c r="J264" i="10"/>
  <c r="J263" i="10"/>
  <c r="J254" i="10"/>
  <c r="J206" i="10"/>
  <c r="J245" i="10"/>
  <c r="J231" i="10"/>
  <c r="J221" i="10"/>
  <c r="J193" i="10"/>
  <c r="J274" i="10"/>
  <c r="J259" i="10"/>
  <c r="J252" i="10"/>
  <c r="J248" i="10"/>
  <c r="J265" i="10"/>
  <c r="J220" i="10"/>
  <c r="J266" i="10"/>
  <c r="J260" i="10"/>
  <c r="J257" i="10"/>
  <c r="J253" i="10"/>
  <c r="J250" i="10"/>
  <c r="J246" i="10"/>
  <c r="J241" i="10"/>
  <c r="J235" i="10"/>
  <c r="J225" i="10"/>
  <c r="J219" i="10"/>
  <c r="J141" i="10"/>
  <c r="J191" i="10"/>
  <c r="J184" i="10"/>
  <c r="J113" i="10"/>
  <c r="J284" i="3"/>
  <c r="J119" i="3"/>
  <c r="J269" i="3"/>
  <c r="J79" i="3"/>
  <c r="J312" i="3"/>
  <c r="J38" i="11"/>
  <c r="J54" i="10"/>
  <c r="J34" i="15"/>
  <c r="J47" i="14"/>
  <c r="J25" i="13"/>
  <c r="J14" i="12"/>
  <c r="J20" i="12"/>
  <c r="J351" i="3"/>
  <c r="J195" i="3"/>
  <c r="J334" i="3"/>
  <c r="J31" i="7"/>
  <c r="J43" i="7"/>
  <c r="J18" i="7"/>
  <c r="J25" i="7"/>
  <c r="J11" i="8"/>
  <c r="J54" i="8"/>
  <c r="J13" i="8"/>
  <c r="J8" i="7"/>
  <c r="J51" i="7"/>
  <c r="J49" i="7"/>
  <c r="J90" i="6"/>
  <c r="J97" i="6"/>
  <c r="J85" i="6"/>
  <c r="J29" i="5"/>
  <c r="J25" i="4"/>
  <c r="J5" i="4"/>
  <c r="J345" i="3"/>
  <c r="J354" i="3"/>
  <c r="J307" i="3"/>
  <c r="J348" i="3"/>
  <c r="J250" i="3"/>
  <c r="J309" i="3"/>
  <c r="J258" i="3"/>
  <c r="J322" i="3"/>
  <c r="J175" i="3"/>
  <c r="J134" i="10"/>
  <c r="J41" i="3"/>
  <c r="J226" i="3"/>
  <c r="J181" i="3"/>
  <c r="J267" i="10"/>
  <c r="J268" i="10"/>
  <c r="J13" i="3"/>
  <c r="J8" i="3"/>
  <c r="J77" i="3"/>
  <c r="J6" i="3"/>
  <c r="J51" i="3"/>
  <c r="J24" i="3"/>
  <c r="J48" i="3"/>
  <c r="J16" i="3"/>
  <c r="J150" i="3"/>
  <c r="J10" i="6"/>
  <c r="J32" i="7"/>
  <c r="J84" i="7"/>
  <c r="J131" i="10"/>
  <c r="J94" i="10"/>
  <c r="J4" i="14"/>
  <c r="J25" i="15"/>
  <c r="J73" i="10"/>
  <c r="J150" i="10"/>
  <c r="J329" i="3"/>
  <c r="J67" i="10"/>
  <c r="J129" i="10"/>
  <c r="K4" i="9"/>
  <c r="G4" i="9"/>
  <c r="H101" i="10"/>
  <c r="H132" i="10"/>
  <c r="I33" i="10"/>
  <c r="I242" i="10"/>
  <c r="I58" i="10"/>
  <c r="I168" i="10"/>
  <c r="I48" i="10"/>
  <c r="I216" i="10"/>
  <c r="I14" i="10"/>
  <c r="I86" i="10"/>
  <c r="I163" i="10"/>
  <c r="I69" i="10"/>
  <c r="I22" i="10"/>
  <c r="I41" i="10"/>
  <c r="I54" i="10"/>
  <c r="I9" i="19"/>
  <c r="J9" i="19" s="1"/>
  <c r="I68" i="3" s="1"/>
  <c r="G45" i="3"/>
  <c r="H45" i="3"/>
  <c r="I45" i="3"/>
  <c r="J45" i="3"/>
  <c r="K45" i="3"/>
  <c r="L45" i="3"/>
  <c r="I73" i="19"/>
  <c r="J73" i="19" s="1"/>
  <c r="I43" i="7" s="1"/>
  <c r="I91" i="19"/>
  <c r="J91" i="19" s="1"/>
  <c r="I58" i="19"/>
  <c r="J58" i="19" s="1"/>
  <c r="I31" i="6" s="1"/>
  <c r="I29" i="19"/>
  <c r="J29" i="19" s="1"/>
  <c r="I11" i="19"/>
  <c r="J11" i="19" s="1"/>
  <c r="I15" i="3" s="1"/>
  <c r="I93" i="19"/>
  <c r="J93" i="19" s="1"/>
  <c r="I262" i="3" s="1"/>
  <c r="I12" i="19"/>
  <c r="J12" i="19" s="1"/>
  <c r="I78" i="3" s="1"/>
  <c r="I76" i="19"/>
  <c r="J76" i="19" s="1"/>
  <c r="I14" i="6" s="1"/>
  <c r="I46" i="19"/>
  <c r="J46" i="19" s="1"/>
  <c r="I21" i="6" s="1"/>
  <c r="I47" i="19"/>
  <c r="J47" i="19" s="1"/>
  <c r="I46" i="5" s="1"/>
  <c r="I15" i="19"/>
  <c r="J15" i="19" s="1"/>
  <c r="I89" i="3" s="1"/>
  <c r="I40" i="19"/>
  <c r="J40" i="19" s="1"/>
  <c r="I76" i="3" s="1"/>
  <c r="I99" i="19"/>
  <c r="J99" i="19" s="1"/>
  <c r="I255" i="3" s="1"/>
  <c r="I89" i="19"/>
  <c r="J89" i="19" s="1"/>
  <c r="I119" i="3" s="1"/>
  <c r="I17" i="19"/>
  <c r="J17" i="19" s="1"/>
  <c r="I5" i="9" s="1"/>
  <c r="I81" i="19"/>
  <c r="J81" i="19" s="1"/>
  <c r="I79" i="3" s="1"/>
  <c r="I55" i="19"/>
  <c r="J55" i="19" s="1"/>
  <c r="I194" i="3" s="1"/>
  <c r="I66" i="19"/>
  <c r="J66" i="19" s="1"/>
  <c r="I65" i="3" s="1"/>
  <c r="I37" i="19"/>
  <c r="J37" i="19" s="1"/>
  <c r="I100" i="3" s="1"/>
  <c r="I19" i="19"/>
  <c r="J19" i="19" s="1"/>
  <c r="I45" i="5" s="1"/>
  <c r="I20" i="19"/>
  <c r="J20" i="19" s="1"/>
  <c r="I14" i="3" s="1"/>
  <c r="I84" i="19"/>
  <c r="J84" i="19" s="1"/>
  <c r="I201" i="3" s="1"/>
  <c r="I54" i="19"/>
  <c r="J54" i="19" s="1"/>
  <c r="I190" i="3" s="1"/>
  <c r="I23" i="19"/>
  <c r="J23" i="19" s="1"/>
  <c r="I38" i="3" s="1"/>
  <c r="I48" i="19"/>
  <c r="J48" i="19" s="1"/>
  <c r="I158" i="3" s="1"/>
  <c r="I25" i="19"/>
  <c r="J25" i="19" s="1"/>
  <c r="I19" i="8" s="1"/>
  <c r="I97" i="19"/>
  <c r="J97" i="19" s="1"/>
  <c r="I63" i="19"/>
  <c r="J63" i="19" s="1"/>
  <c r="I214" i="3" s="1"/>
  <c r="I10" i="19"/>
  <c r="J10" i="19" s="1"/>
  <c r="I74" i="19"/>
  <c r="J74" i="19" s="1"/>
  <c r="I45" i="19"/>
  <c r="J45" i="19" s="1"/>
  <c r="I69" i="3" s="1"/>
  <c r="I27" i="19"/>
  <c r="J27" i="19" s="1"/>
  <c r="I38" i="8" s="1"/>
  <c r="I28" i="19"/>
  <c r="J28" i="19" s="1"/>
  <c r="I29" i="3" s="1"/>
  <c r="I92" i="19"/>
  <c r="J92" i="19" s="1"/>
  <c r="I82" i="6" s="1"/>
  <c r="I62" i="19"/>
  <c r="J62" i="19" s="1"/>
  <c r="I4" i="8" s="1"/>
  <c r="I31" i="19"/>
  <c r="J31" i="19" s="1"/>
  <c r="I30" i="6" s="1"/>
  <c r="I56" i="19"/>
  <c r="J56" i="19" s="1"/>
  <c r="I70" i="3" s="1"/>
  <c r="I33" i="19"/>
  <c r="J33" i="19" s="1"/>
  <c r="I99" i="7" s="1"/>
  <c r="I71" i="19"/>
  <c r="J71" i="19" s="1"/>
  <c r="I138" i="3" s="1"/>
  <c r="I18" i="19"/>
  <c r="J18" i="19" s="1"/>
  <c r="I4" i="3" s="1"/>
  <c r="I82" i="19"/>
  <c r="J82" i="19" s="1"/>
  <c r="I53" i="19"/>
  <c r="J53" i="19" s="1"/>
  <c r="I189" i="3" s="1"/>
  <c r="I35" i="19"/>
  <c r="J35" i="19" s="1"/>
  <c r="I36" i="19"/>
  <c r="J36" i="19" s="1"/>
  <c r="I22" i="7" s="1"/>
  <c r="I6" i="19"/>
  <c r="J6" i="19" s="1"/>
  <c r="I7" i="7" s="1"/>
  <c r="I70" i="19"/>
  <c r="J70" i="19" s="1"/>
  <c r="I236" i="3" s="1"/>
  <c r="I39" i="19"/>
  <c r="J39" i="19" s="1"/>
  <c r="I88" i="3" s="1"/>
  <c r="I64" i="19"/>
  <c r="J64" i="19" s="1"/>
  <c r="I157" i="3" s="1"/>
  <c r="I41" i="19"/>
  <c r="J41" i="19" s="1"/>
  <c r="I2" i="8" s="1"/>
  <c r="I79" i="19"/>
  <c r="J79" i="19" s="1"/>
  <c r="I210" i="3" s="1"/>
  <c r="I26" i="19"/>
  <c r="J26" i="19" s="1"/>
  <c r="I51" i="3" s="1"/>
  <c r="I90" i="19"/>
  <c r="J90" i="19" s="1"/>
  <c r="I226" i="3" s="1"/>
  <c r="I61" i="19"/>
  <c r="J61" i="19" s="1"/>
  <c r="I91" i="3" s="1"/>
  <c r="I43" i="19"/>
  <c r="J43" i="19" s="1"/>
  <c r="I44" i="19"/>
  <c r="J44" i="19" s="1"/>
  <c r="I95" i="3" s="1"/>
  <c r="I14" i="19"/>
  <c r="J14" i="19" s="1"/>
  <c r="I84" i="3" s="1"/>
  <c r="I78" i="19"/>
  <c r="J78" i="19" s="1"/>
  <c r="I196" i="3" s="1"/>
  <c r="I8" i="19"/>
  <c r="J8" i="19" s="1"/>
  <c r="I66" i="6" s="1"/>
  <c r="I72" i="19"/>
  <c r="J72" i="19" s="1"/>
  <c r="I192" i="3" s="1"/>
  <c r="I49" i="19"/>
  <c r="J49" i="19" s="1"/>
  <c r="I125" i="3" s="1"/>
  <c r="I87" i="19"/>
  <c r="J87" i="19" s="1"/>
  <c r="I34" i="19"/>
  <c r="J34" i="19" s="1"/>
  <c r="I24" i="8" s="1"/>
  <c r="I98" i="19"/>
  <c r="J98" i="19" s="1"/>
  <c r="I44" i="5" s="1"/>
  <c r="I5" i="19"/>
  <c r="J5" i="19" s="1"/>
  <c r="I40" i="8" s="1"/>
  <c r="I69" i="19"/>
  <c r="J69" i="19" s="1"/>
  <c r="I51" i="19"/>
  <c r="J51" i="19" s="1"/>
  <c r="I52" i="19"/>
  <c r="J52" i="19" s="1"/>
  <c r="I33" i="3" s="1"/>
  <c r="I22" i="19"/>
  <c r="J22" i="19" s="1"/>
  <c r="I86" i="19"/>
  <c r="J86" i="19" s="1"/>
  <c r="I219" i="3" s="1"/>
  <c r="I16" i="19"/>
  <c r="J16" i="19" s="1"/>
  <c r="I48" i="3" s="1"/>
  <c r="I80" i="19"/>
  <c r="J80" i="19" s="1"/>
  <c r="I187" i="3" s="1"/>
  <c r="I75" i="19"/>
  <c r="J75" i="19" s="1"/>
  <c r="I81" i="3" s="1"/>
  <c r="I67" i="19"/>
  <c r="J67" i="19" s="1"/>
  <c r="I224" i="3" s="1"/>
  <c r="I57" i="19"/>
  <c r="J57" i="19" s="1"/>
  <c r="I12" i="7" s="1"/>
  <c r="I95" i="19"/>
  <c r="J95" i="19" s="1"/>
  <c r="I281" i="3" s="1"/>
  <c r="I42" i="19"/>
  <c r="J42" i="19" s="1"/>
  <c r="I22" i="3" s="1"/>
  <c r="I13" i="19"/>
  <c r="J13" i="19" s="1"/>
  <c r="I9" i="7" s="1"/>
  <c r="I77" i="19"/>
  <c r="J77" i="19" s="1"/>
  <c r="I237" i="3" s="1"/>
  <c r="I59" i="19"/>
  <c r="J59" i="19" s="1"/>
  <c r="I62" i="6" s="1"/>
  <c r="I60" i="19"/>
  <c r="J60" i="19" s="1"/>
  <c r="I9" i="5" s="1"/>
  <c r="I30" i="19"/>
  <c r="J30" i="19" s="1"/>
  <c r="I54" i="7" s="1"/>
  <c r="I94" i="19"/>
  <c r="J94" i="19" s="1"/>
  <c r="I278" i="3" s="1"/>
  <c r="I24" i="19"/>
  <c r="J24" i="19" s="1"/>
  <c r="I42" i="3" s="1"/>
  <c r="I88" i="19"/>
  <c r="J88" i="19" s="1"/>
  <c r="I11" i="4" s="1"/>
  <c r="I83" i="19"/>
  <c r="J83" i="19" s="1"/>
  <c r="I246" i="3" s="1"/>
  <c r="I65" i="19"/>
  <c r="J65" i="19" s="1"/>
  <c r="I169" i="3" s="1"/>
  <c r="I50" i="19"/>
  <c r="J50" i="19" s="1"/>
  <c r="I105" i="3" s="1"/>
  <c r="I21" i="19"/>
  <c r="J21" i="19" s="1"/>
  <c r="I65" i="7" s="1"/>
  <c r="I85" i="19"/>
  <c r="J85" i="19" s="1"/>
  <c r="I109" i="3" s="1"/>
  <c r="I3" i="19"/>
  <c r="J3" i="19" s="1"/>
  <c r="I47" i="3" s="1"/>
  <c r="I4" i="19"/>
  <c r="J4" i="19" s="1"/>
  <c r="I41" i="7" s="1"/>
  <c r="I68" i="19"/>
  <c r="J68" i="19" s="1"/>
  <c r="I227" i="3" s="1"/>
  <c r="I38" i="19"/>
  <c r="J38" i="19" s="1"/>
  <c r="I58" i="3" s="1"/>
  <c r="I7" i="19"/>
  <c r="J7" i="19" s="1"/>
  <c r="I35" i="8" s="1"/>
  <c r="I32" i="19"/>
  <c r="J32" i="19" s="1"/>
  <c r="I34" i="3" s="1"/>
  <c r="I96" i="19"/>
  <c r="J96" i="19" s="1"/>
  <c r="I260" i="3" s="1"/>
  <c r="I184" i="3"/>
  <c r="I108" i="3"/>
  <c r="I251" i="10"/>
  <c r="I16" i="3"/>
  <c r="I103" i="7"/>
  <c r="I229" i="10"/>
  <c r="I104" i="7"/>
  <c r="I170" i="3"/>
  <c r="I29" i="4"/>
  <c r="I69" i="7"/>
  <c r="I33" i="7"/>
  <c r="I16" i="13"/>
  <c r="I21" i="14"/>
  <c r="I13" i="16"/>
  <c r="I101" i="10"/>
  <c r="I307" i="3"/>
  <c r="I49" i="3"/>
  <c r="I37" i="3"/>
  <c r="I133" i="3"/>
  <c r="I98" i="6"/>
  <c r="I111" i="10"/>
  <c r="I12" i="10"/>
  <c r="I94" i="10"/>
  <c r="I8" i="10"/>
  <c r="I17" i="13"/>
  <c r="I15" i="10"/>
  <c r="I78" i="10"/>
  <c r="I341" i="3"/>
  <c r="I30" i="10"/>
  <c r="I219" i="10"/>
  <c r="I198" i="10"/>
  <c r="I336" i="3"/>
  <c r="I6" i="5"/>
  <c r="I24" i="6"/>
  <c r="I26" i="7"/>
  <c r="I16" i="16"/>
  <c r="I31" i="11"/>
  <c r="I282" i="3"/>
  <c r="I3" i="11"/>
  <c r="I51" i="5"/>
  <c r="I231" i="3"/>
  <c r="I160" i="3"/>
  <c r="I347" i="3"/>
  <c r="I330" i="3"/>
  <c r="I273" i="3"/>
  <c r="I365" i="3"/>
  <c r="I318" i="3"/>
  <c r="I216" i="3"/>
  <c r="I206" i="3"/>
  <c r="I338" i="3"/>
  <c r="I103" i="3"/>
  <c r="I6" i="9"/>
  <c r="I3" i="15"/>
  <c r="I7" i="11"/>
  <c r="I16" i="11"/>
  <c r="I10" i="11"/>
  <c r="I209" i="3"/>
  <c r="I218" i="3"/>
  <c r="I288" i="3"/>
  <c r="I352" i="3"/>
  <c r="I51" i="13"/>
  <c r="I9" i="9"/>
  <c r="I28" i="3"/>
  <c r="I253" i="3"/>
  <c r="I316" i="3"/>
  <c r="I115" i="3"/>
  <c r="I309" i="3"/>
  <c r="I355" i="3"/>
  <c r="I39" i="5"/>
  <c r="I346" i="3"/>
  <c r="I176" i="3"/>
  <c r="I185" i="3"/>
  <c r="I38" i="7"/>
  <c r="I181" i="3"/>
  <c r="I329" i="3"/>
  <c r="I16" i="10"/>
  <c r="I28" i="4"/>
  <c r="I359" i="3"/>
  <c r="I6" i="16"/>
  <c r="I36" i="15"/>
  <c r="I27" i="15"/>
  <c r="I28" i="15"/>
  <c r="I53" i="14"/>
  <c r="I68" i="14"/>
  <c r="I20" i="14"/>
  <c r="I38" i="13"/>
  <c r="I10" i="13"/>
  <c r="I25" i="12"/>
  <c r="I19" i="12"/>
  <c r="I9" i="11"/>
  <c r="I310" i="3"/>
  <c r="I357" i="3"/>
  <c r="I53" i="5"/>
  <c r="I3" i="7"/>
  <c r="I72" i="7"/>
  <c r="I48" i="7"/>
  <c r="I13" i="7"/>
  <c r="I65" i="6"/>
  <c r="I28" i="6"/>
  <c r="I14" i="4"/>
  <c r="I268" i="3"/>
  <c r="I272" i="3"/>
  <c r="I100" i="10"/>
  <c r="I89" i="10"/>
  <c r="I221" i="3"/>
  <c r="I96" i="3"/>
  <c r="I267" i="10"/>
  <c r="I264" i="10"/>
  <c r="I274" i="10"/>
  <c r="I116" i="10"/>
  <c r="I260" i="10"/>
  <c r="I77" i="10"/>
  <c r="I225" i="10"/>
  <c r="I325" i="3"/>
  <c r="I13" i="14"/>
  <c r="I29" i="10"/>
  <c r="I27" i="3"/>
  <c r="I20" i="10"/>
  <c r="I266" i="3"/>
  <c r="I167" i="3"/>
  <c r="I349" i="3"/>
  <c r="I43" i="3"/>
  <c r="I314" i="3"/>
  <c r="I152" i="3"/>
  <c r="I299" i="3"/>
  <c r="I363" i="3"/>
  <c r="I279" i="3"/>
  <c r="I13" i="11"/>
  <c r="I26" i="11"/>
  <c r="I26" i="15"/>
  <c r="I40" i="15"/>
  <c r="I41" i="14"/>
  <c r="I47" i="14"/>
  <c r="I50" i="14"/>
  <c r="I50" i="13"/>
  <c r="I24" i="13"/>
  <c r="I14" i="12"/>
  <c r="I90" i="3"/>
  <c r="I165" i="3"/>
  <c r="I146" i="3"/>
  <c r="I332" i="3"/>
  <c r="I23" i="5"/>
  <c r="I15" i="8"/>
  <c r="I47" i="8"/>
  <c r="I17" i="8"/>
  <c r="I86" i="7"/>
  <c r="I47" i="7"/>
  <c r="I23" i="7"/>
  <c r="I50" i="7"/>
  <c r="I8" i="6"/>
  <c r="I33" i="6"/>
  <c r="I35" i="5"/>
  <c r="I22" i="4"/>
  <c r="I283" i="3"/>
  <c r="I134" i="10"/>
  <c r="I85" i="10"/>
  <c r="I204" i="3"/>
  <c r="I93" i="3"/>
  <c r="I227" i="10"/>
  <c r="I189" i="10"/>
  <c r="I236" i="10"/>
  <c r="I107" i="10"/>
  <c r="I256" i="10"/>
  <c r="I270" i="10"/>
  <c r="I255" i="10"/>
  <c r="I244" i="10"/>
  <c r="I215" i="10"/>
  <c r="I113" i="10"/>
  <c r="I244" i="3"/>
  <c r="I269" i="3"/>
  <c r="I59" i="3"/>
  <c r="I312" i="3"/>
  <c r="I293" i="3"/>
  <c r="I7" i="10"/>
  <c r="I46" i="14"/>
  <c r="I47" i="10"/>
  <c r="I351" i="3"/>
  <c r="I128" i="10"/>
  <c r="I345" i="3"/>
  <c r="I361" i="3"/>
  <c r="I150" i="3"/>
  <c r="I68" i="7"/>
  <c r="I322" i="3"/>
  <c r="I258" i="3"/>
  <c r="I4" i="16"/>
  <c r="I10" i="16"/>
  <c r="I15" i="15"/>
  <c r="I60" i="14"/>
  <c r="I57" i="14"/>
  <c r="I44" i="14"/>
  <c r="I22" i="13"/>
  <c r="I4" i="13"/>
  <c r="I31" i="12"/>
  <c r="I242" i="3"/>
  <c r="I29" i="8"/>
  <c r="I29" i="7"/>
  <c r="I15" i="7"/>
  <c r="I92" i="7"/>
  <c r="I64" i="6"/>
  <c r="I67" i="6"/>
  <c r="I53" i="6"/>
  <c r="I6" i="6"/>
  <c r="I54" i="5"/>
  <c r="I25" i="4"/>
  <c r="I362" i="3"/>
  <c r="I155" i="3"/>
  <c r="I64" i="10"/>
  <c r="I83" i="10"/>
  <c r="I161" i="3"/>
  <c r="I98" i="3"/>
  <c r="I271" i="10"/>
  <c r="I254" i="10"/>
  <c r="I221" i="10"/>
  <c r="I193" i="10"/>
  <c r="I248" i="10"/>
  <c r="I266" i="10"/>
  <c r="I250" i="10"/>
  <c r="I235" i="10"/>
  <c r="I157" i="10"/>
  <c r="I119" i="10"/>
  <c r="I259" i="3"/>
  <c r="I334" i="3"/>
  <c r="I265" i="3"/>
  <c r="I173" i="3"/>
  <c r="I328" i="3"/>
  <c r="I133" i="10"/>
  <c r="I9" i="10"/>
  <c r="I353" i="3"/>
  <c r="I113" i="3"/>
  <c r="I3" i="16"/>
  <c r="I8" i="16"/>
  <c r="I17" i="15"/>
  <c r="I41" i="15"/>
  <c r="I22" i="15"/>
  <c r="I35" i="14"/>
  <c r="I31" i="14"/>
  <c r="I70" i="14"/>
  <c r="I14" i="13"/>
  <c r="I9" i="13"/>
  <c r="I7" i="12"/>
  <c r="I32" i="12"/>
  <c r="I18" i="11"/>
  <c r="I21" i="11"/>
  <c r="I319" i="3"/>
  <c r="I29" i="5"/>
  <c r="I31" i="8"/>
  <c r="I79" i="7"/>
  <c r="I60" i="7"/>
  <c r="I52" i="7"/>
  <c r="I53" i="7"/>
  <c r="I5" i="6"/>
  <c r="I32" i="6"/>
  <c r="I55" i="6"/>
  <c r="I30" i="5"/>
  <c r="I50" i="5"/>
  <c r="I358" i="3"/>
  <c r="I268" i="10"/>
  <c r="I125" i="10"/>
  <c r="I74" i="10"/>
  <c r="I66" i="3"/>
  <c r="I275" i="10"/>
  <c r="I273" i="10"/>
  <c r="I269" i="10"/>
  <c r="I201" i="10"/>
  <c r="I161" i="10"/>
  <c r="I185" i="10"/>
  <c r="I129" i="10"/>
  <c r="I188" i="10"/>
  <c r="I174" i="10"/>
  <c r="I91" i="10"/>
  <c r="I177" i="3"/>
  <c r="I180" i="3"/>
  <c r="I320" i="3"/>
  <c r="I86" i="3"/>
  <c r="I239" i="3"/>
  <c r="I122" i="3"/>
  <c r="I37" i="10"/>
  <c r="I46" i="7"/>
  <c r="I25" i="3"/>
  <c r="I305" i="3"/>
  <c r="I356" i="3"/>
  <c r="I348" i="3"/>
  <c r="I87" i="7"/>
  <c r="I327" i="3"/>
  <c r="I339" i="3"/>
  <c r="I175" i="3"/>
  <c r="I315" i="3"/>
  <c r="I308" i="3"/>
  <c r="I15" i="16"/>
  <c r="I48" i="15"/>
  <c r="I5" i="15"/>
  <c r="I46" i="15"/>
  <c r="I20" i="15"/>
  <c r="I7" i="14"/>
  <c r="I46" i="13"/>
  <c r="I37" i="12"/>
  <c r="I15" i="12"/>
  <c r="I183" i="3"/>
  <c r="I235" i="3"/>
  <c r="I11" i="5"/>
  <c r="I5" i="7"/>
  <c r="I18" i="7"/>
  <c r="I81" i="6"/>
  <c r="I83" i="6"/>
  <c r="I3" i="6"/>
  <c r="I45" i="6"/>
  <c r="I46" i="10"/>
  <c r="I25" i="10"/>
  <c r="I257" i="3"/>
  <c r="I263" i="10"/>
  <c r="I231" i="10"/>
  <c r="I126" i="10"/>
  <c r="I252" i="10"/>
  <c r="I220" i="10"/>
  <c r="I253" i="10"/>
  <c r="I241" i="10"/>
  <c r="I340" i="3"/>
  <c r="I14" i="14"/>
  <c r="I17" i="3"/>
  <c r="I140" i="10"/>
  <c r="I5" i="12"/>
  <c r="I28" i="11"/>
  <c r="I12" i="14"/>
  <c r="I207" i="3"/>
  <c r="I84" i="7"/>
  <c r="I3" i="10"/>
  <c r="I217" i="3"/>
  <c r="I263" i="3"/>
  <c r="I42" i="14"/>
  <c r="I13" i="3"/>
  <c r="I55" i="5"/>
  <c r="I11" i="11"/>
  <c r="I2" i="16"/>
  <c r="I4" i="15"/>
  <c r="I43" i="14"/>
  <c r="I20" i="13"/>
  <c r="I13" i="13"/>
  <c r="I298" i="3"/>
  <c r="I366" i="3"/>
  <c r="I43" i="8"/>
  <c r="I55" i="8"/>
  <c r="I22" i="8"/>
  <c r="I34" i="7"/>
  <c r="I30" i="7"/>
  <c r="I62" i="7"/>
  <c r="I68" i="6"/>
  <c r="I71" i="6"/>
  <c r="I25" i="6"/>
  <c r="I47" i="6"/>
  <c r="I3" i="4"/>
  <c r="I287" i="3"/>
  <c r="I127" i="3"/>
  <c r="I130" i="10"/>
  <c r="I98" i="10"/>
  <c r="I313" i="3"/>
  <c r="I286" i="3"/>
  <c r="I172" i="3"/>
  <c r="I284" i="3"/>
  <c r="I184" i="10"/>
  <c r="I48" i="6"/>
  <c r="I10" i="8"/>
  <c r="I14" i="11"/>
  <c r="I2" i="14"/>
  <c r="I247" i="3"/>
  <c r="I129" i="3"/>
  <c r="I93" i="7"/>
  <c r="I72" i="3"/>
  <c r="I55" i="3"/>
  <c r="I79" i="6"/>
  <c r="I32" i="10"/>
  <c r="I306" i="3"/>
  <c r="I70" i="10"/>
  <c r="I92" i="10"/>
  <c r="I245" i="10"/>
  <c r="I32" i="3"/>
  <c r="I321" i="3"/>
  <c r="I13" i="10"/>
  <c r="I354" i="3"/>
  <c r="I27" i="5"/>
  <c r="I36" i="7"/>
  <c r="I99" i="3"/>
  <c r="I337" i="3"/>
  <c r="I30" i="11"/>
  <c r="I343" i="3"/>
  <c r="I335" i="3"/>
  <c r="I295" i="3"/>
  <c r="I195" i="3"/>
  <c r="I32" i="7"/>
  <c r="I150" i="10"/>
  <c r="I77" i="3"/>
  <c r="I17" i="7"/>
  <c r="I34" i="10"/>
  <c r="I264" i="3"/>
  <c r="I285" i="3"/>
  <c r="I246" i="10"/>
  <c r="I261" i="10"/>
  <c r="I175" i="10"/>
  <c r="I106" i="3"/>
  <c r="I251" i="3"/>
  <c r="I85" i="6"/>
  <c r="I45" i="7"/>
  <c r="I25" i="14"/>
  <c r="I43" i="15"/>
  <c r="I21" i="10"/>
  <c r="I5" i="10"/>
  <c r="I112" i="3"/>
  <c r="I63" i="3"/>
  <c r="I8" i="3"/>
  <c r="I145" i="3"/>
  <c r="I73" i="7"/>
  <c r="I4" i="10"/>
  <c r="I11" i="10"/>
  <c r="I135" i="10"/>
  <c r="I73" i="10"/>
  <c r="I5" i="14"/>
  <c r="I96" i="10"/>
  <c r="I71" i="10"/>
  <c r="I238" i="10"/>
  <c r="I259" i="10"/>
  <c r="I82" i="10"/>
  <c r="I18" i="5"/>
  <c r="I36" i="6"/>
  <c r="I6" i="11"/>
  <c r="I11" i="15"/>
  <c r="I131" i="3"/>
  <c r="I203" i="3"/>
  <c r="I5" i="16"/>
  <c r="I10" i="6"/>
  <c r="I222" i="3"/>
  <c r="I61" i="10"/>
  <c r="I95" i="6"/>
  <c r="I80" i="3"/>
  <c r="I30" i="12"/>
  <c r="I10" i="10"/>
  <c r="I63" i="10"/>
  <c r="I241" i="3"/>
  <c r="I324" i="3"/>
  <c r="I191" i="10"/>
  <c r="I179" i="10"/>
  <c r="I249" i="10"/>
  <c r="I224" i="10"/>
  <c r="I178" i="3"/>
  <c r="I331" i="3"/>
  <c r="I108" i="10"/>
  <c r="I256" i="3"/>
  <c r="I8" i="5"/>
  <c r="I17" i="6"/>
  <c r="I58" i="6"/>
  <c r="I350" i="3"/>
  <c r="I4" i="11"/>
  <c r="I3" i="12"/>
  <c r="I2" i="15"/>
  <c r="I132" i="10"/>
  <c r="I8" i="11"/>
  <c r="I39" i="15"/>
  <c r="I250" i="3"/>
  <c r="I342" i="3"/>
  <c r="I2" i="9"/>
  <c r="I265" i="10"/>
  <c r="I19" i="3"/>
  <c r="I27" i="6"/>
  <c r="I30" i="3"/>
  <c r="I34" i="4"/>
  <c r="I6" i="10"/>
  <c r="I105" i="10"/>
  <c r="I17" i="11"/>
  <c r="I12" i="13"/>
  <c r="I276" i="3"/>
  <c r="I257" i="10"/>
  <c r="I217" i="10"/>
  <c r="I258" i="10"/>
  <c r="I262" i="10"/>
  <c r="I240" i="3"/>
  <c r="I272" i="10"/>
  <c r="I44" i="8"/>
  <c r="I360" i="3"/>
  <c r="I33" i="12"/>
  <c r="I40" i="14"/>
  <c r="I55" i="14"/>
  <c r="I317" i="3"/>
  <c r="K12" i="7"/>
  <c r="G12" i="7"/>
  <c r="K30" i="6"/>
  <c r="G30" i="6"/>
  <c r="K20" i="5"/>
  <c r="G20" i="5"/>
  <c r="K59" i="8"/>
  <c r="G59" i="8"/>
  <c r="K18" i="4"/>
  <c r="G18" i="4"/>
  <c r="I158" i="20"/>
  <c r="J158" i="20" s="1"/>
  <c r="H174" i="10"/>
  <c r="H25" i="10"/>
  <c r="H135" i="3"/>
  <c r="H3" i="15"/>
  <c r="H8" i="16"/>
  <c r="H67" i="14"/>
  <c r="H30" i="12"/>
  <c r="H133" i="10"/>
  <c r="H15" i="10"/>
  <c r="H4" i="13"/>
  <c r="H37" i="10"/>
  <c r="H128" i="10"/>
  <c r="H140" i="10"/>
  <c r="H135" i="10"/>
  <c r="H72" i="10"/>
  <c r="H82" i="10"/>
  <c r="H38" i="13"/>
  <c r="H44" i="14"/>
  <c r="H11" i="15"/>
  <c r="H3" i="11"/>
  <c r="H9" i="10"/>
  <c r="H10" i="10"/>
  <c r="H38" i="10"/>
  <c r="H34" i="10"/>
  <c r="H30" i="10"/>
  <c r="H46" i="10"/>
  <c r="H27" i="11"/>
  <c r="H70" i="14"/>
  <c r="H6" i="15"/>
  <c r="H7" i="10"/>
  <c r="H63" i="10"/>
  <c r="H94" i="10"/>
  <c r="H191" i="10"/>
  <c r="H157" i="10"/>
  <c r="H241" i="10"/>
  <c r="H77" i="10"/>
  <c r="H250" i="10"/>
  <c r="H253" i="10"/>
  <c r="H257" i="10"/>
  <c r="H266" i="10"/>
  <c r="H271" i="10"/>
  <c r="H268" i="10"/>
  <c r="H19" i="12"/>
  <c r="H27" i="12"/>
  <c r="H51" i="13"/>
  <c r="H17" i="13"/>
  <c r="H51" i="14"/>
  <c r="H34" i="15"/>
  <c r="H6" i="11"/>
  <c r="H11" i="11"/>
  <c r="H26" i="10"/>
  <c r="H91" i="10"/>
  <c r="H26" i="12"/>
  <c r="H31" i="13"/>
  <c r="H35" i="10"/>
  <c r="H51" i="10"/>
  <c r="H96" i="10"/>
  <c r="H227" i="10"/>
  <c r="H93" i="3"/>
  <c r="H57" i="14"/>
  <c r="H6" i="10"/>
  <c r="H5" i="16"/>
  <c r="H36" i="15"/>
  <c r="H27" i="15"/>
  <c r="H22" i="15"/>
  <c r="H32" i="14"/>
  <c r="H69" i="14"/>
  <c r="H7" i="14"/>
  <c r="H30" i="14"/>
  <c r="H9" i="13"/>
  <c r="H41" i="13"/>
  <c r="H35" i="13"/>
  <c r="H24" i="13"/>
  <c r="H130" i="10"/>
  <c r="H98" i="10"/>
  <c r="H98" i="3"/>
  <c r="H26" i="3"/>
  <c r="H275" i="10"/>
  <c r="H159" i="10"/>
  <c r="H189" i="10"/>
  <c r="H176" i="10"/>
  <c r="H198" i="10"/>
  <c r="H261" i="10"/>
  <c r="H273" i="10"/>
  <c r="H256" i="10"/>
  <c r="H249" i="10"/>
  <c r="H269" i="10"/>
  <c r="H270" i="10"/>
  <c r="H10" i="11"/>
  <c r="H4" i="10"/>
  <c r="H39" i="15"/>
  <c r="H26" i="15"/>
  <c r="H25" i="14"/>
  <c r="H2" i="14"/>
  <c r="H28" i="14"/>
  <c r="H18" i="14"/>
  <c r="H5" i="14"/>
  <c r="H15" i="13"/>
  <c r="H42" i="13"/>
  <c r="H24" i="12"/>
  <c r="H108" i="10"/>
  <c r="H57" i="10"/>
  <c r="H81" i="3"/>
  <c r="H66" i="3"/>
  <c r="H146" i="10"/>
  <c r="H27" i="10"/>
  <c r="H29" i="10"/>
  <c r="H12" i="10"/>
  <c r="H17" i="11"/>
  <c r="H6" i="16"/>
  <c r="H14" i="15"/>
  <c r="H55" i="14"/>
  <c r="H36" i="14"/>
  <c r="H43" i="14"/>
  <c r="H22" i="14"/>
  <c r="H56" i="14"/>
  <c r="H14" i="14"/>
  <c r="H48" i="13"/>
  <c r="H5" i="12"/>
  <c r="H16" i="11"/>
  <c r="H100" i="10"/>
  <c r="H89" i="10"/>
  <c r="H70" i="3"/>
  <c r="H272" i="10"/>
  <c r="H113" i="10"/>
  <c r="H75" i="10"/>
  <c r="H17" i="10"/>
  <c r="H2" i="16"/>
  <c r="H20" i="15"/>
  <c r="H11" i="16"/>
  <c r="H17" i="15"/>
  <c r="H41" i="15"/>
  <c r="H16" i="15"/>
  <c r="H13" i="14"/>
  <c r="H15" i="14"/>
  <c r="H19" i="14"/>
  <c r="H40" i="14"/>
  <c r="H39" i="14"/>
  <c r="H12" i="14"/>
  <c r="H20" i="13"/>
  <c r="H22" i="13"/>
  <c r="H12" i="13"/>
  <c r="H15" i="12"/>
  <c r="H10" i="12"/>
  <c r="H21" i="11"/>
  <c r="H134" i="10"/>
  <c r="H85" i="10"/>
  <c r="H33" i="3"/>
  <c r="H262" i="10"/>
  <c r="H52" i="10"/>
  <c r="H80" i="10"/>
  <c r="H31" i="10"/>
  <c r="H15" i="16"/>
  <c r="H10" i="16"/>
  <c r="H48" i="15"/>
  <c r="H5" i="15"/>
  <c r="H46" i="15"/>
  <c r="H28" i="15"/>
  <c r="H37" i="14"/>
  <c r="H53" i="14"/>
  <c r="H68" i="14"/>
  <c r="H20" i="14"/>
  <c r="H50" i="13"/>
  <c r="H33" i="12"/>
  <c r="H4" i="12"/>
  <c r="H28" i="12"/>
  <c r="H31" i="11"/>
  <c r="H14" i="11"/>
  <c r="H28" i="11"/>
  <c r="H64" i="10"/>
  <c r="H83" i="10"/>
  <c r="H106" i="3"/>
  <c r="H267" i="10"/>
  <c r="H224" i="10"/>
  <c r="H254" i="10"/>
  <c r="H56" i="10"/>
  <c r="H43" i="10"/>
  <c r="H126" i="10"/>
  <c r="H193" i="10"/>
  <c r="H274" i="10"/>
  <c r="H252" i="10"/>
  <c r="H248" i="10"/>
  <c r="H265" i="10"/>
  <c r="H220" i="10"/>
  <c r="H32" i="10"/>
  <c r="H16" i="16"/>
  <c r="H19" i="15"/>
  <c r="H2" i="15"/>
  <c r="H43" i="15"/>
  <c r="H41" i="14"/>
  <c r="H23" i="14"/>
  <c r="H50" i="14"/>
  <c r="H46" i="14"/>
  <c r="H25" i="13"/>
  <c r="H14" i="13"/>
  <c r="H10" i="13"/>
  <c r="H9" i="12"/>
  <c r="H35" i="12"/>
  <c r="H9" i="11"/>
  <c r="H125" i="10"/>
  <c r="H74" i="10"/>
  <c r="H32" i="3"/>
  <c r="H264" i="10"/>
  <c r="H40" i="10"/>
  <c r="H3" i="10"/>
  <c r="H20" i="10"/>
  <c r="H8" i="10"/>
  <c r="H5" i="10"/>
  <c r="H50" i="10"/>
  <c r="H67" i="10"/>
  <c r="H96" i="3"/>
  <c r="H13" i="11"/>
  <c r="H3" i="12"/>
  <c r="H35" i="14"/>
  <c r="H4" i="11"/>
  <c r="H47" i="10"/>
  <c r="H11" i="10"/>
  <c r="H16" i="10"/>
  <c r="H33" i="10"/>
  <c r="H28" i="10"/>
  <c r="H215" i="10"/>
  <c r="H238" i="10"/>
  <c r="H244" i="10"/>
  <c r="H70" i="10"/>
  <c r="H201" i="10"/>
  <c r="H179" i="10"/>
  <c r="H92" i="10"/>
  <c r="H140" i="3"/>
  <c r="H13" i="10"/>
  <c r="H60" i="14"/>
  <c r="H25" i="15"/>
  <c r="H8" i="15"/>
  <c r="G8" i="15"/>
  <c r="K62" i="14"/>
  <c r="G62" i="14"/>
  <c r="H62" i="14"/>
  <c r="G49" i="13"/>
  <c r="J36" i="12"/>
  <c r="H36" i="12"/>
  <c r="G36" i="12"/>
  <c r="J39" i="11"/>
  <c r="G39" i="11"/>
  <c r="H39" i="11"/>
  <c r="I4" i="9"/>
  <c r="J30" i="6"/>
  <c r="K2" i="10"/>
  <c r="H2" i="10"/>
  <c r="G285" i="3"/>
  <c r="G331" i="3"/>
  <c r="G178" i="3"/>
  <c r="G31" i="3"/>
  <c r="G259" i="3"/>
  <c r="G184" i="3"/>
  <c r="G36" i="3"/>
  <c r="G229" i="3"/>
  <c r="G306" i="3"/>
  <c r="G252" i="3"/>
  <c r="G284" i="3"/>
  <c r="G156" i="3"/>
  <c r="G324" i="3"/>
  <c r="G222" i="3"/>
  <c r="G39" i="3"/>
  <c r="G264" i="3"/>
  <c r="G240" i="3"/>
  <c r="G177" i="3"/>
  <c r="G239" i="3"/>
  <c r="G59" i="3"/>
  <c r="G122" i="3"/>
  <c r="G293" i="3"/>
  <c r="G244" i="3"/>
  <c r="G312" i="3"/>
  <c r="G86" i="3"/>
  <c r="G88" i="3"/>
  <c r="G172" i="3"/>
  <c r="G321" i="3"/>
  <c r="G20" i="10"/>
  <c r="G180" i="3"/>
  <c r="G320" i="3"/>
  <c r="G276" i="3"/>
  <c r="G325" i="3"/>
  <c r="G219" i="3"/>
  <c r="G11" i="10"/>
  <c r="G10" i="10"/>
  <c r="G12" i="10"/>
  <c r="G32" i="10"/>
  <c r="G15" i="10"/>
  <c r="G63" i="10"/>
  <c r="G128" i="10"/>
  <c r="G26" i="10"/>
  <c r="G29" i="10"/>
  <c r="G51" i="10"/>
  <c r="G167" i="3"/>
  <c r="G103" i="3"/>
  <c r="G155" i="3"/>
  <c r="G61" i="3"/>
  <c r="G41" i="3"/>
  <c r="G165" i="3"/>
  <c r="G65" i="3"/>
  <c r="G225" i="3"/>
  <c r="G305" i="3"/>
  <c r="G265" i="3"/>
  <c r="G226" i="3"/>
  <c r="G266" i="3"/>
  <c r="G273" i="3"/>
  <c r="G353" i="3"/>
  <c r="G308" i="3"/>
  <c r="G279" i="3"/>
  <c r="G235" i="3"/>
  <c r="G115" i="3"/>
  <c r="G170" i="3"/>
  <c r="G268" i="3"/>
  <c r="G341" i="3"/>
  <c r="G363" i="3"/>
  <c r="G355" i="3"/>
  <c r="G307" i="3"/>
  <c r="G282" i="3"/>
  <c r="G204" i="3"/>
  <c r="G288" i="3"/>
  <c r="G299" i="3"/>
  <c r="G79" i="3"/>
  <c r="G246" i="3"/>
  <c r="G242" i="3"/>
  <c r="G206" i="3"/>
  <c r="G339" i="3"/>
  <c r="G262" i="3"/>
  <c r="G327" i="3"/>
  <c r="G356" i="3"/>
  <c r="G9" i="10"/>
  <c r="G5" i="10"/>
  <c r="G7" i="10"/>
  <c r="G33" i="10"/>
  <c r="G47" i="10"/>
  <c r="G31" i="10"/>
  <c r="G21" i="10"/>
  <c r="G133" i="10"/>
  <c r="G35" i="10"/>
  <c r="G150" i="10"/>
  <c r="G21" i="3"/>
  <c r="G185" i="3"/>
  <c r="G113" i="3"/>
  <c r="G23" i="3"/>
  <c r="G125" i="3"/>
  <c r="G217" i="3"/>
  <c r="G203" i="3"/>
  <c r="G109" i="3"/>
  <c r="G348" i="3"/>
  <c r="G251" i="3"/>
  <c r="G351" i="3"/>
  <c r="G349" i="3"/>
  <c r="G332" i="3"/>
  <c r="G314" i="3"/>
  <c r="G313" i="3"/>
  <c r="G231" i="3"/>
  <c r="G250" i="3"/>
  <c r="G258" i="3"/>
  <c r="G263" i="3"/>
  <c r="G120" i="3"/>
  <c r="G158" i="3"/>
  <c r="G316" i="3"/>
  <c r="G322" i="3"/>
  <c r="G361" i="3"/>
  <c r="G334" i="3"/>
  <c r="G287" i="3"/>
  <c r="G295" i="3"/>
  <c r="G347" i="3"/>
  <c r="G247" i="3"/>
  <c r="G366" i="3"/>
  <c r="G329" i="3"/>
  <c r="G309" i="3"/>
  <c r="G310" i="3"/>
  <c r="G342" i="3"/>
  <c r="G119" i="3"/>
  <c r="G8" i="10"/>
  <c r="G3" i="10"/>
  <c r="G16" i="10"/>
  <c r="G94" i="10"/>
  <c r="G111" i="10"/>
  <c r="G34" i="10"/>
  <c r="G19" i="10"/>
  <c r="G105" i="10"/>
  <c r="G131" i="10"/>
  <c r="G78" i="10"/>
  <c r="G43" i="3"/>
  <c r="G175" i="3"/>
  <c r="G181" i="3"/>
  <c r="G195" i="3"/>
  <c r="G146" i="3"/>
  <c r="G160" i="3"/>
  <c r="G91" i="3"/>
  <c r="G298" i="3"/>
  <c r="G237" i="3"/>
  <c r="G196" i="3"/>
  <c r="G187" i="3"/>
  <c r="G253" i="3"/>
  <c r="G362" i="3"/>
  <c r="G257" i="3"/>
  <c r="G315" i="3"/>
  <c r="G337" i="3"/>
  <c r="G249" i="3"/>
  <c r="G53" i="3"/>
  <c r="G127" i="3"/>
  <c r="G28" i="3"/>
  <c r="G90" i="3"/>
  <c r="G183" i="3"/>
  <c r="G336" i="3"/>
  <c r="G256" i="3"/>
  <c r="G328" i="3"/>
  <c r="G360" i="3"/>
  <c r="G346" i="3"/>
  <c r="G2" i="10"/>
  <c r="G161" i="3"/>
  <c r="G22" i="3"/>
  <c r="G69" i="3"/>
  <c r="G283" i="3"/>
  <c r="G92" i="3"/>
  <c r="G317" i="3"/>
  <c r="G173" i="3"/>
  <c r="G330" i="3"/>
  <c r="G345" i="3"/>
  <c r="G221" i="3"/>
  <c r="G350" i="3"/>
  <c r="G365" i="3"/>
  <c r="G4" i="10"/>
  <c r="G38" i="10"/>
  <c r="G6" i="10"/>
  <c r="G17" i="10"/>
  <c r="G37" i="10"/>
  <c r="G50" i="10"/>
  <c r="G73" i="10"/>
  <c r="G135" i="10"/>
  <c r="G140" i="10"/>
  <c r="G99" i="3"/>
  <c r="G209" i="3"/>
  <c r="G82" i="3"/>
  <c r="G286" i="3"/>
  <c r="G207" i="3"/>
  <c r="G192" i="3"/>
  <c r="G87" i="3"/>
  <c r="G318" i="3"/>
  <c r="G335" i="3"/>
  <c r="G52" i="3"/>
  <c r="G352" i="3"/>
  <c r="G129" i="3"/>
  <c r="G138" i="3"/>
  <c r="G112" i="3"/>
  <c r="G218" i="3"/>
  <c r="G269" i="3"/>
  <c r="G359" i="3"/>
  <c r="G357" i="3"/>
  <c r="G255" i="3"/>
  <c r="G338" i="3"/>
  <c r="G216" i="3"/>
  <c r="G152" i="3"/>
  <c r="G233" i="3"/>
  <c r="G114" i="3"/>
  <c r="G319" i="3"/>
  <c r="G176" i="3"/>
  <c r="G358" i="3"/>
  <c r="G354" i="3"/>
  <c r="G48" i="3"/>
  <c r="G272" i="3"/>
  <c r="G340" i="3"/>
  <c r="I77" i="20"/>
  <c r="J77" i="20" s="1"/>
  <c r="G19" i="3"/>
  <c r="G40" i="3"/>
  <c r="G12" i="3"/>
  <c r="G133" i="3"/>
  <c r="G150" i="3"/>
  <c r="G25" i="3"/>
  <c r="G15" i="3"/>
  <c r="G145" i="3"/>
  <c r="G2" i="3"/>
  <c r="G55" i="3"/>
  <c r="G5" i="3"/>
  <c r="G10" i="3"/>
  <c r="G8" i="3"/>
  <c r="G62" i="3"/>
  <c r="G37" i="3"/>
  <c r="G100" i="3"/>
  <c r="G24" i="3"/>
  <c r="G18" i="3"/>
  <c r="G6" i="3"/>
  <c r="G49" i="3"/>
  <c r="G51" i="3"/>
  <c r="G13" i="3"/>
  <c r="G9" i="3"/>
  <c r="G14" i="3"/>
  <c r="G3" i="3"/>
  <c r="G27" i="3"/>
  <c r="G72" i="3"/>
  <c r="G131" i="3"/>
  <c r="G77" i="3"/>
  <c r="G108" i="3"/>
  <c r="G80" i="3"/>
  <c r="G16" i="3"/>
  <c r="G30" i="3"/>
  <c r="G63" i="3"/>
  <c r="G29" i="3"/>
  <c r="G17" i="3"/>
  <c r="G4" i="3"/>
  <c r="G11" i="3"/>
  <c r="I30" i="20"/>
  <c r="J30" i="20" s="1"/>
  <c r="I24" i="20"/>
  <c r="J24" i="20" s="1"/>
  <c r="H65" i="7" s="1"/>
  <c r="I102" i="20"/>
  <c r="J102" i="20" s="1"/>
  <c r="H72" i="7" s="1"/>
  <c r="I200" i="20"/>
  <c r="J200" i="20" s="1"/>
  <c r="I42" i="20"/>
  <c r="J42" i="20" s="1"/>
  <c r="I14" i="20"/>
  <c r="J14" i="20" s="1"/>
  <c r="I36" i="20"/>
  <c r="J36" i="20" s="1"/>
  <c r="H55" i="8" s="1"/>
  <c r="I175" i="20"/>
  <c r="J175" i="20" s="1"/>
  <c r="I107" i="20"/>
  <c r="I21" i="20"/>
  <c r="J21" i="20" s="1"/>
  <c r="H48" i="8" s="1"/>
  <c r="I190" i="20"/>
  <c r="J190" i="20" s="1"/>
  <c r="H45" i="7" s="1"/>
  <c r="I74" i="20"/>
  <c r="J74" i="20" s="1"/>
  <c r="H4" i="9" s="1"/>
  <c r="I63" i="20"/>
  <c r="J63" i="20" s="1"/>
  <c r="I143" i="20"/>
  <c r="J143" i="20" s="1"/>
  <c r="I115" i="20"/>
  <c r="J115" i="20" s="1"/>
  <c r="H43" i="7" s="1"/>
  <c r="I147" i="20"/>
  <c r="J147" i="20" s="1"/>
  <c r="I155" i="20"/>
  <c r="J155" i="20" s="1"/>
  <c r="I145" i="20"/>
  <c r="J145" i="20" s="1"/>
  <c r="H82" i="7" s="1"/>
  <c r="I198" i="20"/>
  <c r="J198" i="20" s="1"/>
  <c r="H37" i="6" s="1"/>
  <c r="I37" i="20"/>
  <c r="J37" i="20" s="1"/>
  <c r="I103" i="20"/>
  <c r="J103" i="20" s="1"/>
  <c r="I20" i="20"/>
  <c r="J20" i="20" s="1"/>
  <c r="H5" i="9" s="1"/>
  <c r="I55" i="20"/>
  <c r="J55" i="20" s="1"/>
  <c r="H3" i="5" s="1"/>
  <c r="I93" i="20"/>
  <c r="J93" i="20" s="1"/>
  <c r="H34" i="5" s="1"/>
  <c r="I136" i="20"/>
  <c r="J136" i="20" s="1"/>
  <c r="H33" i="5" s="1"/>
  <c r="I177" i="20"/>
  <c r="J177" i="20" s="1"/>
  <c r="I4" i="20"/>
  <c r="J4" i="20" s="1"/>
  <c r="H23" i="7" s="1"/>
  <c r="I85" i="20"/>
  <c r="J85" i="20" s="1"/>
  <c r="H46" i="7" s="1"/>
  <c r="I169" i="20"/>
  <c r="J169" i="20" s="1"/>
  <c r="H72" i="6" s="1"/>
  <c r="I19" i="20"/>
  <c r="J19" i="20" s="1"/>
  <c r="H6" i="5" s="1"/>
  <c r="I112" i="20"/>
  <c r="J112" i="20" s="1"/>
  <c r="I212" i="20"/>
  <c r="J212" i="20" s="1"/>
  <c r="I128" i="20"/>
  <c r="J128" i="20" s="1"/>
  <c r="H59" i="8" s="1"/>
  <c r="I216" i="20"/>
  <c r="J216" i="20" s="1"/>
  <c r="I72" i="20"/>
  <c r="J72" i="20" s="1"/>
  <c r="H20" i="5" s="1"/>
  <c r="I149" i="20"/>
  <c r="J149" i="20" s="1"/>
  <c r="I9" i="20"/>
  <c r="J9" i="20" s="1"/>
  <c r="I66" i="20"/>
  <c r="J66" i="20" s="1"/>
  <c r="I99" i="20"/>
  <c r="J99" i="20" s="1"/>
  <c r="H84" i="7" s="1"/>
  <c r="I142" i="20"/>
  <c r="J142" i="20" s="1"/>
  <c r="I73" i="20"/>
  <c r="J73" i="20" s="1"/>
  <c r="I146" i="20"/>
  <c r="J146" i="20" s="1"/>
  <c r="H14" i="7" s="1"/>
  <c r="I203" i="20"/>
  <c r="J203" i="20" s="1"/>
  <c r="H280" i="3" s="1"/>
  <c r="I25" i="20"/>
  <c r="J25" i="20" s="1"/>
  <c r="H46" i="8" s="1"/>
  <c r="I41" i="20"/>
  <c r="J41" i="20" s="1"/>
  <c r="H90" i="6" s="1"/>
  <c r="I90" i="20"/>
  <c r="J90" i="20" s="1"/>
  <c r="I130" i="20"/>
  <c r="J130" i="20" s="1"/>
  <c r="H35" i="7" s="1"/>
  <c r="I154" i="20"/>
  <c r="J154" i="20" s="1"/>
  <c r="I187" i="20"/>
  <c r="J187" i="20" s="1"/>
  <c r="I16" i="20"/>
  <c r="J16" i="20" s="1"/>
  <c r="H13" i="8" s="1"/>
  <c r="I65" i="20"/>
  <c r="J65" i="20" s="1"/>
  <c r="H49" i="7" s="1"/>
  <c r="I82" i="20"/>
  <c r="J82" i="20" s="1"/>
  <c r="I122" i="20"/>
  <c r="J122" i="20" s="1"/>
  <c r="H47" i="6" s="1"/>
  <c r="I163" i="20"/>
  <c r="J163" i="20" s="1"/>
  <c r="I195" i="20"/>
  <c r="J195" i="20" s="1"/>
  <c r="H74" i="6" s="1"/>
  <c r="I8" i="20"/>
  <c r="J8" i="20" s="1"/>
  <c r="I57" i="20"/>
  <c r="J57" i="20" s="1"/>
  <c r="I98" i="20"/>
  <c r="J98" i="20" s="1"/>
  <c r="H53" i="5" s="1"/>
  <c r="I114" i="20"/>
  <c r="J114" i="20" s="1"/>
  <c r="H17" i="6" s="1"/>
  <c r="I171" i="20"/>
  <c r="J171" i="20" s="1"/>
  <c r="H81" i="6" s="1"/>
  <c r="I211" i="20"/>
  <c r="J211" i="20" s="1"/>
  <c r="I33" i="20"/>
  <c r="J33" i="20" s="1"/>
  <c r="H5" i="4" s="1"/>
  <c r="I49" i="20"/>
  <c r="J49" i="20" s="1"/>
  <c r="H79" i="6" s="1"/>
  <c r="I106" i="20"/>
  <c r="J106" i="20" s="1"/>
  <c r="I138" i="20"/>
  <c r="J138" i="20" s="1"/>
  <c r="I179" i="20"/>
  <c r="J179" i="20" s="1"/>
  <c r="I10" i="20"/>
  <c r="J10" i="20" s="1"/>
  <c r="I18" i="20"/>
  <c r="J18" i="20" s="1"/>
  <c r="I27" i="20"/>
  <c r="J27" i="20" s="1"/>
  <c r="I35" i="20"/>
  <c r="J35" i="20" s="1"/>
  <c r="I43" i="20"/>
  <c r="J43" i="20" s="1"/>
  <c r="I51" i="20"/>
  <c r="J51" i="20" s="1"/>
  <c r="I59" i="20"/>
  <c r="J59" i="20" s="1"/>
  <c r="H44" i="8" s="1"/>
  <c r="I67" i="20"/>
  <c r="J67" i="20" s="1"/>
  <c r="H50" i="5" s="1"/>
  <c r="I75" i="20"/>
  <c r="J75" i="20" s="1"/>
  <c r="H79" i="7" s="1"/>
  <c r="I84" i="20"/>
  <c r="J84" i="20" s="1"/>
  <c r="I92" i="20"/>
  <c r="J92" i="20" s="1"/>
  <c r="I100" i="20"/>
  <c r="J100" i="20" s="1"/>
  <c r="H10" i="8" s="1"/>
  <c r="I108" i="20"/>
  <c r="J108" i="20" s="1"/>
  <c r="I116" i="20"/>
  <c r="J116" i="20" s="1"/>
  <c r="H50" i="6" s="1"/>
  <c r="I124" i="20"/>
  <c r="J124" i="20" s="1"/>
  <c r="H7" i="6" s="1"/>
  <c r="I132" i="20"/>
  <c r="J132" i="20" s="1"/>
  <c r="I140" i="20"/>
  <c r="J140" i="20" s="1"/>
  <c r="H73" i="7" s="1"/>
  <c r="I148" i="20"/>
  <c r="J148" i="20" s="1"/>
  <c r="H34" i="7" s="1"/>
  <c r="I156" i="20"/>
  <c r="J156" i="20" s="1"/>
  <c r="I165" i="20"/>
  <c r="J165" i="20" s="1"/>
  <c r="I173" i="20"/>
  <c r="J173" i="20" s="1"/>
  <c r="H54" i="8" s="1"/>
  <c r="I181" i="20"/>
  <c r="J181" i="20" s="1"/>
  <c r="I189" i="20"/>
  <c r="J189" i="20" s="1"/>
  <c r="I197" i="20"/>
  <c r="J197" i="20" s="1"/>
  <c r="H71" i="7" s="1"/>
  <c r="I205" i="20"/>
  <c r="J205" i="20" s="1"/>
  <c r="H25" i="4" s="1"/>
  <c r="I213" i="20"/>
  <c r="J213" i="20" s="1"/>
  <c r="I22" i="20"/>
  <c r="J22" i="20" s="1"/>
  <c r="I60" i="20"/>
  <c r="J60" i="20" s="1"/>
  <c r="I97" i="20"/>
  <c r="J97" i="20" s="1"/>
  <c r="H48" i="6" s="1"/>
  <c r="I174" i="20"/>
  <c r="J174" i="20" s="1"/>
  <c r="I186" i="20"/>
  <c r="J186" i="20" s="1"/>
  <c r="H92" i="7" s="1"/>
  <c r="I34" i="20"/>
  <c r="J34" i="20" s="1"/>
  <c r="H11" i="8" s="1"/>
  <c r="I101" i="20"/>
  <c r="J101" i="20" s="1"/>
  <c r="H15" i="8" s="1"/>
  <c r="I192" i="20"/>
  <c r="J192" i="20" s="1"/>
  <c r="I28" i="20"/>
  <c r="J28" i="20" s="1"/>
  <c r="H71" i="6" s="1"/>
  <c r="I139" i="20"/>
  <c r="J139" i="20" s="1"/>
  <c r="H26" i="7" s="1"/>
  <c r="I17" i="20"/>
  <c r="J17" i="20" s="1"/>
  <c r="I141" i="20"/>
  <c r="J141" i="20" s="1"/>
  <c r="I7" i="20"/>
  <c r="J7" i="20" s="1"/>
  <c r="I86" i="20"/>
  <c r="J86" i="20" s="1"/>
  <c r="I157" i="20"/>
  <c r="J157" i="20" s="1"/>
  <c r="H4" i="7" s="1"/>
  <c r="I11" i="20"/>
  <c r="J11" i="20" s="1"/>
  <c r="H40" i="8" s="1"/>
  <c r="I62" i="20"/>
  <c r="J62" i="20" s="1"/>
  <c r="I109" i="20"/>
  <c r="J109" i="20" s="1"/>
  <c r="H36" i="6" s="1"/>
  <c r="I150" i="20"/>
  <c r="J150" i="20" s="1"/>
  <c r="H37" i="7" s="1"/>
  <c r="I193" i="20"/>
  <c r="J193" i="20" s="1"/>
  <c r="I31" i="20"/>
  <c r="J31" i="20" s="1"/>
  <c r="I78" i="20"/>
  <c r="J78" i="20" s="1"/>
  <c r="I110" i="20"/>
  <c r="J110" i="20" s="1"/>
  <c r="I144" i="20"/>
  <c r="J144" i="20" s="1"/>
  <c r="I188" i="20"/>
  <c r="J188" i="20" s="1"/>
  <c r="H30" i="5" s="1"/>
  <c r="I47" i="20"/>
  <c r="J47" i="20" s="1"/>
  <c r="H21" i="8" s="1"/>
  <c r="I111" i="20"/>
  <c r="J111" i="20" s="1"/>
  <c r="H25" i="8" s="1"/>
  <c r="I208" i="20"/>
  <c r="J208" i="20" s="1"/>
  <c r="H55" i="7" s="1"/>
  <c r="I56" i="20"/>
  <c r="J56" i="20" s="1"/>
  <c r="H32" i="7" s="1"/>
  <c r="I160" i="20"/>
  <c r="J160" i="20" s="1"/>
  <c r="H47" i="7" s="1"/>
  <c r="I68" i="20"/>
  <c r="J68" i="20" s="1"/>
  <c r="H2" i="8" s="1"/>
  <c r="I152" i="20"/>
  <c r="J152" i="20" s="1"/>
  <c r="I29" i="20"/>
  <c r="J29" i="20" s="1"/>
  <c r="I104" i="20"/>
  <c r="J104" i="20" s="1"/>
  <c r="I180" i="20"/>
  <c r="J180" i="20" s="1"/>
  <c r="I23" i="20"/>
  <c r="J23" i="20" s="1"/>
  <c r="H90" i="7" s="1"/>
  <c r="I70" i="20"/>
  <c r="J70" i="20" s="1"/>
  <c r="I120" i="20"/>
  <c r="J120" i="20" s="1"/>
  <c r="H13" i="5" s="1"/>
  <c r="I184" i="20"/>
  <c r="J184" i="20" s="1"/>
  <c r="H27" i="4" s="1"/>
  <c r="I202" i="20"/>
  <c r="J202" i="20" s="1"/>
  <c r="H68" i="6" s="1"/>
  <c r="I39" i="20"/>
  <c r="J39" i="20" s="1"/>
  <c r="H27" i="8" s="1"/>
  <c r="I79" i="20"/>
  <c r="J79" i="20" s="1"/>
  <c r="H28" i="8" s="1"/>
  <c r="I121" i="20"/>
  <c r="J121" i="20" s="1"/>
  <c r="H17" i="8" s="1"/>
  <c r="I151" i="20"/>
  <c r="J151" i="20" s="1"/>
  <c r="I196" i="20"/>
  <c r="J196" i="20" s="1"/>
  <c r="H29" i="4" s="1"/>
  <c r="I46" i="20"/>
  <c r="J46" i="20" s="1"/>
  <c r="I117" i="20"/>
  <c r="J117" i="20" s="1"/>
  <c r="H15" i="7" s="1"/>
  <c r="I215" i="20"/>
  <c r="J215" i="20" s="1"/>
  <c r="I80" i="20"/>
  <c r="J80" i="20" s="1"/>
  <c r="I168" i="20"/>
  <c r="J168" i="20" s="1"/>
  <c r="I69" i="20"/>
  <c r="J69" i="20" s="1"/>
  <c r="I161" i="20"/>
  <c r="J161" i="20" s="1"/>
  <c r="H53" i="6" s="1"/>
  <c r="I26" i="20"/>
  <c r="J26" i="20" s="1"/>
  <c r="I105" i="20"/>
  <c r="J105" i="20" s="1"/>
  <c r="H89" i="7" s="1"/>
  <c r="I194" i="20"/>
  <c r="J194" i="20" s="1"/>
  <c r="H8" i="5" s="1"/>
  <c r="I32" i="20"/>
  <c r="J32" i="20" s="1"/>
  <c r="H54" i="7" s="1"/>
  <c r="I81" i="20"/>
  <c r="J81" i="20" s="1"/>
  <c r="H6" i="8" s="1"/>
  <c r="I123" i="20"/>
  <c r="J123" i="20" s="1"/>
  <c r="I162" i="20"/>
  <c r="J162" i="20" s="1"/>
  <c r="I207" i="20"/>
  <c r="J207" i="20" s="1"/>
  <c r="I3" i="20"/>
  <c r="J3" i="20" s="1"/>
  <c r="I38" i="20"/>
  <c r="J38" i="20" s="1"/>
  <c r="I71" i="20"/>
  <c r="J71" i="20" s="1"/>
  <c r="H13" i="6" s="1"/>
  <c r="I127" i="20"/>
  <c r="J127" i="20" s="1"/>
  <c r="I159" i="20"/>
  <c r="J159" i="20" s="1"/>
  <c r="H54" i="5" s="1"/>
  <c r="I199" i="20"/>
  <c r="J199" i="20" s="1"/>
  <c r="H8" i="4" s="1"/>
  <c r="I50" i="20"/>
  <c r="J50" i="20" s="1"/>
  <c r="H99" i="7" s="1"/>
  <c r="I137" i="20"/>
  <c r="J137" i="20" s="1"/>
  <c r="H29" i="7" s="1"/>
  <c r="I13" i="20"/>
  <c r="J13" i="20" s="1"/>
  <c r="I94" i="20"/>
  <c r="J94" i="20" s="1"/>
  <c r="I182" i="20"/>
  <c r="J182" i="20" s="1"/>
  <c r="I88" i="20"/>
  <c r="J88" i="20" s="1"/>
  <c r="H10" i="4" s="1"/>
  <c r="I178" i="20"/>
  <c r="J178" i="20" s="1"/>
  <c r="I40" i="20"/>
  <c r="J40" i="20" s="1"/>
  <c r="I119" i="20"/>
  <c r="J119" i="20" s="1"/>
  <c r="H34" i="6" s="1"/>
  <c r="I209" i="20"/>
  <c r="J209" i="20" s="1"/>
  <c r="H24" i="4" s="1"/>
  <c r="I45" i="20"/>
  <c r="J45" i="20" s="1"/>
  <c r="H14" i="8" s="1"/>
  <c r="I76" i="20"/>
  <c r="J76" i="20" s="1"/>
  <c r="H98" i="6" s="1"/>
  <c r="I125" i="20"/>
  <c r="J125" i="20" s="1"/>
  <c r="H61" i="6" s="1"/>
  <c r="I167" i="20"/>
  <c r="J167" i="20" s="1"/>
  <c r="I210" i="20"/>
  <c r="J210" i="20" s="1"/>
  <c r="I6" i="20"/>
  <c r="J6" i="20" s="1"/>
  <c r="H7" i="7" s="1"/>
  <c r="I48" i="20"/>
  <c r="J48" i="20" s="1"/>
  <c r="H16" i="8" s="1"/>
  <c r="I89" i="20"/>
  <c r="J89" i="20" s="1"/>
  <c r="H83" i="6" s="1"/>
  <c r="I129" i="20"/>
  <c r="J129" i="20" s="1"/>
  <c r="I166" i="20"/>
  <c r="J166" i="20" s="1"/>
  <c r="H22" i="7" s="1"/>
  <c r="I206" i="20"/>
  <c r="J206" i="20" s="1"/>
  <c r="I58" i="20"/>
  <c r="J58" i="20" s="1"/>
  <c r="I153" i="20"/>
  <c r="J153" i="20" s="1"/>
  <c r="I12" i="20"/>
  <c r="J12" i="20" s="1"/>
  <c r="I95" i="20"/>
  <c r="J95" i="20" s="1"/>
  <c r="H4" i="6" s="1"/>
  <c r="I191" i="20"/>
  <c r="J191" i="20" s="1"/>
  <c r="H4" i="5" s="1"/>
  <c r="I96" i="20"/>
  <c r="J96" i="20" s="1"/>
  <c r="I185" i="20"/>
  <c r="J185" i="20" s="1"/>
  <c r="H66" i="6" s="1"/>
  <c r="I54" i="20"/>
  <c r="J54" i="20" s="1"/>
  <c r="I126" i="20"/>
  <c r="J126" i="20" s="1"/>
  <c r="I52" i="20"/>
  <c r="J52" i="20" s="1"/>
  <c r="I83" i="20"/>
  <c r="J83" i="20" s="1"/>
  <c r="I131" i="20"/>
  <c r="J131" i="20" s="1"/>
  <c r="H9" i="6" s="1"/>
  <c r="I170" i="20"/>
  <c r="J170" i="20" s="1"/>
  <c r="H65" i="6" s="1"/>
  <c r="I214" i="20"/>
  <c r="J214" i="20" s="1"/>
  <c r="I5" i="20"/>
  <c r="J5" i="20" s="1"/>
  <c r="I44" i="20"/>
  <c r="J44" i="20" s="1"/>
  <c r="I91" i="20"/>
  <c r="J91" i="20" s="1"/>
  <c r="H87" i="6" s="1"/>
  <c r="I133" i="20"/>
  <c r="J133" i="20" s="1"/>
  <c r="H20" i="6" s="1"/>
  <c r="I172" i="20"/>
  <c r="J172" i="20" s="1"/>
  <c r="I61" i="20"/>
  <c r="J61" i="20" s="1"/>
  <c r="I164" i="20"/>
  <c r="J164" i="20" s="1"/>
  <c r="I15" i="20"/>
  <c r="J15" i="20" s="1"/>
  <c r="I118" i="20"/>
  <c r="J118" i="20" s="1"/>
  <c r="I204" i="20"/>
  <c r="J204" i="20" s="1"/>
  <c r="H26" i="6" s="1"/>
  <c r="I113" i="20"/>
  <c r="J113" i="20" s="1"/>
  <c r="H59" i="6" s="1"/>
  <c r="I201" i="20"/>
  <c r="J201" i="20" s="1"/>
  <c r="H32" i="6" s="1"/>
  <c r="I64" i="20"/>
  <c r="J64" i="20" s="1"/>
  <c r="H55" i="5" s="1"/>
  <c r="I135" i="20"/>
  <c r="J135" i="20" s="1"/>
  <c r="H28" i="6" s="1"/>
  <c r="I2" i="20"/>
  <c r="J2" i="20" s="1"/>
  <c r="I53" i="20"/>
  <c r="J53" i="20" s="1"/>
  <c r="I87" i="20"/>
  <c r="J87" i="20" s="1"/>
  <c r="I134" i="20"/>
  <c r="J134" i="20" s="1"/>
  <c r="I176" i="20"/>
  <c r="J176" i="20" s="1"/>
  <c r="I217" i="20"/>
  <c r="J217" i="20" s="1"/>
  <c r="K7" i="3"/>
  <c r="G7" i="3"/>
  <c r="J107" i="20"/>
  <c r="H25" i="7" s="1"/>
  <c r="J183" i="20"/>
  <c r="I8" i="15"/>
  <c r="I36" i="12"/>
  <c r="K36" i="12"/>
  <c r="I39" i="11"/>
  <c r="K39" i="11"/>
  <c r="J59" i="8"/>
  <c r="I59" i="8"/>
  <c r="I20" i="5"/>
  <c r="J18" i="4"/>
  <c r="I18" i="4"/>
  <c r="J7" i="3"/>
  <c r="L5" i="16"/>
  <c r="I49" i="13"/>
  <c r="I2" i="10"/>
  <c r="B6" i="35"/>
  <c r="M102" i="3" l="1"/>
  <c r="L45" i="14"/>
  <c r="G5" i="1"/>
  <c r="G3" i="1"/>
  <c r="L39" i="10"/>
  <c r="M39" i="10" s="1"/>
  <c r="G6" i="1"/>
  <c r="L6" i="13"/>
  <c r="G2" i="1"/>
  <c r="L84" i="10"/>
  <c r="M84" i="10" s="1"/>
  <c r="G7" i="1"/>
  <c r="L57" i="14"/>
  <c r="M57" i="14" s="1"/>
  <c r="G8" i="1"/>
  <c r="M36" i="2"/>
  <c r="N36" i="2" s="1"/>
  <c r="G4" i="1"/>
  <c r="L27" i="13"/>
  <c r="M24" i="2"/>
  <c r="N24" i="2" s="1"/>
  <c r="L46" i="15"/>
  <c r="L11" i="11"/>
  <c r="L19" i="11"/>
  <c r="M19" i="11" s="1"/>
  <c r="L5" i="14"/>
  <c r="M5" i="14" s="1"/>
  <c r="M27" i="2"/>
  <c r="N27" i="2" s="1"/>
  <c r="L10" i="13"/>
  <c r="L29" i="13"/>
  <c r="M29" i="13" s="1"/>
  <c r="L6" i="12"/>
  <c r="L192" i="10"/>
  <c r="M192" i="10" s="1"/>
  <c r="L58" i="14"/>
  <c r="M58" i="14" s="1"/>
  <c r="L173" i="10"/>
  <c r="L53" i="14"/>
  <c r="M53" i="14" s="1"/>
  <c r="L31" i="13"/>
  <c r="L3" i="13"/>
  <c r="M37" i="2"/>
  <c r="N37" i="2" s="1"/>
  <c r="L4" i="14"/>
  <c r="L63" i="10"/>
  <c r="M63" i="10" s="1"/>
  <c r="L21" i="14"/>
  <c r="L204" i="10"/>
  <c r="M204" i="10" s="1"/>
  <c r="L44" i="13"/>
  <c r="M44" i="13" s="1"/>
  <c r="L30" i="14"/>
  <c r="M40" i="2"/>
  <c r="N40" i="2" s="1"/>
  <c r="L18" i="13"/>
  <c r="L2" i="14"/>
  <c r="M26" i="2"/>
  <c r="N26" i="2" s="1"/>
  <c r="L4" i="12"/>
  <c r="L27" i="14"/>
  <c r="M27" i="14" s="1"/>
  <c r="L11" i="15"/>
  <c r="M11" i="15" s="1"/>
  <c r="L141" i="10"/>
  <c r="L26" i="13"/>
  <c r="L5" i="13"/>
  <c r="M42" i="2"/>
  <c r="N42" i="2" s="1"/>
  <c r="L17" i="10"/>
  <c r="L120" i="10"/>
  <c r="M120" i="10" s="1"/>
  <c r="L14" i="11"/>
  <c r="M14" i="11" s="1"/>
  <c r="L29" i="10"/>
  <c r="M44" i="2"/>
  <c r="N44" i="2" s="1"/>
  <c r="L44" i="10"/>
  <c r="M44" i="10" s="1"/>
  <c r="L18" i="14"/>
  <c r="L196" i="10"/>
  <c r="M196" i="10" s="1"/>
  <c r="L39" i="15"/>
  <c r="M39" i="15" s="1"/>
  <c r="L6" i="15"/>
  <c r="M6" i="15" s="1"/>
  <c r="M38" i="2"/>
  <c r="N38" i="2" s="1"/>
  <c r="L2" i="15"/>
  <c r="L92" i="10"/>
  <c r="M50" i="2"/>
  <c r="N50" i="2" s="1"/>
  <c r="L23" i="13"/>
  <c r="L40" i="15"/>
  <c r="L15" i="15"/>
  <c r="L212" i="10"/>
  <c r="M212" i="10" s="1"/>
  <c r="L26" i="12"/>
  <c r="L68" i="14"/>
  <c r="L40" i="14"/>
  <c r="L15" i="13"/>
  <c r="L60" i="10"/>
  <c r="M60" i="10" s="1"/>
  <c r="L16" i="11"/>
  <c r="M16" i="11" s="1"/>
  <c r="L149" i="10"/>
  <c r="M149" i="10" s="1"/>
  <c r="L9" i="13"/>
  <c r="L37" i="13"/>
  <c r="M37" i="13" s="1"/>
  <c r="L118" i="10"/>
  <c r="M118" i="10" s="1"/>
  <c r="L41" i="14"/>
  <c r="L164" i="10"/>
  <c r="M164" i="10" s="1"/>
  <c r="L20" i="11"/>
  <c r="M20" i="11" s="1"/>
  <c r="L179" i="10"/>
  <c r="L55" i="14"/>
  <c r="M55" i="14" s="1"/>
  <c r="L51" i="10"/>
  <c r="L13" i="13"/>
  <c r="L121" i="10"/>
  <c r="M121" i="10" s="1"/>
  <c r="L21" i="15"/>
  <c r="L161" i="10"/>
  <c r="L52" i="14"/>
  <c r="M52" i="14" s="1"/>
  <c r="L7" i="12"/>
  <c r="M34" i="2"/>
  <c r="N34" i="2" s="1"/>
  <c r="L2" i="12"/>
  <c r="M2" i="12" s="1"/>
  <c r="L55" i="10"/>
  <c r="M55" i="10" s="1"/>
  <c r="L8" i="11"/>
  <c r="L37" i="12"/>
  <c r="M37" i="12" s="1"/>
  <c r="L12" i="12"/>
  <c r="L4" i="15"/>
  <c r="M29" i="2"/>
  <c r="N29" i="2" s="1"/>
  <c r="L90" i="10"/>
  <c r="M90" i="10" s="1"/>
  <c r="L32" i="14"/>
  <c r="L11" i="12"/>
  <c r="L81" i="10"/>
  <c r="M81" i="10" s="1"/>
  <c r="M49" i="2"/>
  <c r="N49" i="2" s="1"/>
  <c r="L64" i="10"/>
  <c r="M64" i="10" s="1"/>
  <c r="L186" i="10"/>
  <c r="M186" i="10" s="1"/>
  <c r="L21" i="12"/>
  <c r="M21" i="12" s="1"/>
  <c r="L23" i="14"/>
  <c r="L65" i="10"/>
  <c r="M65" i="10" s="1"/>
  <c r="M31" i="2"/>
  <c r="N31" i="2" s="1"/>
  <c r="L2" i="11"/>
  <c r="L22" i="14"/>
  <c r="L41" i="13"/>
  <c r="M41" i="2"/>
  <c r="N41" i="2" s="1"/>
  <c r="M28" i="2"/>
  <c r="N28" i="2" s="1"/>
  <c r="L23" i="10"/>
  <c r="M32" i="2"/>
  <c r="N32" i="2" s="1"/>
  <c r="L5" i="12"/>
  <c r="M5" i="12" s="1"/>
  <c r="L3" i="16"/>
  <c r="L3" i="14"/>
  <c r="M3" i="14" s="1"/>
  <c r="M47" i="2"/>
  <c r="N47" i="2" s="1"/>
  <c r="L17" i="14"/>
  <c r="M30" i="2"/>
  <c r="N30" i="2" s="1"/>
  <c r="L10" i="15"/>
  <c r="M10" i="15" s="1"/>
  <c r="M48" i="2"/>
  <c r="N48" i="2" s="1"/>
  <c r="M35" i="2"/>
  <c r="N35" i="2" s="1"/>
  <c r="L26" i="14"/>
  <c r="M26" i="14" s="1"/>
  <c r="L11" i="13"/>
  <c r="L4" i="11"/>
  <c r="L2" i="13"/>
  <c r="M45" i="2"/>
  <c r="N45" i="2" s="1"/>
  <c r="L8" i="13"/>
  <c r="L51" i="14"/>
  <c r="L21" i="11"/>
  <c r="M21" i="11" s="1"/>
  <c r="L20" i="14"/>
  <c r="L44" i="15"/>
  <c r="M25" i="2"/>
  <c r="N25" i="2" s="1"/>
  <c r="M154" i="3"/>
  <c r="M149" i="3"/>
  <c r="M271" i="3"/>
  <c r="M126" i="3"/>
  <c r="M144" i="3"/>
  <c r="M97" i="3"/>
  <c r="M277" i="3"/>
  <c r="M44" i="3"/>
  <c r="L42" i="10"/>
  <c r="M42" i="10" s="1"/>
  <c r="L190" i="10"/>
  <c r="M190" i="10" s="1"/>
  <c r="M56" i="3"/>
  <c r="M186" i="3"/>
  <c r="M57" i="3"/>
  <c r="M151" i="3"/>
  <c r="M261" i="3"/>
  <c r="M162" i="3"/>
  <c r="M64" i="3"/>
  <c r="M213" i="3"/>
  <c r="M166" i="3"/>
  <c r="M148" i="3"/>
  <c r="M294" i="3"/>
  <c r="M71" i="3"/>
  <c r="K46" i="15"/>
  <c r="M147" i="3"/>
  <c r="M290" i="3"/>
  <c r="M107" i="3"/>
  <c r="M54" i="3"/>
  <c r="M297" i="3"/>
  <c r="M60" i="3"/>
  <c r="M197" i="3"/>
  <c r="M10" i="5"/>
  <c r="M7" i="5"/>
  <c r="M134" i="3"/>
  <c r="M94" i="3"/>
  <c r="M83" i="3"/>
  <c r="M199" i="3"/>
  <c r="K14" i="16"/>
  <c r="M14" i="16" s="1"/>
  <c r="K123" i="10"/>
  <c r="M123" i="10" s="1"/>
  <c r="L160" i="10"/>
  <c r="L8" i="10"/>
  <c r="L56" i="14"/>
  <c r="L15" i="11"/>
  <c r="M15" i="11" s="1"/>
  <c r="L26" i="10"/>
  <c r="L34" i="10"/>
  <c r="M34" i="10" s="1"/>
  <c r="L49" i="14"/>
  <c r="L170" i="10"/>
  <c r="M170" i="10" s="1"/>
  <c r="L19" i="13"/>
  <c r="M19" i="13" s="1"/>
  <c r="L16" i="13"/>
  <c r="L49" i="10"/>
  <c r="M49" i="10" s="1"/>
  <c r="L28" i="10"/>
  <c r="L18" i="15"/>
  <c r="M18" i="15" s="1"/>
  <c r="L36" i="15"/>
  <c r="L112" i="10"/>
  <c r="L12" i="10"/>
  <c r="L13" i="14"/>
  <c r="L34" i="13"/>
  <c r="L16" i="10"/>
  <c r="L96" i="10"/>
  <c r="L37" i="10"/>
  <c r="M37" i="10" s="1"/>
  <c r="L3" i="10"/>
  <c r="M3" i="10" s="1"/>
  <c r="M10" i="14"/>
  <c r="M100" i="6"/>
  <c r="M130" i="3"/>
  <c r="M123" i="3"/>
  <c r="L10" i="10"/>
  <c r="L7" i="14"/>
  <c r="M7" i="14" s="1"/>
  <c r="L15" i="14"/>
  <c r="M15" i="14" s="1"/>
  <c r="L13" i="10"/>
  <c r="M13" i="10" s="1"/>
  <c r="L3" i="12"/>
  <c r="M3" i="12" s="1"/>
  <c r="L73" i="10"/>
  <c r="M73" i="10" s="1"/>
  <c r="L19" i="15"/>
  <c r="L126" i="10"/>
  <c r="L113" i="10"/>
  <c r="M113" i="10" s="1"/>
  <c r="L6" i="14"/>
  <c r="L52" i="13"/>
  <c r="L77" i="10"/>
  <c r="L70" i="10"/>
  <c r="M70" i="10" s="1"/>
  <c r="L51" i="13"/>
  <c r="L189" i="10"/>
  <c r="M189" i="10" s="1"/>
  <c r="L9" i="14"/>
  <c r="M9" i="14" s="1"/>
  <c r="L20" i="12"/>
  <c r="L5" i="10"/>
  <c r="M5" i="10" s="1"/>
  <c r="L31" i="15"/>
  <c r="M31" i="15" s="1"/>
  <c r="L220" i="10"/>
  <c r="M220" i="10" s="1"/>
  <c r="L97" i="10"/>
  <c r="L7" i="11"/>
  <c r="L35" i="13"/>
  <c r="L24" i="10"/>
  <c r="M24" i="10" s="1"/>
  <c r="L82" i="10"/>
  <c r="M82" i="10" s="1"/>
  <c r="L42" i="13"/>
  <c r="L20" i="15"/>
  <c r="M20" i="15" s="1"/>
  <c r="L22" i="10"/>
  <c r="M22" i="10" s="1"/>
  <c r="L32" i="13"/>
  <c r="M32" i="13" s="1"/>
  <c r="L70" i="14"/>
  <c r="M70" i="14" s="1"/>
  <c r="L102" i="10"/>
  <c r="M102" i="10" s="1"/>
  <c r="L27" i="15"/>
  <c r="M27" i="15" s="1"/>
  <c r="M6" i="7"/>
  <c r="M40" i="5"/>
  <c r="M124" i="3"/>
  <c r="L14" i="10"/>
  <c r="M14" i="10" s="1"/>
  <c r="L159" i="10"/>
  <c r="L19" i="12"/>
  <c r="L45" i="10"/>
  <c r="L78" i="10"/>
  <c r="L61" i="10"/>
  <c r="L24" i="12"/>
  <c r="M24" i="12" s="1"/>
  <c r="L9" i="10"/>
  <c r="L31" i="14"/>
  <c r="M110" i="10"/>
  <c r="M12" i="4"/>
  <c r="M193" i="3"/>
  <c r="L7" i="13"/>
  <c r="L116" i="10"/>
  <c r="L44" i="14"/>
  <c r="M212" i="3"/>
  <c r="L46" i="13"/>
  <c r="M50" i="3"/>
  <c r="M46" i="3"/>
  <c r="M29" i="12"/>
  <c r="M22" i="5"/>
  <c r="M153" i="3"/>
  <c r="M67" i="3"/>
  <c r="M56" i="6"/>
  <c r="M110" i="3"/>
  <c r="M171" i="3"/>
  <c r="M174" i="3"/>
  <c r="M79" i="10"/>
  <c r="M2" i="4"/>
  <c r="M152" i="10"/>
  <c r="M162" i="10"/>
  <c r="M57" i="6"/>
  <c r="M155" i="10"/>
  <c r="L54" i="14"/>
  <c r="L171" i="10"/>
  <c r="M171" i="10" s="1"/>
  <c r="L48" i="13"/>
  <c r="L21" i="10"/>
  <c r="L175" i="10"/>
  <c r="M175" i="10" s="1"/>
  <c r="L31" i="10"/>
  <c r="M31" i="10" s="1"/>
  <c r="L64" i="14"/>
  <c r="L29" i="15"/>
  <c r="L45" i="13"/>
  <c r="L28" i="12"/>
  <c r="L11" i="14"/>
  <c r="L117" i="10"/>
  <c r="M117" i="10" s="1"/>
  <c r="L28" i="13"/>
  <c r="L32" i="11"/>
  <c r="L24" i="14"/>
  <c r="M43" i="13"/>
  <c r="L33" i="10"/>
  <c r="M33" i="10" s="1"/>
  <c r="L11" i="10"/>
  <c r="M85" i="3"/>
  <c r="M35" i="15"/>
  <c r="L18" i="10"/>
  <c r="M177" i="10"/>
  <c r="M4" i="4"/>
  <c r="M32" i="4"/>
  <c r="M70" i="6"/>
  <c r="M26" i="4"/>
  <c r="M75" i="6"/>
  <c r="M101" i="3"/>
  <c r="M50" i="15"/>
  <c r="M220" i="3"/>
  <c r="M103" i="10"/>
  <c r="M187" i="10"/>
  <c r="M43" i="5"/>
  <c r="M14" i="5"/>
  <c r="M75" i="3"/>
  <c r="M228" i="3"/>
  <c r="M198" i="3"/>
  <c r="M17" i="12"/>
  <c r="M52" i="8"/>
  <c r="M24" i="5"/>
  <c r="M191" i="3"/>
  <c r="M188" i="3"/>
  <c r="M202" i="3"/>
  <c r="M136" i="3"/>
  <c r="M74" i="3"/>
  <c r="M142" i="10"/>
  <c r="M41" i="8"/>
  <c r="M137" i="10"/>
  <c r="M105" i="7"/>
  <c r="M21" i="16"/>
  <c r="M223" i="3"/>
  <c r="M215" i="3"/>
  <c r="M100" i="7"/>
  <c r="L49" i="13"/>
  <c r="M49" i="15"/>
  <c r="M76" i="6"/>
  <c r="M56" i="5"/>
  <c r="M118" i="3"/>
  <c r="M168" i="3"/>
  <c r="M116" i="3"/>
  <c r="M9" i="16"/>
  <c r="M89" i="6"/>
  <c r="M5" i="8"/>
  <c r="M32" i="8"/>
  <c r="M77" i="7"/>
  <c r="M128" i="3"/>
  <c r="L7" i="10"/>
  <c r="M158" i="10"/>
  <c r="M178" i="10"/>
  <c r="M49" i="8"/>
  <c r="M94" i="6"/>
  <c r="M104" i="3"/>
  <c r="M77" i="6"/>
  <c r="M182" i="3"/>
  <c r="M51" i="8"/>
  <c r="M7" i="9"/>
  <c r="M234" i="3"/>
  <c r="M148" i="10"/>
  <c r="M164" i="3"/>
  <c r="M42" i="15"/>
  <c r="M19" i="7"/>
  <c r="M143" i="3"/>
  <c r="M142" i="3"/>
  <c r="M23" i="8"/>
  <c r="K17" i="13"/>
  <c r="K28" i="12"/>
  <c r="K12" i="16"/>
  <c r="K48" i="15"/>
  <c r="K15" i="15"/>
  <c r="K30" i="14"/>
  <c r="K68" i="10"/>
  <c r="M68" i="10" s="1"/>
  <c r="K49" i="13"/>
  <c r="K20" i="16"/>
  <c r="K9" i="13"/>
  <c r="K2" i="14"/>
  <c r="K39" i="14"/>
  <c r="K18" i="10"/>
  <c r="F2" i="1"/>
  <c r="K17" i="10"/>
  <c r="K32" i="11"/>
  <c r="K19" i="14"/>
  <c r="K11" i="12"/>
  <c r="K127" i="10"/>
  <c r="M127" i="10" s="1"/>
  <c r="K4" i="15"/>
  <c r="K23" i="13"/>
  <c r="K183" i="10"/>
  <c r="M183" i="10" s="1"/>
  <c r="K30" i="13"/>
  <c r="M30" i="13" s="1"/>
  <c r="K44" i="14"/>
  <c r="K21" i="15"/>
  <c r="K66" i="10"/>
  <c r="M66" i="10" s="1"/>
  <c r="K18" i="14"/>
  <c r="K9" i="11"/>
  <c r="M9" i="11" s="1"/>
  <c r="K24" i="14"/>
  <c r="F5" i="1"/>
  <c r="K23" i="15"/>
  <c r="K67" i="14"/>
  <c r="K2" i="15"/>
  <c r="K31" i="12"/>
  <c r="K32" i="12"/>
  <c r="K8" i="13"/>
  <c r="K31" i="13"/>
  <c r="K37" i="15"/>
  <c r="M37" i="15" s="1"/>
  <c r="K88" i="10"/>
  <c r="M88" i="10" s="1"/>
  <c r="K48" i="14"/>
  <c r="M48" i="14" s="1"/>
  <c r="K77" i="10"/>
  <c r="K52" i="13"/>
  <c r="K2" i="13"/>
  <c r="K166" i="10"/>
  <c r="M166" i="10" s="1"/>
  <c r="K10" i="10"/>
  <c r="F3" i="1"/>
  <c r="K13" i="13"/>
  <c r="K46" i="13"/>
  <c r="K33" i="12"/>
  <c r="M33" i="12" s="1"/>
  <c r="K35" i="12"/>
  <c r="M35" i="12" s="1"/>
  <c r="K27" i="11"/>
  <c r="K36" i="15"/>
  <c r="K23" i="14"/>
  <c r="K51" i="15"/>
  <c r="M51" i="15" s="1"/>
  <c r="K7" i="13"/>
  <c r="K32" i="14"/>
  <c r="K9" i="15"/>
  <c r="M9" i="15" s="1"/>
  <c r="K8" i="10"/>
  <c r="F4" i="1"/>
  <c r="M211" i="3"/>
  <c r="M289" i="3"/>
  <c r="M35" i="3"/>
  <c r="M230" i="3"/>
  <c r="M300" i="3"/>
  <c r="M36" i="10"/>
  <c r="M296" i="3"/>
  <c r="M111" i="3"/>
  <c r="M267" i="3"/>
  <c r="M163" i="3"/>
  <c r="M364" i="3"/>
  <c r="M323" i="3"/>
  <c r="K47" i="15"/>
  <c r="M121" i="3"/>
  <c r="M200" i="3"/>
  <c r="M99" i="10"/>
  <c r="M95" i="10"/>
  <c r="M248" i="3"/>
  <c r="M270" i="3"/>
  <c r="M117" i="3"/>
  <c r="K7" i="10"/>
  <c r="K4" i="11"/>
  <c r="M4" i="11" s="1"/>
  <c r="K35" i="10"/>
  <c r="M35" i="10" s="1"/>
  <c r="K59" i="14"/>
  <c r="K31" i="14"/>
  <c r="K112" i="10"/>
  <c r="M20" i="7"/>
  <c r="K25" i="11"/>
  <c r="K71" i="10"/>
  <c r="M71" i="10" s="1"/>
  <c r="K129" i="10"/>
  <c r="M129" i="10" s="1"/>
  <c r="K26" i="12"/>
  <c r="M240" i="10"/>
  <c r="K154" i="10"/>
  <c r="M154" i="10" s="1"/>
  <c r="K35" i="13"/>
  <c r="K10" i="13"/>
  <c r="K30" i="10"/>
  <c r="M30" i="10" s="1"/>
  <c r="K11" i="14"/>
  <c r="M7" i="16"/>
  <c r="K11" i="10"/>
  <c r="K13" i="14"/>
  <c r="K23" i="10"/>
  <c r="K28" i="10"/>
  <c r="K4" i="10"/>
  <c r="K22" i="14"/>
  <c r="K92" i="10"/>
  <c r="K11" i="13"/>
  <c r="K5" i="13"/>
  <c r="K19" i="15"/>
  <c r="K35" i="14"/>
  <c r="M35" i="14" s="1"/>
  <c r="K63" i="14"/>
  <c r="M50" i="8"/>
  <c r="K50" i="14"/>
  <c r="K12" i="13"/>
  <c r="K59" i="10"/>
  <c r="M59" i="10" s="1"/>
  <c r="K27" i="13"/>
  <c r="K167" i="10"/>
  <c r="M167" i="10" s="1"/>
  <c r="K45" i="10"/>
  <c r="K64" i="14"/>
  <c r="K3" i="13"/>
  <c r="K8" i="12"/>
  <c r="M8" i="12" s="1"/>
  <c r="K51" i="13"/>
  <c r="M367" i="3"/>
  <c r="M39" i="12"/>
  <c r="M92" i="6"/>
  <c r="M41" i="11"/>
  <c r="M205" i="3"/>
  <c r="M139" i="10"/>
  <c r="M234" i="10"/>
  <c r="M230" i="10"/>
  <c r="M237" i="10"/>
  <c r="M194" i="10"/>
  <c r="M210" i="10"/>
  <c r="M93" i="6"/>
  <c r="M17" i="4"/>
  <c r="M9" i="4"/>
  <c r="M33" i="4"/>
  <c r="J2" i="11"/>
  <c r="M141" i="3"/>
  <c r="M302" i="3"/>
  <c r="M301" i="3"/>
  <c r="M254" i="3"/>
  <c r="M333" i="3"/>
  <c r="M208" i="3"/>
  <c r="J6" i="6"/>
  <c r="J18" i="8"/>
  <c r="J34" i="4"/>
  <c r="M39" i="7"/>
  <c r="J18" i="11"/>
  <c r="M18" i="11" s="1"/>
  <c r="J49" i="14"/>
  <c r="J144" i="10"/>
  <c r="M144" i="10" s="1"/>
  <c r="J30" i="7"/>
  <c r="J197" i="10"/>
  <c r="M197" i="10" s="1"/>
  <c r="J4" i="5"/>
  <c r="J27" i="12"/>
  <c r="J31" i="11"/>
  <c r="M31" i="11" s="1"/>
  <c r="J48" i="15"/>
  <c r="J13" i="14"/>
  <c r="J54" i="14"/>
  <c r="J15" i="4"/>
  <c r="J73" i="7"/>
  <c r="M73" i="7" s="1"/>
  <c r="J3" i="15"/>
  <c r="M3" i="15" s="1"/>
  <c r="J8" i="15"/>
  <c r="J3" i="7"/>
  <c r="J85" i="7"/>
  <c r="J52" i="15"/>
  <c r="M52" i="15" s="1"/>
  <c r="J232" i="10"/>
  <c r="M232" i="10" s="1"/>
  <c r="J69" i="3"/>
  <c r="J50" i="5"/>
  <c r="M50" i="5" s="1"/>
  <c r="J50" i="7"/>
  <c r="J48" i="7"/>
  <c r="J203" i="10"/>
  <c r="M203" i="10" s="1"/>
  <c r="J47" i="15"/>
  <c r="J8" i="11"/>
  <c r="M22" i="11"/>
  <c r="M280" i="3"/>
  <c r="J48" i="8"/>
  <c r="J159" i="10"/>
  <c r="J20" i="14"/>
  <c r="J34" i="13"/>
  <c r="J8" i="6"/>
  <c r="M17" i="5"/>
  <c r="M48" i="5"/>
  <c r="J29" i="8"/>
  <c r="J20" i="16"/>
  <c r="J8" i="13"/>
  <c r="J61" i="7"/>
  <c r="J19" i="4"/>
  <c r="M19" i="4" s="1"/>
  <c r="J10" i="16"/>
  <c r="M10" i="16" s="1"/>
  <c r="M49" i="5"/>
  <c r="J22" i="15"/>
  <c r="M22" i="15" s="1"/>
  <c r="J26" i="3"/>
  <c r="J10" i="4"/>
  <c r="M10" i="4" s="1"/>
  <c r="M73" i="6"/>
  <c r="M44" i="5"/>
  <c r="J41" i="13"/>
  <c r="J21" i="7"/>
  <c r="J29" i="15"/>
  <c r="J11" i="10"/>
  <c r="J43" i="8"/>
  <c r="J36" i="15"/>
  <c r="J25" i="8"/>
  <c r="J87" i="6"/>
  <c r="M311" i="3"/>
  <c r="J52" i="5"/>
  <c r="J35" i="7"/>
  <c r="J22" i="7"/>
  <c r="M22" i="7" s="1"/>
  <c r="J8" i="8"/>
  <c r="J7" i="6"/>
  <c r="J17" i="11"/>
  <c r="M17" i="11" s="1"/>
  <c r="M66" i="7"/>
  <c r="J160" i="10"/>
  <c r="J23" i="13"/>
  <c r="J3" i="11"/>
  <c r="M3" i="11" s="1"/>
  <c r="J17" i="3"/>
  <c r="J17" i="7"/>
  <c r="J12" i="13"/>
  <c r="J30" i="14"/>
  <c r="M38" i="12"/>
  <c r="M35" i="6"/>
  <c r="M17" i="16"/>
  <c r="J34" i="8"/>
  <c r="M243" i="10"/>
  <c r="J23" i="10"/>
  <c r="J179" i="10"/>
  <c r="J95" i="6"/>
  <c r="J44" i="7"/>
  <c r="J6" i="12"/>
  <c r="J92" i="10"/>
  <c r="J37" i="14"/>
  <c r="M37" i="14" s="1"/>
  <c r="J96" i="7"/>
  <c r="M63" i="7"/>
  <c r="M22" i="16"/>
  <c r="M326" i="3"/>
  <c r="J33" i="14"/>
  <c r="M33" i="14" s="1"/>
  <c r="J20" i="8"/>
  <c r="M20" i="8" s="1"/>
  <c r="J18" i="13"/>
  <c r="J156" i="10"/>
  <c r="M156" i="10" s="1"/>
  <c r="J32" i="12"/>
  <c r="J5" i="11"/>
  <c r="J20" i="5"/>
  <c r="M32" i="15"/>
  <c r="M41" i="6"/>
  <c r="M65" i="14"/>
  <c r="J45" i="7"/>
  <c r="M45" i="7" s="1"/>
  <c r="J8" i="4"/>
  <c r="J8" i="14"/>
  <c r="M8" i="14" s="1"/>
  <c r="J64" i="6"/>
  <c r="J88" i="6"/>
  <c r="J46" i="13"/>
  <c r="J15" i="8"/>
  <c r="M15" i="8" s="1"/>
  <c r="M13" i="4"/>
  <c r="M36" i="13"/>
  <c r="M27" i="7"/>
  <c r="J114" i="10"/>
  <c r="M114" i="10" s="1"/>
  <c r="J44" i="15"/>
  <c r="J76" i="10"/>
  <c r="M76" i="10" s="1"/>
  <c r="J228" i="10"/>
  <c r="M228" i="10" s="1"/>
  <c r="J22" i="12"/>
  <c r="M22" i="12" s="1"/>
  <c r="M207" i="10"/>
  <c r="J60" i="6"/>
  <c r="M60" i="6" s="1"/>
  <c r="J35" i="8"/>
  <c r="J2" i="14"/>
  <c r="J45" i="13"/>
  <c r="J13" i="7"/>
  <c r="J43" i="15"/>
  <c r="M43" i="15" s="1"/>
  <c r="J9" i="5"/>
  <c r="J7" i="7"/>
  <c r="M7" i="7" s="1"/>
  <c r="J19" i="12"/>
  <c r="M239" i="10"/>
  <c r="M70" i="7"/>
  <c r="J199" i="10"/>
  <c r="M199" i="10" s="1"/>
  <c r="J16" i="5"/>
  <c r="M16" i="5" s="1"/>
  <c r="J181" i="10"/>
  <c r="M181" i="10" s="1"/>
  <c r="M247" i="10"/>
  <c r="J25" i="11"/>
  <c r="J74" i="7"/>
  <c r="M74" i="7" s="1"/>
  <c r="M213" i="10"/>
  <c r="J195" i="10"/>
  <c r="M195" i="10" s="1"/>
  <c r="J15" i="13"/>
  <c r="J52" i="6"/>
  <c r="J42" i="5"/>
  <c r="J3" i="13"/>
  <c r="J76" i="3"/>
  <c r="M76" i="3" s="1"/>
  <c r="J27" i="8"/>
  <c r="J54" i="5"/>
  <c r="M54" i="5" s="1"/>
  <c r="J63" i="6"/>
  <c r="M24" i="11"/>
  <c r="M56" i="8"/>
  <c r="M39" i="8"/>
  <c r="J12" i="7"/>
  <c r="J82" i="7"/>
  <c r="J31" i="14"/>
  <c r="J4" i="6"/>
  <c r="J12" i="8"/>
  <c r="J68" i="14"/>
  <c r="J99" i="6"/>
  <c r="J19" i="6"/>
  <c r="J29" i="10"/>
  <c r="J28" i="14"/>
  <c r="M218" i="10"/>
  <c r="J27" i="13"/>
  <c r="J63" i="14"/>
  <c r="J87" i="7"/>
  <c r="M35" i="4"/>
  <c r="M169" i="10"/>
  <c r="M58" i="8"/>
  <c r="M45" i="8"/>
  <c r="J62" i="10"/>
  <c r="M62" i="10" s="1"/>
  <c r="J34" i="14"/>
  <c r="M34" i="14" s="1"/>
  <c r="J25" i="10"/>
  <c r="M25" i="10" s="1"/>
  <c r="J28" i="8"/>
  <c r="J6" i="5"/>
  <c r="M6" i="5" s="1"/>
  <c r="J23" i="15"/>
  <c r="M35" i="11"/>
  <c r="J28" i="5"/>
  <c r="M28" i="5" s="1"/>
  <c r="J10" i="13"/>
  <c r="J11" i="13"/>
  <c r="J23" i="14"/>
  <c r="J37" i="5"/>
  <c r="M2" i="5"/>
  <c r="M214" i="10"/>
  <c r="J6" i="13"/>
  <c r="J98" i="7"/>
  <c r="M98" i="7" s="1"/>
  <c r="J50" i="14"/>
  <c r="J3" i="16"/>
  <c r="J6" i="9"/>
  <c r="J47" i="7"/>
  <c r="M47" i="7" s="1"/>
  <c r="J35" i="13"/>
  <c r="J12" i="6"/>
  <c r="J40" i="15"/>
  <c r="J13" i="11"/>
  <c r="M13" i="11" s="1"/>
  <c r="J40" i="10"/>
  <c r="J21" i="6"/>
  <c r="J33" i="7"/>
  <c r="J33" i="3"/>
  <c r="M33" i="3" s="1"/>
  <c r="J19" i="16"/>
  <c r="J12" i="16"/>
  <c r="J29" i="11"/>
  <c r="J46" i="14"/>
  <c r="M46" i="14" s="1"/>
  <c r="J42" i="14"/>
  <c r="M42" i="14" s="1"/>
  <c r="J33" i="5"/>
  <c r="J65" i="7"/>
  <c r="M65" i="7" s="1"/>
  <c r="M45" i="14"/>
  <c r="J33" i="8"/>
  <c r="M33" i="8" s="1"/>
  <c r="M245" i="3"/>
  <c r="I99" i="6"/>
  <c r="I25" i="13"/>
  <c r="M25" i="13" s="1"/>
  <c r="I97" i="10"/>
  <c r="I20" i="12"/>
  <c r="I138" i="10"/>
  <c r="M138" i="10" s="1"/>
  <c r="I25" i="7"/>
  <c r="M25" i="7" s="1"/>
  <c r="I96" i="6"/>
  <c r="I59" i="7"/>
  <c r="I56" i="14"/>
  <c r="I54" i="8"/>
  <c r="M54" i="8" s="1"/>
  <c r="I72" i="10"/>
  <c r="M72" i="10" s="1"/>
  <c r="I101" i="7"/>
  <c r="M179" i="3"/>
  <c r="I97" i="7"/>
  <c r="I59" i="14"/>
  <c r="I34" i="11"/>
  <c r="M34" i="11" s="1"/>
  <c r="I62" i="14"/>
  <c r="I156" i="3"/>
  <c r="I63" i="6"/>
  <c r="I27" i="11"/>
  <c r="I89" i="7"/>
  <c r="M89" i="7" s="1"/>
  <c r="I27" i="8"/>
  <c r="I151" i="10"/>
  <c r="M151" i="10" s="1"/>
  <c r="I45" i="10"/>
  <c r="I24" i="15"/>
  <c r="M24" i="15" s="1"/>
  <c r="I4" i="7"/>
  <c r="M4" i="7" s="1"/>
  <c r="I96" i="7"/>
  <c r="I6" i="13"/>
  <c r="I136" i="10"/>
  <c r="M136" i="10" s="1"/>
  <c r="I37" i="7"/>
  <c r="I37" i="6"/>
  <c r="M37" i="6" s="1"/>
  <c r="I19" i="10"/>
  <c r="I7" i="4"/>
  <c r="I93" i="10"/>
  <c r="M93" i="10" s="1"/>
  <c r="I12" i="12"/>
  <c r="I11" i="3"/>
  <c r="I91" i="6"/>
  <c r="I80" i="6"/>
  <c r="I16" i="6"/>
  <c r="I209" i="10"/>
  <c r="M209" i="10" s="1"/>
  <c r="I36" i="14"/>
  <c r="M36" i="14" s="1"/>
  <c r="I97" i="6"/>
  <c r="I26" i="6"/>
  <c r="I4" i="6"/>
  <c r="I32" i="14"/>
  <c r="M238" i="3"/>
  <c r="M344" i="3"/>
  <c r="I14" i="15"/>
  <c r="M14" i="15" s="1"/>
  <c r="I54" i="6"/>
  <c r="I15" i="5"/>
  <c r="I39" i="6"/>
  <c r="I29" i="11"/>
  <c r="I73" i="3"/>
  <c r="M73" i="3" s="1"/>
  <c r="I24" i="7"/>
  <c r="M24" i="7" s="1"/>
  <c r="I26" i="8"/>
  <c r="M26" i="8" s="1"/>
  <c r="I48" i="13"/>
  <c r="I23" i="15"/>
  <c r="I27" i="4"/>
  <c r="M27" i="4" s="1"/>
  <c r="I39" i="14"/>
  <c r="I33" i="11"/>
  <c r="I52" i="6"/>
  <c r="I11" i="8"/>
  <c r="M11" i="8" s="1"/>
  <c r="I173" i="10"/>
  <c r="M173" i="10" s="1"/>
  <c r="M139" i="3"/>
  <c r="I94" i="7"/>
  <c r="I57" i="8"/>
  <c r="M57" i="8" s="1"/>
  <c r="I51" i="10"/>
  <c r="I9" i="12"/>
  <c r="I16" i="15"/>
  <c r="M16" i="15" s="1"/>
  <c r="I23" i="6"/>
  <c r="M292" i="3"/>
  <c r="M137" i="3"/>
  <c r="I5" i="5"/>
  <c r="I41" i="5"/>
  <c r="M41" i="5" s="1"/>
  <c r="I67" i="14"/>
  <c r="I6" i="4"/>
  <c r="M6" i="4" s="1"/>
  <c r="I95" i="7"/>
  <c r="I80" i="7"/>
  <c r="M80" i="7" s="1"/>
  <c r="I37" i="8"/>
  <c r="M37" i="8" s="1"/>
  <c r="I41" i="13"/>
  <c r="I51" i="7"/>
  <c r="M304" i="3"/>
  <c r="M303" i="3"/>
  <c r="I40" i="7"/>
  <c r="M40" i="7" s="1"/>
  <c r="I19" i="16"/>
  <c r="I87" i="6"/>
  <c r="M275" i="3"/>
  <c r="I12" i="6"/>
  <c r="I51" i="14"/>
  <c r="I59" i="6"/>
  <c r="I34" i="5"/>
  <c r="M34" i="5" s="1"/>
  <c r="I124" i="10"/>
  <c r="M124" i="10" s="1"/>
  <c r="M243" i="3"/>
  <c r="I232" i="3"/>
  <c r="M232" i="3" s="1"/>
  <c r="I64" i="7"/>
  <c r="M64" i="7" s="1"/>
  <c r="I83" i="7"/>
  <c r="I34" i="6"/>
  <c r="M34" i="6" s="1"/>
  <c r="I15" i="4"/>
  <c r="I30" i="4"/>
  <c r="M30" i="4" s="1"/>
  <c r="I12" i="8"/>
  <c r="I6" i="8"/>
  <c r="M6" i="8" s="1"/>
  <c r="M274" i="3"/>
  <c r="I28" i="8"/>
  <c r="I19" i="5"/>
  <c r="I8" i="9"/>
  <c r="I11" i="13"/>
  <c r="I56" i="10"/>
  <c r="I38" i="5"/>
  <c r="I20" i="6"/>
  <c r="M20" i="6" s="1"/>
  <c r="I85" i="7"/>
  <c r="M20" i="3"/>
  <c r="I31" i="7"/>
  <c r="I8" i="7"/>
  <c r="I22" i="14"/>
  <c r="I38" i="10"/>
  <c r="M38" i="10" s="1"/>
  <c r="I14" i="7"/>
  <c r="M14" i="7" s="1"/>
  <c r="I19" i="14"/>
  <c r="I159" i="3"/>
  <c r="M159" i="3" s="1"/>
  <c r="I20" i="4"/>
  <c r="M20" i="4" s="1"/>
  <c r="I38" i="14"/>
  <c r="M38" i="14" s="1"/>
  <c r="I5" i="11"/>
  <c r="I23" i="12"/>
  <c r="M23" i="12" s="1"/>
  <c r="H4" i="15"/>
  <c r="H235" i="10"/>
  <c r="M235" i="10" s="1"/>
  <c r="H43" i="8"/>
  <c r="H13" i="16"/>
  <c r="M13" i="16" s="1"/>
  <c r="H150" i="10"/>
  <c r="M150" i="10" s="1"/>
  <c r="H95" i="6"/>
  <c r="H255" i="10"/>
  <c r="M255" i="10" s="1"/>
  <c r="H32" i="12"/>
  <c r="H217" i="10"/>
  <c r="M217" i="10" s="1"/>
  <c r="H19" i="10"/>
  <c r="H141" i="10"/>
  <c r="C8" i="1"/>
  <c r="H21" i="5"/>
  <c r="M21" i="5" s="1"/>
  <c r="H4" i="14"/>
  <c r="H221" i="10"/>
  <c r="M221" i="10" s="1"/>
  <c r="H251" i="10"/>
  <c r="M251" i="10" s="1"/>
  <c r="H31" i="12"/>
  <c r="H38" i="8"/>
  <c r="M38" i="8" s="1"/>
  <c r="H2" i="9"/>
  <c r="H31" i="5"/>
  <c r="H161" i="10"/>
  <c r="H21" i="10"/>
  <c r="H184" i="10"/>
  <c r="M184" i="10" s="1"/>
  <c r="H185" i="10"/>
  <c r="M185" i="10" s="1"/>
  <c r="H102" i="7"/>
  <c r="H6" i="14"/>
  <c r="H37" i="5"/>
  <c r="H7" i="12"/>
  <c r="M7" i="12" s="1"/>
  <c r="H62" i="6"/>
  <c r="M62" i="6" s="1"/>
  <c r="H62" i="7"/>
  <c r="M62" i="7" s="1"/>
  <c r="H63" i="14"/>
  <c r="H4" i="16"/>
  <c r="H3" i="4"/>
  <c r="M3" i="4" s="1"/>
  <c r="H7" i="4"/>
  <c r="H35" i="8"/>
  <c r="H23" i="5"/>
  <c r="M23" i="5" s="1"/>
  <c r="H39" i="5"/>
  <c r="M39" i="5" s="1"/>
  <c r="H51" i="7"/>
  <c r="H19" i="5"/>
  <c r="H96" i="6"/>
  <c r="H91" i="6"/>
  <c r="H38" i="7"/>
  <c r="M38" i="7" s="1"/>
  <c r="H35" i="5"/>
  <c r="M35" i="5" s="1"/>
  <c r="H51" i="6"/>
  <c r="H260" i="10"/>
  <c r="M260" i="10" s="1"/>
  <c r="M216" i="10"/>
  <c r="J66" i="6"/>
  <c r="M66" i="6" s="1"/>
  <c r="J95" i="3"/>
  <c r="M95" i="3" s="1"/>
  <c r="J9" i="13"/>
  <c r="J28" i="13"/>
  <c r="J82" i="3"/>
  <c r="J4" i="9"/>
  <c r="J201" i="10"/>
  <c r="M201" i="10" s="1"/>
  <c r="J272" i="3"/>
  <c r="J37" i="7"/>
  <c r="J104" i="7"/>
  <c r="J23" i="3"/>
  <c r="J155" i="3"/>
  <c r="J227" i="10"/>
  <c r="M227" i="10" s="1"/>
  <c r="J4" i="16"/>
  <c r="E5" i="1"/>
  <c r="J224" i="10"/>
  <c r="M224" i="10" s="1"/>
  <c r="J17" i="13"/>
  <c r="J17" i="14"/>
  <c r="J183" i="3"/>
  <c r="J192" i="3"/>
  <c r="J266" i="3"/>
  <c r="J257" i="3"/>
  <c r="J9" i="9"/>
  <c r="J57" i="10"/>
  <c r="M57" i="10" s="1"/>
  <c r="J36" i="6"/>
  <c r="M36" i="6" s="1"/>
  <c r="J239" i="3"/>
  <c r="J14" i="13"/>
  <c r="M14" i="13" s="1"/>
  <c r="J247" i="3"/>
  <c r="J53" i="7"/>
  <c r="J9" i="12"/>
  <c r="J64" i="14"/>
  <c r="J28" i="3"/>
  <c r="J27" i="10"/>
  <c r="J42" i="13"/>
  <c r="J19" i="15"/>
  <c r="J96" i="10"/>
  <c r="M26" i="11"/>
  <c r="J221" i="3"/>
  <c r="J30" i="8"/>
  <c r="J81" i="3"/>
  <c r="M81" i="3" s="1"/>
  <c r="J29" i="7"/>
  <c r="M29" i="7" s="1"/>
  <c r="J59" i="6"/>
  <c r="J10" i="10"/>
  <c r="J61" i="10"/>
  <c r="M3" i="5"/>
  <c r="J7" i="10"/>
  <c r="J4" i="8"/>
  <c r="J94" i="7"/>
  <c r="E2" i="1"/>
  <c r="J116" i="10"/>
  <c r="J21" i="14"/>
  <c r="J16" i="7"/>
  <c r="J79" i="7"/>
  <c r="M79" i="7" s="1"/>
  <c r="E4" i="1"/>
  <c r="J132" i="3"/>
  <c r="M132" i="3" s="1"/>
  <c r="J90" i="3"/>
  <c r="M260" i="3"/>
  <c r="M157" i="3"/>
  <c r="H45" i="5"/>
  <c r="M45" i="5" s="1"/>
  <c r="H47" i="5"/>
  <c r="M47" i="5" s="1"/>
  <c r="H42" i="5"/>
  <c r="H24" i="6"/>
  <c r="M24" i="6" s="1"/>
  <c r="H45" i="6"/>
  <c r="H52" i="6"/>
  <c r="H29" i="8"/>
  <c r="M29" i="8" s="1"/>
  <c r="H18" i="8"/>
  <c r="I4" i="14"/>
  <c r="M34" i="3"/>
  <c r="I172" i="10"/>
  <c r="M172" i="10" s="1"/>
  <c r="J61" i="3"/>
  <c r="H43" i="6"/>
  <c r="I15" i="6"/>
  <c r="I3" i="13"/>
  <c r="M57" i="7"/>
  <c r="M12" i="11"/>
  <c r="J16" i="10"/>
  <c r="J9" i="10"/>
  <c r="I109" i="10"/>
  <c r="M109" i="10" s="1"/>
  <c r="J26" i="6"/>
  <c r="M86" i="10"/>
  <c r="J176" i="3"/>
  <c r="J11" i="6"/>
  <c r="M233" i="10"/>
  <c r="M50" i="6"/>
  <c r="M40" i="6"/>
  <c r="J12" i="10"/>
  <c r="J15" i="10"/>
  <c r="M15" i="10" s="1"/>
  <c r="I31" i="4"/>
  <c r="M31" i="4" s="1"/>
  <c r="H96" i="7"/>
  <c r="H12" i="8"/>
  <c r="H23" i="6"/>
  <c r="I52" i="3"/>
  <c r="M211" i="10"/>
  <c r="H26" i="8"/>
  <c r="H97" i="6"/>
  <c r="J103" i="3"/>
  <c r="J74" i="6"/>
  <c r="M74" i="6" s="1"/>
  <c r="I16" i="7"/>
  <c r="J6" i="11"/>
  <c r="M6" i="11" s="1"/>
  <c r="H206" i="10"/>
  <c r="I143" i="10"/>
  <c r="M143" i="10" s="1"/>
  <c r="I42" i="13"/>
  <c r="E3" i="1"/>
  <c r="H229" i="10"/>
  <c r="M229" i="10" s="1"/>
  <c r="H33" i="11"/>
  <c r="H26" i="13"/>
  <c r="I61" i="7"/>
  <c r="I55" i="7"/>
  <c r="M55" i="7" s="1"/>
  <c r="I46" i="6"/>
  <c r="I206" i="10"/>
  <c r="I61" i="3"/>
  <c r="I18" i="3"/>
  <c r="H6" i="9"/>
  <c r="H10" i="6"/>
  <c r="M10" i="6" s="1"/>
  <c r="H25" i="6"/>
  <c r="M25" i="6" s="1"/>
  <c r="H12" i="7"/>
  <c r="H18" i="5"/>
  <c r="M18" i="5" s="1"/>
  <c r="H52" i="7"/>
  <c r="M52" i="7" s="1"/>
  <c r="H13" i="7"/>
  <c r="H67" i="6"/>
  <c r="M67" i="6" s="1"/>
  <c r="H5" i="6"/>
  <c r="M5" i="6" s="1"/>
  <c r="H3" i="6"/>
  <c r="M3" i="6" s="1"/>
  <c r="H20" i="12"/>
  <c r="I25" i="8"/>
  <c r="I40" i="10"/>
  <c r="I24" i="4"/>
  <c r="M24" i="4" s="1"/>
  <c r="I49" i="6"/>
  <c r="I13" i="8"/>
  <c r="M13" i="8" s="1"/>
  <c r="M227" i="3"/>
  <c r="I11" i="7"/>
  <c r="M11" i="7" s="1"/>
  <c r="I14" i="8"/>
  <c r="M14" i="8" s="1"/>
  <c r="I36" i="5"/>
  <c r="J129" i="3"/>
  <c r="J54" i="6"/>
  <c r="J81" i="6"/>
  <c r="M81" i="6" s="1"/>
  <c r="M30" i="15"/>
  <c r="E6" i="1"/>
  <c r="I147" i="10"/>
  <c r="M147" i="10" s="1"/>
  <c r="H69" i="6"/>
  <c r="M69" i="6" s="1"/>
  <c r="H24" i="8"/>
  <c r="M24" i="8" s="1"/>
  <c r="I8" i="4"/>
  <c r="J180" i="3"/>
  <c r="J82" i="6"/>
  <c r="H44" i="15"/>
  <c r="J2" i="10"/>
  <c r="I4" i="12"/>
  <c r="M4" i="12" s="1"/>
  <c r="H58" i="6"/>
  <c r="M58" i="6" s="1"/>
  <c r="H16" i="7"/>
  <c r="H10" i="7"/>
  <c r="H41" i="7"/>
  <c r="M41" i="7" s="1"/>
  <c r="H31" i="8"/>
  <c r="M31" i="8" s="1"/>
  <c r="H68" i="7"/>
  <c r="M68" i="7" s="1"/>
  <c r="H26" i="5"/>
  <c r="H52" i="5"/>
  <c r="H84" i="6"/>
  <c r="H4" i="8"/>
  <c r="H16" i="13"/>
  <c r="H21" i="14"/>
  <c r="H31" i="14"/>
  <c r="I23" i="3"/>
  <c r="I42" i="5"/>
  <c r="I78" i="7"/>
  <c r="I88" i="6"/>
  <c r="I52" i="5"/>
  <c r="J43" i="10"/>
  <c r="M43" i="10" s="1"/>
  <c r="J40" i="14"/>
  <c r="J55" i="6"/>
  <c r="M40" i="11"/>
  <c r="J178" i="3"/>
  <c r="M81" i="7"/>
  <c r="I13" i="15"/>
  <c r="M13" i="15" s="1"/>
  <c r="H5" i="5"/>
  <c r="H101" i="7"/>
  <c r="H44" i="7"/>
  <c r="I27" i="12"/>
  <c r="H29" i="11"/>
  <c r="H16" i="6"/>
  <c r="I71" i="7"/>
  <c r="M71" i="7" s="1"/>
  <c r="I35" i="13"/>
  <c r="H103" i="7"/>
  <c r="H27" i="5"/>
  <c r="M27" i="5" s="1"/>
  <c r="H78" i="7"/>
  <c r="H14" i="6"/>
  <c r="M14" i="6" s="1"/>
  <c r="H53" i="7"/>
  <c r="H7" i="8"/>
  <c r="H36" i="5"/>
  <c r="H50" i="7"/>
  <c r="H93" i="7"/>
  <c r="M93" i="7" s="1"/>
  <c r="H36" i="7"/>
  <c r="M36" i="7" s="1"/>
  <c r="H112" i="10"/>
  <c r="H111" i="10"/>
  <c r="M111" i="10" s="1"/>
  <c r="I82" i="7"/>
  <c r="I30" i="8"/>
  <c r="I27" i="10"/>
  <c r="I43" i="6"/>
  <c r="I35" i="7"/>
  <c r="I205" i="10"/>
  <c r="M205" i="10" s="1"/>
  <c r="M58" i="10"/>
  <c r="J16" i="16"/>
  <c r="M16" i="16" s="1"/>
  <c r="J45" i="6"/>
  <c r="J43" i="3"/>
  <c r="J170" i="3"/>
  <c r="J125" i="3"/>
  <c r="J4" i="10"/>
  <c r="H11" i="6"/>
  <c r="H12" i="16"/>
  <c r="H8" i="9"/>
  <c r="H44" i="6"/>
  <c r="M44" i="6" s="1"/>
  <c r="J32" i="10"/>
  <c r="M32" i="10" s="1"/>
  <c r="H69" i="7"/>
  <c r="M69" i="7" s="1"/>
  <c r="H104" i="7"/>
  <c r="H82" i="6"/>
  <c r="H49" i="6"/>
  <c r="H86" i="6"/>
  <c r="H29" i="5"/>
  <c r="M29" i="5" s="1"/>
  <c r="H8" i="7"/>
  <c r="H9" i="7"/>
  <c r="M9" i="7" s="1"/>
  <c r="H33" i="6"/>
  <c r="M33" i="6" s="1"/>
  <c r="H11" i="5"/>
  <c r="M11" i="5" s="1"/>
  <c r="H48" i="7"/>
  <c r="H54" i="6"/>
  <c r="H258" i="10"/>
  <c r="M258" i="10" s="1"/>
  <c r="I48" i="8"/>
  <c r="I69" i="14"/>
  <c r="M69" i="14" s="1"/>
  <c r="I176" i="10"/>
  <c r="M176" i="10" s="1"/>
  <c r="I61" i="6"/>
  <c r="M61" i="6" s="1"/>
  <c r="I135" i="3"/>
  <c r="M135" i="3" s="1"/>
  <c r="M242" i="10"/>
  <c r="J49" i="6"/>
  <c r="M37" i="11"/>
  <c r="I75" i="7"/>
  <c r="M75" i="7" s="1"/>
  <c r="H59" i="7"/>
  <c r="H80" i="6"/>
  <c r="H22" i="4"/>
  <c r="M22" i="4" s="1"/>
  <c r="H29" i="6"/>
  <c r="M29" i="6" s="1"/>
  <c r="H30" i="6"/>
  <c r="H21" i="6"/>
  <c r="H19" i="6"/>
  <c r="H7" i="11"/>
  <c r="H12" i="6"/>
  <c r="H30" i="7"/>
  <c r="J62" i="14"/>
  <c r="H42" i="7"/>
  <c r="H36" i="8"/>
  <c r="H31" i="6"/>
  <c r="M31" i="6" s="1"/>
  <c r="H8" i="8"/>
  <c r="H3" i="7"/>
  <c r="H87" i="7"/>
  <c r="H34" i="8"/>
  <c r="I16" i="8"/>
  <c r="M16" i="8" s="1"/>
  <c r="I28" i="14"/>
  <c r="I46" i="8"/>
  <c r="M46" i="8" s="1"/>
  <c r="I21" i="8"/>
  <c r="M21" i="8" s="1"/>
  <c r="M38" i="11"/>
  <c r="H21" i="7"/>
  <c r="M223" i="10"/>
  <c r="H31" i="7"/>
  <c r="H6" i="6"/>
  <c r="H9" i="9"/>
  <c r="H83" i="7"/>
  <c r="H38" i="5"/>
  <c r="H19" i="8"/>
  <c r="M19" i="8" s="1"/>
  <c r="H46" i="5"/>
  <c r="M46" i="5" s="1"/>
  <c r="H15" i="6"/>
  <c r="I67" i="10"/>
  <c r="M67" i="10" s="1"/>
  <c r="I72" i="6"/>
  <c r="M72" i="6" s="1"/>
  <c r="I7" i="8"/>
  <c r="M281" i="3"/>
  <c r="I31" i="5"/>
  <c r="M91" i="7"/>
  <c r="H97" i="7"/>
  <c r="J126" i="10"/>
  <c r="J22" i="14"/>
  <c r="J13" i="13"/>
  <c r="J41" i="14"/>
  <c r="J41" i="10"/>
  <c r="M41" i="10" s="1"/>
  <c r="J56" i="10"/>
  <c r="M68" i="3"/>
  <c r="M201" i="3"/>
  <c r="J6" i="10"/>
  <c r="M6" i="10" s="1"/>
  <c r="J5" i="13"/>
  <c r="J26" i="10"/>
  <c r="J11" i="16"/>
  <c r="M11" i="16" s="1"/>
  <c r="J78" i="10"/>
  <c r="J15" i="16"/>
  <c r="M15" i="16" s="1"/>
  <c r="M182" i="10"/>
  <c r="M278" i="3"/>
  <c r="M189" i="3"/>
  <c r="M69" i="10"/>
  <c r="M42" i="3"/>
  <c r="M190" i="3"/>
  <c r="M115" i="10"/>
  <c r="M122" i="10"/>
  <c r="M168" i="10"/>
  <c r="M145" i="10"/>
  <c r="M47" i="3"/>
  <c r="M210" i="3"/>
  <c r="M58" i="3"/>
  <c r="M224" i="3"/>
  <c r="M214" i="3"/>
  <c r="M105" i="3"/>
  <c r="M89" i="3"/>
  <c r="M84" i="3"/>
  <c r="M38" i="3"/>
  <c r="M60" i="7"/>
  <c r="M202" i="10"/>
  <c r="M169" i="3"/>
  <c r="M236" i="3"/>
  <c r="M54" i="10"/>
  <c r="M48" i="10"/>
  <c r="M78" i="3"/>
  <c r="M194" i="3"/>
  <c r="M163" i="10"/>
  <c r="M25" i="12"/>
  <c r="M41" i="15"/>
  <c r="M14" i="12"/>
  <c r="M5" i="15"/>
  <c r="H150" i="3"/>
  <c r="H33" i="7"/>
  <c r="H28" i="4"/>
  <c r="M28" i="4" s="1"/>
  <c r="H343" i="3"/>
  <c r="M343" i="3" s="1"/>
  <c r="M15" i="12"/>
  <c r="H195" i="3"/>
  <c r="M195" i="3" s="1"/>
  <c r="H15" i="5"/>
  <c r="H86" i="3"/>
  <c r="M86" i="3" s="1"/>
  <c r="H61" i="7"/>
  <c r="H268" i="3"/>
  <c r="M268" i="3" s="1"/>
  <c r="H14" i="4"/>
  <c r="M14" i="4" s="1"/>
  <c r="H173" i="3"/>
  <c r="M173" i="3" s="1"/>
  <c r="H30" i="8"/>
  <c r="H114" i="3"/>
  <c r="H11" i="4"/>
  <c r="M11" i="4" s="1"/>
  <c r="H360" i="3"/>
  <c r="M360" i="3" s="1"/>
  <c r="H18" i="7"/>
  <c r="M18" i="7" s="1"/>
  <c r="H354" i="3"/>
  <c r="M354" i="3" s="1"/>
  <c r="H85" i="6"/>
  <c r="M85" i="6" s="1"/>
  <c r="H253" i="3"/>
  <c r="M253" i="3" s="1"/>
  <c r="H86" i="7"/>
  <c r="M86" i="7" s="1"/>
  <c r="H334" i="3"/>
  <c r="M334" i="3" s="1"/>
  <c r="H8" i="6"/>
  <c r="M132" i="10"/>
  <c r="M101" i="10"/>
  <c r="H276" i="3"/>
  <c r="M276" i="3" s="1"/>
  <c r="H46" i="6"/>
  <c r="H72" i="3"/>
  <c r="M72" i="3" s="1"/>
  <c r="H34" i="4"/>
  <c r="H279" i="3"/>
  <c r="M279" i="3" s="1"/>
  <c r="H63" i="6"/>
  <c r="H55" i="3"/>
  <c r="M55" i="3" s="1"/>
  <c r="H64" i="6"/>
  <c r="H312" i="3"/>
  <c r="M312" i="3" s="1"/>
  <c r="H55" i="6"/>
  <c r="M25" i="14"/>
  <c r="M17" i="15"/>
  <c r="H146" i="3"/>
  <c r="M146" i="3" s="1"/>
  <c r="H88" i="6"/>
  <c r="H79" i="3"/>
  <c r="M79" i="3" s="1"/>
  <c r="H22" i="8"/>
  <c r="M22" i="8" s="1"/>
  <c r="H320" i="3"/>
  <c r="M320" i="3" s="1"/>
  <c r="H51" i="5"/>
  <c r="M51" i="5" s="1"/>
  <c r="H221" i="3"/>
  <c r="H47" i="8"/>
  <c r="M47" i="8" s="1"/>
  <c r="H133" i="3"/>
  <c r="M133" i="3" s="1"/>
  <c r="H9" i="5"/>
  <c r="M4" i="13"/>
  <c r="H241" i="3"/>
  <c r="M241" i="3" s="1"/>
  <c r="H95" i="7"/>
  <c r="H22" i="3"/>
  <c r="M22" i="3" s="1"/>
  <c r="H39" i="6"/>
  <c r="M39" i="6" s="1"/>
  <c r="H363" i="3"/>
  <c r="M363" i="3" s="1"/>
  <c r="H27" i="6"/>
  <c r="M27" i="6" s="1"/>
  <c r="H259" i="3"/>
  <c r="M259" i="3" s="1"/>
  <c r="H17" i="7"/>
  <c r="H352" i="3"/>
  <c r="M352" i="3" s="1"/>
  <c r="H18" i="4"/>
  <c r="H317" i="3"/>
  <c r="M317" i="3" s="1"/>
  <c r="H99" i="6"/>
  <c r="H313" i="3"/>
  <c r="M313" i="3" s="1"/>
  <c r="H5" i="7"/>
  <c r="M5" i="7" s="1"/>
  <c r="H226" i="3"/>
  <c r="M226" i="3" s="1"/>
  <c r="H18" i="6"/>
  <c r="I87" i="3"/>
  <c r="I21" i="7"/>
  <c r="I249" i="3"/>
  <c r="I24" i="3"/>
  <c r="I34" i="8"/>
  <c r="M275" i="10"/>
  <c r="M256" i="10"/>
  <c r="M157" i="10"/>
  <c r="M106" i="10"/>
  <c r="M257" i="10"/>
  <c r="M231" i="10"/>
  <c r="M75" i="10"/>
  <c r="M236" i="10"/>
  <c r="M250" i="10"/>
  <c r="M174" i="10"/>
  <c r="M80" i="10"/>
  <c r="M219" i="10"/>
  <c r="I39" i="3"/>
  <c r="I12" i="3"/>
  <c r="I2" i="3"/>
  <c r="I13" i="6"/>
  <c r="M13" i="6" s="1"/>
  <c r="I114" i="3"/>
  <c r="I26" i="3"/>
  <c r="I41" i="3"/>
  <c r="I40" i="3"/>
  <c r="I62" i="3"/>
  <c r="I18" i="6"/>
  <c r="I36" i="8"/>
  <c r="I37" i="5"/>
  <c r="I36" i="3"/>
  <c r="I225" i="3"/>
  <c r="M263" i="10"/>
  <c r="I140" i="3"/>
  <c r="M140" i="3" s="1"/>
  <c r="I6" i="3"/>
  <c r="I21" i="3"/>
  <c r="I9" i="6"/>
  <c r="M9" i="6" s="1"/>
  <c r="M264" i="10"/>
  <c r="I53" i="3"/>
  <c r="I8" i="8"/>
  <c r="M85" i="10"/>
  <c r="I86" i="6"/>
  <c r="M45" i="3"/>
  <c r="M96" i="3"/>
  <c r="M268" i="10"/>
  <c r="I10" i="3"/>
  <c r="I92" i="3"/>
  <c r="M98" i="3"/>
  <c r="I76" i="7"/>
  <c r="M76" i="7" s="1"/>
  <c r="I90" i="6"/>
  <c r="M90" i="6" s="1"/>
  <c r="M215" i="10"/>
  <c r="M50" i="13"/>
  <c r="M83" i="10"/>
  <c r="I90" i="7"/>
  <c r="M90" i="7" s="1"/>
  <c r="I7" i="3"/>
  <c r="I13" i="5"/>
  <c r="M13" i="5" s="1"/>
  <c r="M248" i="10"/>
  <c r="I31" i="3"/>
  <c r="I10" i="7"/>
  <c r="I7" i="6"/>
  <c r="I229" i="3"/>
  <c r="I3" i="3"/>
  <c r="M188" i="10"/>
  <c r="M22" i="13"/>
  <c r="M10" i="11"/>
  <c r="M38" i="13"/>
  <c r="I5" i="4"/>
  <c r="M5" i="4" s="1"/>
  <c r="I120" i="3"/>
  <c r="M119" i="10"/>
  <c r="M60" i="14"/>
  <c r="M100" i="10"/>
  <c r="I5" i="3"/>
  <c r="I42" i="7"/>
  <c r="D8" i="1"/>
  <c r="M20" i="13"/>
  <c r="M249" i="10"/>
  <c r="M241" i="10"/>
  <c r="I51" i="6"/>
  <c r="I84" i="6"/>
  <c r="I33" i="5"/>
  <c r="I26" i="5"/>
  <c r="M106" i="3"/>
  <c r="I233" i="3"/>
  <c r="M130" i="10"/>
  <c r="I49" i="7"/>
  <c r="M49" i="7" s="1"/>
  <c r="I4" i="5"/>
  <c r="M43" i="14"/>
  <c r="M198" i="10"/>
  <c r="M125" i="10"/>
  <c r="I252" i="3"/>
  <c r="D4" i="1"/>
  <c r="I82" i="3"/>
  <c r="D2" i="1"/>
  <c r="D3" i="1"/>
  <c r="I9" i="3"/>
  <c r="I102" i="7"/>
  <c r="M102" i="7" s="1"/>
  <c r="D5" i="1"/>
  <c r="M191" i="10"/>
  <c r="M26" i="15"/>
  <c r="M11" i="11"/>
  <c r="M266" i="10"/>
  <c r="M70" i="3"/>
  <c r="M274" i="10"/>
  <c r="M270" i="10"/>
  <c r="M259" i="10"/>
  <c r="M262" i="10"/>
  <c r="M89" i="10"/>
  <c r="M98" i="10"/>
  <c r="M193" i="10"/>
  <c r="M146" i="10"/>
  <c r="M107" i="10"/>
  <c r="M253" i="10"/>
  <c r="M66" i="3"/>
  <c r="M134" i="10"/>
  <c r="M238" i="10"/>
  <c r="M6" i="16"/>
  <c r="M244" i="10"/>
  <c r="M87" i="10"/>
  <c r="M5" i="9"/>
  <c r="M246" i="10"/>
  <c r="M93" i="3"/>
  <c r="M68" i="6"/>
  <c r="M8" i="5"/>
  <c r="M265" i="10"/>
  <c r="M108" i="10"/>
  <c r="M44" i="8"/>
  <c r="M272" i="10"/>
  <c r="M267" i="10"/>
  <c r="M269" i="10"/>
  <c r="M32" i="3"/>
  <c r="M252" i="10"/>
  <c r="M30" i="11"/>
  <c r="M34" i="15"/>
  <c r="M271" i="10"/>
  <c r="M52" i="10"/>
  <c r="M261" i="10"/>
  <c r="M225" i="10"/>
  <c r="M46" i="10"/>
  <c r="M74" i="10"/>
  <c r="M245" i="10"/>
  <c r="M273" i="10"/>
  <c r="M47" i="14"/>
  <c r="M254" i="10"/>
  <c r="M91" i="10"/>
  <c r="H92" i="3"/>
  <c r="H192" i="3"/>
  <c r="H307" i="3"/>
  <c r="M307" i="3" s="1"/>
  <c r="H30" i="3"/>
  <c r="M30" i="3" s="1"/>
  <c r="H250" i="3"/>
  <c r="M250" i="3" s="1"/>
  <c r="H112" i="3"/>
  <c r="M112" i="3" s="1"/>
  <c r="H129" i="3"/>
  <c r="H285" i="3"/>
  <c r="M285" i="3" s="1"/>
  <c r="M53" i="5"/>
  <c r="H239" i="3"/>
  <c r="H331" i="3"/>
  <c r="M331" i="3" s="1"/>
  <c r="H108" i="3"/>
  <c r="M108" i="3" s="1"/>
  <c r="H9" i="3"/>
  <c r="H125" i="3"/>
  <c r="H204" i="3"/>
  <c r="M204" i="3" s="1"/>
  <c r="H242" i="3"/>
  <c r="M242" i="3" s="1"/>
  <c r="H203" i="3"/>
  <c r="M203" i="3" s="1"/>
  <c r="H178" i="3"/>
  <c r="H183" i="3"/>
  <c r="H283" i="3"/>
  <c r="M283" i="3" s="1"/>
  <c r="H80" i="3"/>
  <c r="M80" i="3" s="1"/>
  <c r="H235" i="3"/>
  <c r="M235" i="3" s="1"/>
  <c r="H113" i="3"/>
  <c r="M113" i="3" s="1"/>
  <c r="H27" i="3"/>
  <c r="M27" i="3" s="1"/>
  <c r="C7" i="1"/>
  <c r="H19" i="3"/>
  <c r="H324" i="3"/>
  <c r="M324" i="3" s="1"/>
  <c r="M92" i="7"/>
  <c r="H316" i="3"/>
  <c r="M316" i="3" s="1"/>
  <c r="H237" i="3"/>
  <c r="M237" i="3" s="1"/>
  <c r="H341" i="3"/>
  <c r="M341" i="3" s="1"/>
  <c r="H244" i="3"/>
  <c r="M244" i="3" s="1"/>
  <c r="H247" i="3"/>
  <c r="H246" i="3"/>
  <c r="M246" i="3" s="1"/>
  <c r="H249" i="3"/>
  <c r="H170" i="3"/>
  <c r="H229" i="3"/>
  <c r="H206" i="3"/>
  <c r="M206" i="3" s="1"/>
  <c r="H59" i="3"/>
  <c r="M59" i="3" s="1"/>
  <c r="H256" i="3"/>
  <c r="M256" i="3" s="1"/>
  <c r="H52" i="3"/>
  <c r="H15" i="3"/>
  <c r="M15" i="3" s="1"/>
  <c r="C5" i="1"/>
  <c r="H3" i="3"/>
  <c r="H257" i="3"/>
  <c r="H240" i="3"/>
  <c r="M240" i="3" s="1"/>
  <c r="M65" i="6"/>
  <c r="H255" i="3"/>
  <c r="M255" i="3" s="1"/>
  <c r="M83" i="6"/>
  <c r="H269" i="3"/>
  <c r="M269" i="3" s="1"/>
  <c r="H308" i="3"/>
  <c r="M308" i="3" s="1"/>
  <c r="H342" i="3"/>
  <c r="M342" i="3" s="1"/>
  <c r="M53" i="6"/>
  <c r="H309" i="3"/>
  <c r="M309" i="3" s="1"/>
  <c r="H319" i="3"/>
  <c r="M319" i="3" s="1"/>
  <c r="H327" i="3"/>
  <c r="M327" i="3" s="1"/>
  <c r="H322" i="3"/>
  <c r="M322" i="3" s="1"/>
  <c r="H318" i="3"/>
  <c r="M318" i="3" s="1"/>
  <c r="H336" i="3"/>
  <c r="M336" i="3" s="1"/>
  <c r="H181" i="3"/>
  <c r="M181" i="3" s="1"/>
  <c r="H293" i="3"/>
  <c r="M293" i="3" s="1"/>
  <c r="C3" i="1"/>
  <c r="H8" i="3"/>
  <c r="M8" i="3" s="1"/>
  <c r="H156" i="3"/>
  <c r="H187" i="3"/>
  <c r="M187" i="3" s="1"/>
  <c r="H160" i="3"/>
  <c r="M160" i="3" s="1"/>
  <c r="H315" i="3"/>
  <c r="M315" i="3" s="1"/>
  <c r="H357" i="3"/>
  <c r="M357" i="3" s="1"/>
  <c r="H69" i="3"/>
  <c r="H13" i="3"/>
  <c r="M13" i="3" s="1"/>
  <c r="H167" i="3"/>
  <c r="M167" i="3" s="1"/>
  <c r="H18" i="3"/>
  <c r="H103" i="3"/>
  <c r="H39" i="3"/>
  <c r="H305" i="3"/>
  <c r="M305" i="3" s="1"/>
  <c r="H349" i="3"/>
  <c r="M349" i="3" s="1"/>
  <c r="H338" i="3"/>
  <c r="M338" i="3" s="1"/>
  <c r="H209" i="3"/>
  <c r="M209" i="3" s="1"/>
  <c r="H196" i="3"/>
  <c r="M196" i="3" s="1"/>
  <c r="H165" i="3"/>
  <c r="M165" i="3" s="1"/>
  <c r="H175" i="3"/>
  <c r="M175" i="3" s="1"/>
  <c r="H152" i="3"/>
  <c r="M152" i="3" s="1"/>
  <c r="H31" i="3"/>
  <c r="M99" i="7"/>
  <c r="H219" i="3"/>
  <c r="M219" i="3" s="1"/>
  <c r="H231" i="3"/>
  <c r="M231" i="3" s="1"/>
  <c r="H325" i="3"/>
  <c r="M325" i="3" s="1"/>
  <c r="M17" i="8"/>
  <c r="H359" i="3"/>
  <c r="M359" i="3" s="1"/>
  <c r="H351" i="3"/>
  <c r="M351" i="3" s="1"/>
  <c r="H284" i="3"/>
  <c r="M284" i="3" s="1"/>
  <c r="M48" i="6"/>
  <c r="H176" i="3"/>
  <c r="H177" i="3"/>
  <c r="M177" i="3" s="1"/>
  <c r="H286" i="3"/>
  <c r="M286" i="3" s="1"/>
  <c r="M84" i="7"/>
  <c r="H299" i="3"/>
  <c r="M299" i="3" s="1"/>
  <c r="H145" i="3"/>
  <c r="M145" i="3" s="1"/>
  <c r="M55" i="8"/>
  <c r="H5" i="3"/>
  <c r="H258" i="3"/>
  <c r="M258" i="3" s="1"/>
  <c r="H161" i="3"/>
  <c r="M161" i="3" s="1"/>
  <c r="H356" i="3"/>
  <c r="M356" i="3" s="1"/>
  <c r="H272" i="3"/>
  <c r="C2" i="1"/>
  <c r="H7" i="3"/>
  <c r="H273" i="3"/>
  <c r="M273" i="3" s="1"/>
  <c r="H41" i="3"/>
  <c r="M28" i="6"/>
  <c r="H366" i="3"/>
  <c r="M366" i="3" s="1"/>
  <c r="H48" i="3"/>
  <c r="M48" i="3" s="1"/>
  <c r="H11" i="3"/>
  <c r="M54" i="7"/>
  <c r="H36" i="3"/>
  <c r="H122" i="3"/>
  <c r="M122" i="3" s="1"/>
  <c r="H251" i="3"/>
  <c r="M251" i="3" s="1"/>
  <c r="M26" i="7"/>
  <c r="C11" i="1"/>
  <c r="H335" i="3"/>
  <c r="M335" i="3" s="1"/>
  <c r="H287" i="3"/>
  <c r="M287" i="3" s="1"/>
  <c r="M10" i="8"/>
  <c r="H337" i="3"/>
  <c r="M337" i="3" s="1"/>
  <c r="H61" i="3"/>
  <c r="M55" i="5"/>
  <c r="H262" i="3"/>
  <c r="M262" i="3" s="1"/>
  <c r="H263" i="3"/>
  <c r="M263" i="3" s="1"/>
  <c r="C4" i="1"/>
  <c r="H77" i="3"/>
  <c r="M77" i="3" s="1"/>
  <c r="H2" i="3"/>
  <c r="H87" i="3"/>
  <c r="H310" i="3"/>
  <c r="M310" i="3" s="1"/>
  <c r="H90" i="3"/>
  <c r="H91" i="3"/>
  <c r="M91" i="3" s="1"/>
  <c r="H99" i="3"/>
  <c r="M99" i="3" s="1"/>
  <c r="H216" i="3"/>
  <c r="M216" i="3" s="1"/>
  <c r="H217" i="3"/>
  <c r="M217" i="3" s="1"/>
  <c r="H340" i="3"/>
  <c r="M340" i="3" s="1"/>
  <c r="H62" i="3"/>
  <c r="H120" i="3"/>
  <c r="H185" i="3"/>
  <c r="M185" i="3" s="1"/>
  <c r="H329" i="3"/>
  <c r="M329" i="3" s="1"/>
  <c r="H252" i="3"/>
  <c r="H119" i="3"/>
  <c r="M119" i="3" s="1"/>
  <c r="H172" i="3"/>
  <c r="M172" i="3" s="1"/>
  <c r="H10" i="3"/>
  <c r="H131" i="3"/>
  <c r="M131" i="3" s="1"/>
  <c r="H328" i="3"/>
  <c r="M328" i="3" s="1"/>
  <c r="M30" i="5"/>
  <c r="H37" i="3"/>
  <c r="M37" i="3" s="1"/>
  <c r="M71" i="6"/>
  <c r="H14" i="3"/>
  <c r="M14" i="3" s="1"/>
  <c r="H362" i="3"/>
  <c r="M362" i="3" s="1"/>
  <c r="H82" i="3"/>
  <c r="H24" i="3"/>
  <c r="H264" i="3"/>
  <c r="M264" i="3" s="1"/>
  <c r="M47" i="6"/>
  <c r="H100" i="3"/>
  <c r="M100" i="3" s="1"/>
  <c r="H25" i="3"/>
  <c r="M25" i="3" s="1"/>
  <c r="H339" i="3"/>
  <c r="M339" i="3" s="1"/>
  <c r="H23" i="3"/>
  <c r="H17" i="3"/>
  <c r="H298" i="3"/>
  <c r="M298" i="3" s="1"/>
  <c r="H51" i="3"/>
  <c r="M51" i="3" s="1"/>
  <c r="H28" i="3"/>
  <c r="H348" i="3"/>
  <c r="M348" i="3" s="1"/>
  <c r="H12" i="3"/>
  <c r="H4" i="3"/>
  <c r="M4" i="3" s="1"/>
  <c r="H155" i="3"/>
  <c r="H21" i="3"/>
  <c r="H233" i="3"/>
  <c r="H353" i="3"/>
  <c r="M353" i="3" s="1"/>
  <c r="H16" i="3"/>
  <c r="M16" i="3" s="1"/>
  <c r="H332" i="3"/>
  <c r="M332" i="3" s="1"/>
  <c r="H350" i="3"/>
  <c r="M350" i="3" s="1"/>
  <c r="H6" i="3"/>
  <c r="M40" i="8"/>
  <c r="H345" i="3"/>
  <c r="M345" i="3" s="1"/>
  <c r="M34" i="7"/>
  <c r="H40" i="3"/>
  <c r="H306" i="3"/>
  <c r="M306" i="3" s="1"/>
  <c r="H184" i="3"/>
  <c r="M184" i="3" s="1"/>
  <c r="C6" i="1"/>
  <c r="H29" i="3"/>
  <c r="M29" i="3" s="1"/>
  <c r="M46" i="7"/>
  <c r="H218" i="3"/>
  <c r="M218" i="3" s="1"/>
  <c r="H63" i="3"/>
  <c r="H321" i="3"/>
  <c r="M321" i="3" s="1"/>
  <c r="H115" i="3"/>
  <c r="M115" i="3" s="1"/>
  <c r="H346" i="3"/>
  <c r="M346" i="3" s="1"/>
  <c r="H282" i="3"/>
  <c r="M282" i="3" s="1"/>
  <c r="M32" i="6"/>
  <c r="H355" i="3"/>
  <c r="M355" i="3" s="1"/>
  <c r="H180" i="3"/>
  <c r="M29" i="4"/>
  <c r="H361" i="3"/>
  <c r="M361" i="3" s="1"/>
  <c r="H225" i="3"/>
  <c r="M43" i="7"/>
  <c r="H295" i="3"/>
  <c r="M295" i="3" s="1"/>
  <c r="H330" i="3"/>
  <c r="M330" i="3" s="1"/>
  <c r="H314" i="3"/>
  <c r="M314" i="3" s="1"/>
  <c r="H43" i="3"/>
  <c r="H365" i="3"/>
  <c r="M365" i="3" s="1"/>
  <c r="H109" i="3"/>
  <c r="M109" i="3" s="1"/>
  <c r="H158" i="3"/>
  <c r="M158" i="3" s="1"/>
  <c r="H138" i="3"/>
  <c r="M138" i="3" s="1"/>
  <c r="H347" i="3"/>
  <c r="M347" i="3" s="1"/>
  <c r="M15" i="7"/>
  <c r="M2" i="8"/>
  <c r="H53" i="3"/>
  <c r="H207" i="3"/>
  <c r="M207" i="3" s="1"/>
  <c r="H288" i="3"/>
  <c r="M288" i="3" s="1"/>
  <c r="M25" i="4"/>
  <c r="H358" i="3"/>
  <c r="M358" i="3" s="1"/>
  <c r="M17" i="6"/>
  <c r="H222" i="3"/>
  <c r="M222" i="3" s="1"/>
  <c r="H127" i="3"/>
  <c r="M127" i="3" s="1"/>
  <c r="M23" i="7"/>
  <c r="H49" i="3"/>
  <c r="M49" i="3" s="1"/>
  <c r="M72" i="7"/>
  <c r="H65" i="3"/>
  <c r="M65" i="3" s="1"/>
  <c r="H265" i="3"/>
  <c r="M265" i="3" s="1"/>
  <c r="H266" i="3"/>
  <c r="H88" i="3"/>
  <c r="M88" i="3" s="1"/>
  <c r="M14" i="14"/>
  <c r="M140" i="10"/>
  <c r="M50" i="10"/>
  <c r="M25" i="15"/>
  <c r="M2" i="16"/>
  <c r="M79" i="6"/>
  <c r="M12" i="14"/>
  <c r="M131" i="10"/>
  <c r="M24" i="13"/>
  <c r="M28" i="15"/>
  <c r="M30" i="12"/>
  <c r="M47" i="10"/>
  <c r="M5" i="16"/>
  <c r="M20" i="10"/>
  <c r="M133" i="10"/>
  <c r="M135" i="10"/>
  <c r="M10" i="12"/>
  <c r="M32" i="7"/>
  <c r="M105" i="10"/>
  <c r="M8" i="16"/>
  <c r="M28" i="11"/>
  <c r="M94" i="10"/>
  <c r="M128" i="10"/>
  <c r="B5" i="1"/>
  <c r="B3" i="1"/>
  <c r="B4" i="1"/>
  <c r="L20" i="5"/>
  <c r="L59" i="8"/>
  <c r="L7" i="3"/>
  <c r="L39" i="11"/>
  <c r="L4" i="9"/>
  <c r="L30" i="6"/>
  <c r="L18" i="4"/>
  <c r="L62" i="14"/>
  <c r="L12" i="7"/>
  <c r="L8" i="15"/>
  <c r="L2" i="10"/>
  <c r="L36" i="12"/>
  <c r="M36" i="12" s="1"/>
  <c r="B7" i="35"/>
  <c r="H10" i="1"/>
  <c r="H12" i="1"/>
  <c r="M46" i="15" l="1"/>
  <c r="M11" i="12"/>
  <c r="M141" i="10"/>
  <c r="M179" i="10"/>
  <c r="M40" i="14"/>
  <c r="M26" i="10"/>
  <c r="M26" i="13"/>
  <c r="M17" i="10"/>
  <c r="M6" i="12"/>
  <c r="M31" i="13"/>
  <c r="M18" i="13"/>
  <c r="M2" i="15"/>
  <c r="M40" i="15"/>
  <c r="M51" i="10"/>
  <c r="M17" i="14"/>
  <c r="M51" i="14"/>
  <c r="M15" i="13"/>
  <c r="M2" i="11"/>
  <c r="M12" i="12"/>
  <c r="M34" i="13"/>
  <c r="M56" i="14"/>
  <c r="M2" i="13"/>
  <c r="M26" i="12"/>
  <c r="M3" i="16"/>
  <c r="M18" i="14"/>
  <c r="M21" i="15"/>
  <c r="M41" i="14"/>
  <c r="M161" i="10"/>
  <c r="M29" i="10"/>
  <c r="M68" i="14"/>
  <c r="M8" i="11"/>
  <c r="M15" i="15"/>
  <c r="M20" i="14"/>
  <c r="M29" i="15"/>
  <c r="M28" i="8"/>
  <c r="M8" i="7"/>
  <c r="M16" i="6"/>
  <c r="M86" i="6"/>
  <c r="M26" i="5"/>
  <c r="M51" i="13"/>
  <c r="M8" i="10"/>
  <c r="M160" i="10"/>
  <c r="M28" i="12"/>
  <c r="M30" i="14"/>
  <c r="M61" i="10"/>
  <c r="M16" i="10"/>
  <c r="M12" i="10"/>
  <c r="M96" i="10"/>
  <c r="M49" i="14"/>
  <c r="M28" i="10"/>
  <c r="M16" i="13"/>
  <c r="M116" i="10"/>
  <c r="M52" i="13"/>
  <c r="M126" i="10"/>
  <c r="M77" i="10"/>
  <c r="M159" i="10"/>
  <c r="M20" i="12"/>
  <c r="M6" i="14"/>
  <c r="M7" i="11"/>
  <c r="M97" i="10"/>
  <c r="M78" i="10"/>
  <c r="M7" i="13"/>
  <c r="M45" i="13"/>
  <c r="M54" i="14"/>
  <c r="M9" i="10"/>
  <c r="M19" i="12"/>
  <c r="M44" i="14"/>
  <c r="H7" i="1"/>
  <c r="M21" i="10"/>
  <c r="M24" i="14"/>
  <c r="M48" i="13"/>
  <c r="M28" i="13"/>
  <c r="M11" i="14"/>
  <c r="M18" i="10"/>
  <c r="M32" i="11"/>
  <c r="M49" i="13"/>
  <c r="M15" i="5"/>
  <c r="M17" i="13"/>
  <c r="M48" i="15"/>
  <c r="M9" i="13"/>
  <c r="M10" i="10"/>
  <c r="M32" i="14"/>
  <c r="M23" i="14"/>
  <c r="M39" i="14"/>
  <c r="M19" i="14"/>
  <c r="M20" i="16"/>
  <c r="M27" i="11"/>
  <c r="M2" i="14"/>
  <c r="M4" i="15"/>
  <c r="M8" i="13"/>
  <c r="M46" i="13"/>
  <c r="M13" i="13"/>
  <c r="M31" i="12"/>
  <c r="M67" i="14"/>
  <c r="M23" i="13"/>
  <c r="M36" i="15"/>
  <c r="M41" i="13"/>
  <c r="M8" i="9"/>
  <c r="M3" i="7"/>
  <c r="M94" i="7"/>
  <c r="M6" i="6"/>
  <c r="M96" i="6"/>
  <c r="M7" i="6"/>
  <c r="M5" i="5"/>
  <c r="M91" i="6"/>
  <c r="M19" i="5"/>
  <c r="M97" i="6"/>
  <c r="M31" i="7"/>
  <c r="M33" i="11"/>
  <c r="M29" i="11"/>
  <c r="M45" i="10"/>
  <c r="M56" i="10"/>
  <c r="M11" i="3"/>
  <c r="M47" i="15"/>
  <c r="M7" i="10"/>
  <c r="M112" i="10"/>
  <c r="M59" i="14"/>
  <c r="M23" i="10"/>
  <c r="M25" i="11"/>
  <c r="M10" i="13"/>
  <c r="M11" i="10"/>
  <c r="M5" i="13"/>
  <c r="M92" i="10"/>
  <c r="M13" i="14"/>
  <c r="M4" i="10"/>
  <c r="M27" i="13"/>
  <c r="M19" i="15"/>
  <c r="M12" i="13"/>
  <c r="M64" i="14"/>
  <c r="M50" i="14"/>
  <c r="M18" i="8"/>
  <c r="M64" i="6"/>
  <c r="M48" i="7"/>
  <c r="M156" i="3"/>
  <c r="M34" i="4"/>
  <c r="M4" i="5"/>
  <c r="M15" i="4"/>
  <c r="M44" i="7"/>
  <c r="M48" i="8"/>
  <c r="M50" i="7"/>
  <c r="M27" i="12"/>
  <c r="M69" i="3"/>
  <c r="M30" i="7"/>
  <c r="M85" i="7"/>
  <c r="M8" i="4"/>
  <c r="M43" i="8"/>
  <c r="M8" i="6"/>
  <c r="M12" i="16"/>
  <c r="M19" i="16"/>
  <c r="M28" i="14"/>
  <c r="M12" i="8"/>
  <c r="M5" i="11"/>
  <c r="M32" i="12"/>
  <c r="M95" i="6"/>
  <c r="M11" i="13"/>
  <c r="M35" i="7"/>
  <c r="M25" i="8"/>
  <c r="M26" i="3"/>
  <c r="M17" i="3"/>
  <c r="M87" i="6"/>
  <c r="M17" i="7"/>
  <c r="M13" i="7"/>
  <c r="M23" i="15"/>
  <c r="M33" i="5"/>
  <c r="M44" i="15"/>
  <c r="M99" i="6"/>
  <c r="M35" i="13"/>
  <c r="M4" i="6"/>
  <c r="M87" i="7"/>
  <c r="M21" i="6"/>
  <c r="M31" i="14"/>
  <c r="M40" i="10"/>
  <c r="M6" i="9"/>
  <c r="M3" i="13"/>
  <c r="M63" i="6"/>
  <c r="M19" i="6"/>
  <c r="M82" i="7"/>
  <c r="M6" i="13"/>
  <c r="M52" i="6"/>
  <c r="M9" i="5"/>
  <c r="M33" i="7"/>
  <c r="M63" i="14"/>
  <c r="M96" i="7"/>
  <c r="M7" i="4"/>
  <c r="M19" i="10"/>
  <c r="M80" i="6"/>
  <c r="M37" i="7"/>
  <c r="M78" i="7"/>
  <c r="M26" i="6"/>
  <c r="M59" i="6"/>
  <c r="M95" i="7"/>
  <c r="M12" i="6"/>
  <c r="M23" i="6"/>
  <c r="M59" i="7"/>
  <c r="M22" i="14"/>
  <c r="M9" i="12"/>
  <c r="M97" i="7"/>
  <c r="M51" i="7"/>
  <c r="M4" i="14"/>
  <c r="M36" i="8"/>
  <c r="M83" i="7"/>
  <c r="M31" i="5"/>
  <c r="M38" i="5"/>
  <c r="M8" i="8"/>
  <c r="M4" i="8"/>
  <c r="M7" i="8"/>
  <c r="M61" i="7"/>
  <c r="M21" i="7"/>
  <c r="M42" i="7"/>
  <c r="M88" i="6"/>
  <c r="M43" i="6"/>
  <c r="M46" i="6"/>
  <c r="M42" i="5"/>
  <c r="M36" i="5"/>
  <c r="M51" i="6"/>
  <c r="M16" i="7"/>
  <c r="M21" i="14"/>
  <c r="M55" i="6"/>
  <c r="M45" i="6"/>
  <c r="M10" i="7"/>
  <c r="M34" i="8"/>
  <c r="M15" i="6"/>
  <c r="M4" i="16"/>
  <c r="M206" i="10"/>
  <c r="M27" i="10"/>
  <c r="M239" i="3"/>
  <c r="M180" i="3"/>
  <c r="M192" i="3"/>
  <c r="M183" i="3"/>
  <c r="M272" i="3"/>
  <c r="M257" i="3"/>
  <c r="M9" i="9"/>
  <c r="M42" i="13"/>
  <c r="M155" i="3"/>
  <c r="M266" i="3"/>
  <c r="M82" i="6"/>
  <c r="M30" i="8"/>
  <c r="M104" i="7"/>
  <c r="M221" i="3"/>
  <c r="M54" i="6"/>
  <c r="M225" i="3"/>
  <c r="M90" i="3"/>
  <c r="M247" i="3"/>
  <c r="M28" i="3"/>
  <c r="M11" i="6"/>
  <c r="M49" i="6"/>
  <c r="M53" i="7"/>
  <c r="M129" i="3"/>
  <c r="M12" i="3"/>
  <c r="M87" i="3"/>
  <c r="M178" i="3"/>
  <c r="M125" i="3"/>
  <c r="M170" i="3"/>
  <c r="M23" i="3"/>
  <c r="M43" i="3"/>
  <c r="M103" i="3"/>
  <c r="M176" i="3"/>
  <c r="M52" i="3"/>
  <c r="M84" i="6"/>
  <c r="M62" i="14"/>
  <c r="M61" i="3"/>
  <c r="M18" i="3"/>
  <c r="H3" i="1"/>
  <c r="M114" i="3"/>
  <c r="M39" i="3"/>
  <c r="M41" i="3"/>
  <c r="M24" i="3"/>
  <c r="M249" i="3"/>
  <c r="M2" i="3"/>
  <c r="M18" i="6"/>
  <c r="M10" i="3"/>
  <c r="M40" i="3"/>
  <c r="M21" i="3"/>
  <c r="M62" i="3"/>
  <c r="M229" i="3"/>
  <c r="M31" i="3"/>
  <c r="M92" i="3"/>
  <c r="M53" i="3"/>
  <c r="M5" i="3"/>
  <c r="M120" i="3"/>
  <c r="M252" i="3"/>
  <c r="M3" i="3"/>
  <c r="M233" i="3"/>
  <c r="M9" i="3"/>
  <c r="M82" i="3"/>
  <c r="M27" i="8"/>
  <c r="M103" i="7"/>
  <c r="M35" i="8"/>
  <c r="M2" i="9"/>
  <c r="M18" i="4"/>
  <c r="H11" i="1"/>
  <c r="M6" i="3"/>
  <c r="M59" i="8"/>
  <c r="M52" i="5"/>
  <c r="M98" i="6"/>
  <c r="M37" i="5"/>
  <c r="M20" i="5"/>
  <c r="M101" i="7"/>
  <c r="M150" i="3"/>
  <c r="M36" i="3"/>
  <c r="M63" i="3"/>
  <c r="M19" i="3"/>
  <c r="M39" i="11"/>
  <c r="M8" i="15"/>
  <c r="M12" i="7"/>
  <c r="M2" i="10"/>
  <c r="M4" i="9"/>
  <c r="M30" i="6"/>
  <c r="M7" i="3"/>
  <c r="B8" i="35"/>
  <c r="H4" i="1"/>
  <c r="H2" i="1"/>
  <c r="H6" i="1"/>
  <c r="H9" i="1"/>
  <c r="H8" i="1"/>
  <c r="H5" i="1"/>
  <c r="I3" i="1" l="1"/>
  <c r="I4" i="1"/>
  <c r="I10" i="1"/>
  <c r="I9" i="1"/>
  <c r="I12" i="1"/>
  <c r="I6" i="1"/>
  <c r="I7" i="1"/>
  <c r="I11" i="1"/>
  <c r="I8" i="1"/>
  <c r="I2" i="1"/>
  <c r="I5" i="1"/>
  <c r="B9" i="35"/>
  <c r="B10" i="35" l="1"/>
  <c r="B11" i="35" l="1"/>
  <c r="B12" i="35" l="1"/>
  <c r="B13" i="35" s="1"/>
  <c r="B14" i="35" s="1"/>
  <c r="B15" i="35" s="1"/>
  <c r="B16" i="35" s="1"/>
  <c r="B17" i="35" s="1"/>
  <c r="B18" i="35" s="1"/>
  <c r="B19" i="35" s="1"/>
  <c r="B20" i="35" s="1"/>
  <c r="B40" i="35" l="1"/>
  <c r="B60" i="35" s="1"/>
  <c r="B80" i="35" s="1"/>
  <c r="B100" i="35" s="1"/>
  <c r="B120" i="35" s="1"/>
  <c r="B21" i="35"/>
  <c r="B22" i="35" l="1"/>
  <c r="B41" i="35"/>
  <c r="B61" i="35" s="1"/>
  <c r="B81" i="35" s="1"/>
  <c r="B101" i="35" s="1"/>
  <c r="B121" i="35" s="1"/>
  <c r="B23" i="35" l="1"/>
  <c r="B42" i="35"/>
  <c r="B62" i="35" s="1"/>
  <c r="B82" i="35" s="1"/>
  <c r="B102" i="35" s="1"/>
  <c r="B122" i="35" s="1"/>
  <c r="B43" i="35" l="1"/>
  <c r="B63" i="35" s="1"/>
  <c r="B83" i="35" s="1"/>
  <c r="B103" i="35" s="1"/>
  <c r="B123" i="35" s="1"/>
  <c r="B24" i="35"/>
  <c r="B25" i="35" l="1"/>
  <c r="B44" i="35"/>
  <c r="B64" i="35" s="1"/>
  <c r="B84" i="35" s="1"/>
  <c r="B104" i="35" s="1"/>
  <c r="B124" i="35" s="1"/>
  <c r="B26" i="35" l="1"/>
  <c r="B45" i="35"/>
  <c r="B65" i="35" s="1"/>
  <c r="B85" i="35" s="1"/>
  <c r="B105" i="35" s="1"/>
  <c r="B125" i="35" s="1"/>
  <c r="B27" i="35" l="1"/>
  <c r="B46" i="35"/>
  <c r="B66" i="35" s="1"/>
  <c r="B86" i="35" s="1"/>
  <c r="B106" i="35" s="1"/>
  <c r="B126" i="35" s="1"/>
  <c r="B28" i="35" l="1"/>
  <c r="B47" i="35"/>
  <c r="B67" i="35" s="1"/>
  <c r="B87" i="35" s="1"/>
  <c r="B107" i="35" s="1"/>
  <c r="B127" i="35" s="1"/>
  <c r="B29" i="35" l="1"/>
  <c r="B48" i="35"/>
  <c r="B68" i="35" s="1"/>
  <c r="B88" i="35" s="1"/>
  <c r="B108" i="35" s="1"/>
  <c r="B30" i="35" l="1"/>
  <c r="B49" i="35"/>
  <c r="B69" i="35" s="1"/>
  <c r="B89" i="35" s="1"/>
  <c r="B109" i="35" s="1"/>
  <c r="B50" i="35" l="1"/>
  <c r="B70" i="35" s="1"/>
  <c r="B90" i="35" s="1"/>
  <c r="B110" i="35" s="1"/>
  <c r="B31" i="35"/>
  <c r="B32" i="35" l="1"/>
  <c r="B51" i="35"/>
  <c r="B71" i="35" s="1"/>
  <c r="B91" i="35" s="1"/>
  <c r="B111" i="35" s="1"/>
  <c r="B52" i="35" l="1"/>
  <c r="B72" i="35" s="1"/>
  <c r="B92" i="35" s="1"/>
  <c r="B112" i="35" s="1"/>
  <c r="B33" i="35"/>
  <c r="B34" i="35" l="1"/>
  <c r="B53" i="35"/>
  <c r="B73" i="35" s="1"/>
  <c r="B93" i="35" s="1"/>
  <c r="B113" i="35" s="1"/>
  <c r="B35" i="35" l="1"/>
  <c r="B54" i="35"/>
  <c r="B74" i="35" s="1"/>
  <c r="B94" i="35" s="1"/>
  <c r="B114" i="35" s="1"/>
  <c r="B36" i="35" l="1"/>
  <c r="B55" i="35"/>
  <c r="B75" i="35" s="1"/>
  <c r="B95" i="35" s="1"/>
  <c r="B115" i="35" s="1"/>
  <c r="B37" i="35" l="1"/>
  <c r="B56" i="35"/>
  <c r="B76" i="35" s="1"/>
  <c r="B96" i="35" s="1"/>
  <c r="B116" i="35" s="1"/>
  <c r="B38" i="35" l="1"/>
  <c r="B57" i="35"/>
  <c r="B77" i="35" s="1"/>
  <c r="B97" i="35" s="1"/>
  <c r="B117" i="35" s="1"/>
  <c r="B39" i="35" l="1"/>
  <c r="B59" i="35" s="1"/>
  <c r="B79" i="35" s="1"/>
  <c r="B99" i="35" s="1"/>
  <c r="B119" i="35" s="1"/>
  <c r="B58" i="35"/>
  <c r="B78" i="35" s="1"/>
  <c r="B98" i="35" s="1"/>
  <c r="B118" i="35" s="1"/>
</calcChain>
</file>

<file path=xl/sharedStrings.xml><?xml version="1.0" encoding="utf-8"?>
<sst xmlns="http://schemas.openxmlformats.org/spreadsheetml/2006/main" count="10479" uniqueCount="942">
  <si>
    <t>Total</t>
  </si>
  <si>
    <t>SIX03</t>
  </si>
  <si>
    <t>First</t>
  </si>
  <si>
    <t>Last</t>
  </si>
  <si>
    <t>Gender</t>
  </si>
  <si>
    <t>Age</t>
  </si>
  <si>
    <t>Team</t>
  </si>
  <si>
    <t>PointID</t>
  </si>
  <si>
    <t>First Name</t>
  </si>
  <si>
    <t>Last Name</t>
  </si>
  <si>
    <t>Time</t>
  </si>
  <si>
    <t>AG Result</t>
  </si>
  <si>
    <t>Rank</t>
  </si>
  <si>
    <t>Team Points</t>
  </si>
  <si>
    <t/>
  </si>
  <si>
    <t>Points</t>
  </si>
  <si>
    <t>Nashua 10K</t>
  </si>
  <si>
    <t>New England Half</t>
  </si>
  <si>
    <t>GATE CITY STRIDERS</t>
  </si>
  <si>
    <t>GREATER DERRY TRACK CLUB</t>
  </si>
  <si>
    <t>MILLENNIUM RUNNING</t>
  </si>
  <si>
    <t>UPPER VALLEY RUNNING CLUB</t>
  </si>
  <si>
    <t>GRANITE STATE RACING TEAM</t>
  </si>
  <si>
    <t>ACIDOTIC RACING</t>
  </si>
  <si>
    <t>GREATER MANCHESTER RUNNING CLUB</t>
  </si>
  <si>
    <t>RUNNERS ALLEY</t>
  </si>
  <si>
    <t>ROCHESTER RUNNERS</t>
  </si>
  <si>
    <t>Cinco 5K</t>
  </si>
  <si>
    <t>Run for Freedom 10K</t>
  </si>
  <si>
    <t>Downriver 10K</t>
  </si>
  <si>
    <t>Half Way to St. Patty 5K</t>
  </si>
  <si>
    <t>Samuel</t>
  </si>
  <si>
    <t>Fazioli</t>
  </si>
  <si>
    <t>M</t>
  </si>
  <si>
    <t>Jacob</t>
  </si>
  <si>
    <t>Wormald</t>
  </si>
  <si>
    <t>Thomas</t>
  </si>
  <si>
    <t>Cantara</t>
  </si>
  <si>
    <t>Nicholas</t>
  </si>
  <si>
    <t>Gregory</t>
  </si>
  <si>
    <t>Brandyn</t>
  </si>
  <si>
    <t>Naro</t>
  </si>
  <si>
    <t>Ryan</t>
  </si>
  <si>
    <t>Aschbrenner</t>
  </si>
  <si>
    <t>John David</t>
  </si>
  <si>
    <t>Toscano</t>
  </si>
  <si>
    <t>Carter</t>
  </si>
  <si>
    <t>Tracy</t>
  </si>
  <si>
    <t>Michael</t>
  </si>
  <si>
    <t>O'Neill</t>
  </si>
  <si>
    <t>Jack</t>
  </si>
  <si>
    <t>Jean</t>
  </si>
  <si>
    <t>Dufour</t>
  </si>
  <si>
    <t>John</t>
  </si>
  <si>
    <t>McGarry</t>
  </si>
  <si>
    <t>Tivan</t>
  </si>
  <si>
    <t>Casavant</t>
  </si>
  <si>
    <t>F</t>
  </si>
  <si>
    <t>Jim</t>
  </si>
  <si>
    <t>Hansen</t>
  </si>
  <si>
    <t>Westrich</t>
  </si>
  <si>
    <t>Julie</t>
  </si>
  <si>
    <t>Mullaney</t>
  </si>
  <si>
    <t>Greg</t>
  </si>
  <si>
    <t>Desmarais</t>
  </si>
  <si>
    <t>Ronald</t>
  </si>
  <si>
    <t>Gallant</t>
  </si>
  <si>
    <t>Emmet</t>
  </si>
  <si>
    <t>Clifford</t>
  </si>
  <si>
    <t>Terryl</t>
  </si>
  <si>
    <t>Fritz</t>
  </si>
  <si>
    <t>Pamela</t>
  </si>
  <si>
    <t>Moore</t>
  </si>
  <si>
    <t>James</t>
  </si>
  <si>
    <t>Aiken</t>
  </si>
  <si>
    <t>Bob</t>
  </si>
  <si>
    <t>Dolan</t>
  </si>
  <si>
    <t>Chris</t>
  </si>
  <si>
    <t>Severance</t>
  </si>
  <si>
    <t>Scott</t>
  </si>
  <si>
    <t>Reiff</t>
  </si>
  <si>
    <t>Trevor</t>
  </si>
  <si>
    <t>Ward</t>
  </si>
  <si>
    <t>Sarah</t>
  </si>
  <si>
    <t>Hewett</t>
  </si>
  <si>
    <t>Stephen</t>
  </si>
  <si>
    <t>Rouleau</t>
  </si>
  <si>
    <t>Laurie</t>
  </si>
  <si>
    <t>Reed</t>
  </si>
  <si>
    <t>Tammy</t>
  </si>
  <si>
    <t>Gaffey</t>
  </si>
  <si>
    <t>Laura</t>
  </si>
  <si>
    <t>Soule</t>
  </si>
  <si>
    <t>Matthew</t>
  </si>
  <si>
    <t>Shapiro</t>
  </si>
  <si>
    <t>Linda</t>
  </si>
  <si>
    <t>Knippers</t>
  </si>
  <si>
    <t>Diane</t>
  </si>
  <si>
    <t>Druding</t>
  </si>
  <si>
    <t>Tom</t>
  </si>
  <si>
    <t>Peg</t>
  </si>
  <si>
    <t>Donovan</t>
  </si>
  <si>
    <t>Kelly</t>
  </si>
  <si>
    <t>Jennifer</t>
  </si>
  <si>
    <t>Elizabeth</t>
  </si>
  <si>
    <t>Busteed</t>
  </si>
  <si>
    <t>Bruce</t>
  </si>
  <si>
    <t>Conti</t>
  </si>
  <si>
    <t>Joanne</t>
  </si>
  <si>
    <t>Woody</t>
  </si>
  <si>
    <t>Syrjala</t>
  </si>
  <si>
    <t>Robert</t>
  </si>
  <si>
    <t>Knight</t>
  </si>
  <si>
    <t>Richard</t>
  </si>
  <si>
    <t>Fijalkowski</t>
  </si>
  <si>
    <t>Kerry</t>
  </si>
  <si>
    <t>Baxter</t>
  </si>
  <si>
    <t>Isaac</t>
  </si>
  <si>
    <t>Horn</t>
  </si>
  <si>
    <t>Denise</t>
  </si>
  <si>
    <t>Sarnie</t>
  </si>
  <si>
    <t>Shelby</t>
  </si>
  <si>
    <t>Adams</t>
  </si>
  <si>
    <t>Patrick</t>
  </si>
  <si>
    <t>Nelson</t>
  </si>
  <si>
    <t>Swain</t>
  </si>
  <si>
    <t>Parent</t>
  </si>
  <si>
    <t>Sara</t>
  </si>
  <si>
    <t>Rutstein</t>
  </si>
  <si>
    <t>Carly</t>
  </si>
  <si>
    <t>Matthews</t>
  </si>
  <si>
    <t>Amy</t>
  </si>
  <si>
    <t>Dyment</t>
  </si>
  <si>
    <t>Elliott</t>
  </si>
  <si>
    <t>Aline</t>
  </si>
  <si>
    <t>Kenney</t>
  </si>
  <si>
    <t>Manning</t>
  </si>
  <si>
    <t>Jenn</t>
  </si>
  <si>
    <t>Jensen</t>
  </si>
  <si>
    <t>Bernier</t>
  </si>
  <si>
    <t>Allison</t>
  </si>
  <si>
    <t>Belliveau</t>
  </si>
  <si>
    <t>Keyes</t>
  </si>
  <si>
    <t>Alison</t>
  </si>
  <si>
    <t>Lilienfeld</t>
  </si>
  <si>
    <t>Phil</t>
  </si>
  <si>
    <t>Petschek</t>
  </si>
  <si>
    <t>Emily</t>
  </si>
  <si>
    <t>Cunha</t>
  </si>
  <si>
    <t>Kerri</t>
  </si>
  <si>
    <t>Haskins</t>
  </si>
  <si>
    <t>Jordan</t>
  </si>
  <si>
    <t>Sharad</t>
  </si>
  <si>
    <t>Vidyarthy</t>
  </si>
  <si>
    <t>Robin</t>
  </si>
  <si>
    <t>Tylim</t>
  </si>
  <si>
    <t>Lisa</t>
  </si>
  <si>
    <t>Christie</t>
  </si>
  <si>
    <t>Carolyn</t>
  </si>
  <si>
    <t>Snyder</t>
  </si>
  <si>
    <t>Debbie</t>
  </si>
  <si>
    <t>Rioux</t>
  </si>
  <si>
    <t>Raymond</t>
  </si>
  <si>
    <t>Boutotte</t>
  </si>
  <si>
    <t>Audrey</t>
  </si>
  <si>
    <t>Farnsworth</t>
  </si>
  <si>
    <t>Jenna</t>
  </si>
  <si>
    <t>Grimaldi</t>
  </si>
  <si>
    <t>Connie</t>
  </si>
  <si>
    <t>Nolan</t>
  </si>
  <si>
    <t>Weaver</t>
  </si>
  <si>
    <t>Charles</t>
  </si>
  <si>
    <t>Morganson</t>
  </si>
  <si>
    <t>Christine</t>
  </si>
  <si>
    <t>Rosenwasser</t>
  </si>
  <si>
    <t>Dianne</t>
  </si>
  <si>
    <t>Smigliani</t>
  </si>
  <si>
    <t>Shawn</t>
  </si>
  <si>
    <t>Bertrand</t>
  </si>
  <si>
    <t>Difference</t>
  </si>
  <si>
    <t>Mark</t>
  </si>
  <si>
    <t>Crane</t>
  </si>
  <si>
    <t>Net Time</t>
  </si>
  <si>
    <t>Sookie</t>
  </si>
  <si>
    <t>Folsom</t>
  </si>
  <si>
    <t>Yuki</t>
  </si>
  <si>
    <t>Chorney</t>
  </si>
  <si>
    <t>Gonnerman</t>
  </si>
  <si>
    <t>Pat</t>
  </si>
  <si>
    <t>Bourgault</t>
  </si>
  <si>
    <t>Lorraine</t>
  </si>
  <si>
    <t>McPhillips</t>
  </si>
  <si>
    <t>Pam</t>
  </si>
  <si>
    <t>Maryn</t>
  </si>
  <si>
    <t>Barrett</t>
  </si>
  <si>
    <t>Mary</t>
  </si>
  <si>
    <t>Klene</t>
  </si>
  <si>
    <t>Rebecca</t>
  </si>
  <si>
    <t>Kadish</t>
  </si>
  <si>
    <t>Patty</t>
  </si>
  <si>
    <t>Crothers</t>
  </si>
  <si>
    <t>Emalia</t>
  </si>
  <si>
    <t>Rubner</t>
  </si>
  <si>
    <t>Ellen</t>
  </si>
  <si>
    <t>Raffio</t>
  </si>
  <si>
    <t>Nanci</t>
  </si>
  <si>
    <t>Sirois</t>
  </si>
  <si>
    <t>Margarita</t>
  </si>
  <si>
    <t>Duncan</t>
  </si>
  <si>
    <t>Charla</t>
  </si>
  <si>
    <t>Stevens</t>
  </si>
  <si>
    <t>Christina</t>
  </si>
  <si>
    <t>Balch</t>
  </si>
  <si>
    <t>Chelsea</t>
  </si>
  <si>
    <t>Cook</t>
  </si>
  <si>
    <t>Barbara</t>
  </si>
  <si>
    <t>Obecny</t>
  </si>
  <si>
    <t>Valerie</t>
  </si>
  <si>
    <t>King</t>
  </si>
  <si>
    <t>Beth</t>
  </si>
  <si>
    <t>Whipple</t>
  </si>
  <si>
    <t>Priscilla</t>
  </si>
  <si>
    <t>Flynn</t>
  </si>
  <si>
    <t>Lara</t>
  </si>
  <si>
    <t>Kondor</t>
  </si>
  <si>
    <t>Christy</t>
  </si>
  <si>
    <t>Kervin</t>
  </si>
  <si>
    <t>Samantha</t>
  </si>
  <si>
    <t>Provencher</t>
  </si>
  <si>
    <t>Cari</t>
  </si>
  <si>
    <t>Hoglund</t>
  </si>
  <si>
    <t>Grace</t>
  </si>
  <si>
    <t>Blinkoff</t>
  </si>
  <si>
    <t>Maria</t>
  </si>
  <si>
    <t>Hernandez Guerin</t>
  </si>
  <si>
    <t>Pelchat</t>
  </si>
  <si>
    <t>Jill</t>
  </si>
  <si>
    <t>Whitney</t>
  </si>
  <si>
    <t>Deborah</t>
  </si>
  <si>
    <t>Rosenthal</t>
  </si>
  <si>
    <t>Michelle</t>
  </si>
  <si>
    <t>Edwards</t>
  </si>
  <si>
    <t>Stephanie</t>
  </si>
  <si>
    <t>Debra</t>
  </si>
  <si>
    <t>McCurdy</t>
  </si>
  <si>
    <t>Angela</t>
  </si>
  <si>
    <t>Boyle</t>
  </si>
  <si>
    <t>Gosselin</t>
  </si>
  <si>
    <t>Heath</t>
  </si>
  <si>
    <t>Sandra</t>
  </si>
  <si>
    <t>Allen</t>
  </si>
  <si>
    <t>Mitchell</t>
  </si>
  <si>
    <t>Shaina</t>
  </si>
  <si>
    <t>Persell</t>
  </si>
  <si>
    <t>Jessica</t>
  </si>
  <si>
    <t>Filiault</t>
  </si>
  <si>
    <t>Diana</t>
  </si>
  <si>
    <t>Ager</t>
  </si>
  <si>
    <t>Erica</t>
  </si>
  <si>
    <t>Mannetta</t>
  </si>
  <si>
    <t>Miriam</t>
  </si>
  <si>
    <t>Johnson</t>
  </si>
  <si>
    <t>Karen</t>
  </si>
  <si>
    <t>Bergquist</t>
  </si>
  <si>
    <t>Bev</t>
  </si>
  <si>
    <t>Somogie</t>
  </si>
  <si>
    <t>Janna</t>
  </si>
  <si>
    <t>Hruby</t>
  </si>
  <si>
    <t>Sheila</t>
  </si>
  <si>
    <t>Wilson</t>
  </si>
  <si>
    <t>Bilodeau</t>
  </si>
  <si>
    <t>Achsa</t>
  </si>
  <si>
    <t>Klug</t>
  </si>
  <si>
    <t>Kimberly</t>
  </si>
  <si>
    <t>Bonenfant</t>
  </si>
  <si>
    <t>Katherine</t>
  </si>
  <si>
    <t>Grzyb</t>
  </si>
  <si>
    <t>Susan</t>
  </si>
  <si>
    <t>Lovering</t>
  </si>
  <si>
    <t>Savannah</t>
  </si>
  <si>
    <t>Ritter</t>
  </si>
  <si>
    <t>Nancy</t>
  </si>
  <si>
    <t>Naomi</t>
  </si>
  <si>
    <t>Girouard</t>
  </si>
  <si>
    <t>Kandy</t>
  </si>
  <si>
    <t>Fredette</t>
  </si>
  <si>
    <t>Landry</t>
  </si>
  <si>
    <t>Destiny</t>
  </si>
  <si>
    <t>Perez</t>
  </si>
  <si>
    <t>Hartshorn</t>
  </si>
  <si>
    <t>Jun</t>
  </si>
  <si>
    <t>Chen</t>
  </si>
  <si>
    <t>Hutchinson</t>
  </si>
  <si>
    <t>Cecilia</t>
  </si>
  <si>
    <t>Stone</t>
  </si>
  <si>
    <t>Kaylin</t>
  </si>
  <si>
    <t>Ossing</t>
  </si>
  <si>
    <t>Michele</t>
  </si>
  <si>
    <t>McKenney</t>
  </si>
  <si>
    <t>Selleck</t>
  </si>
  <si>
    <t>Stella</t>
  </si>
  <si>
    <t>Louise</t>
  </si>
  <si>
    <t>Chevalier</t>
  </si>
  <si>
    <t>Potts</t>
  </si>
  <si>
    <t>Ober</t>
  </si>
  <si>
    <t>Holmes</t>
  </si>
  <si>
    <t>Kathy</t>
  </si>
  <si>
    <t>Roux</t>
  </si>
  <si>
    <t>Walker-Adams</t>
  </si>
  <si>
    <t>Lyddy</t>
  </si>
  <si>
    <t>Kirsten</t>
  </si>
  <si>
    <t>Kortz</t>
  </si>
  <si>
    <t>Camarda</t>
  </si>
  <si>
    <t>Krystal</t>
  </si>
  <si>
    <t>Bessette</t>
  </si>
  <si>
    <t>Heather</t>
  </si>
  <si>
    <t>Young</t>
  </si>
  <si>
    <t>Gail</t>
  </si>
  <si>
    <t>Reynolds</t>
  </si>
  <si>
    <t>Irene</t>
  </si>
  <si>
    <t>Mullen</t>
  </si>
  <si>
    <t>Bukowski</t>
  </si>
  <si>
    <t>Meghan</t>
  </si>
  <si>
    <t>Loni</t>
  </si>
  <si>
    <t>Quinn</t>
  </si>
  <si>
    <t>Savickas</t>
  </si>
  <si>
    <t>Wendy</t>
  </si>
  <si>
    <t>Rapaport</t>
  </si>
  <si>
    <t>Norris</t>
  </si>
  <si>
    <t>Joplin</t>
  </si>
  <si>
    <t>Franco</t>
  </si>
  <si>
    <t>Nicole</t>
  </si>
  <si>
    <t>Fante</t>
  </si>
  <si>
    <t>Mack</t>
  </si>
  <si>
    <t>Judy</t>
  </si>
  <si>
    <t>Graham-Garcia</t>
  </si>
  <si>
    <t>Terry</t>
  </si>
  <si>
    <t>Newcomb</t>
  </si>
  <si>
    <t>Brundage</t>
  </si>
  <si>
    <t>Varney-Parker</t>
  </si>
  <si>
    <t>Tina</t>
  </si>
  <si>
    <t>Depaolo</t>
  </si>
  <si>
    <t>Jamie</t>
  </si>
  <si>
    <t>Furey</t>
  </si>
  <si>
    <t>Malissa</t>
  </si>
  <si>
    <t>Megan</t>
  </si>
  <si>
    <t>McDermott</t>
  </si>
  <si>
    <t>Penny</t>
  </si>
  <si>
    <t>Sullivan</t>
  </si>
  <si>
    <t>Richards</t>
  </si>
  <si>
    <t>Ruth</t>
  </si>
  <si>
    <t>Harbilas</t>
  </si>
  <si>
    <t>Sharon</t>
  </si>
  <si>
    <t>Peterson</t>
  </si>
  <si>
    <t>Perreault</t>
  </si>
  <si>
    <t>Beekman</t>
  </si>
  <si>
    <t>Laprade</t>
  </si>
  <si>
    <t>Marg</t>
  </si>
  <si>
    <t>Pascucci</t>
  </si>
  <si>
    <t>Cheryl</t>
  </si>
  <si>
    <t>Lucas</t>
  </si>
  <si>
    <t>Lennon</t>
  </si>
  <si>
    <t>Dussault</t>
  </si>
  <si>
    <t>Whittemore</t>
  </si>
  <si>
    <t>Doyle</t>
  </si>
  <si>
    <t>Erin</t>
  </si>
  <si>
    <t>Hirsch</t>
  </si>
  <si>
    <t>Cady</t>
  </si>
  <si>
    <t>Hickman</t>
  </si>
  <si>
    <t>Carney</t>
  </si>
  <si>
    <t>Allison L</t>
  </si>
  <si>
    <t>Walls</t>
  </si>
  <si>
    <t>Colleen</t>
  </si>
  <si>
    <t>Nocera</t>
  </si>
  <si>
    <t>Rehm</t>
  </si>
  <si>
    <t>Nault</t>
  </si>
  <si>
    <t>Jinelle</t>
  </si>
  <si>
    <t>Hobson</t>
  </si>
  <si>
    <t>Melanie</t>
  </si>
  <si>
    <t>Harding</t>
  </si>
  <si>
    <t>Kim</t>
  </si>
  <si>
    <t>Macdonald-Conill</t>
  </si>
  <si>
    <t>Geisser</t>
  </si>
  <si>
    <t>Terri</t>
  </si>
  <si>
    <t>Fournier</t>
  </si>
  <si>
    <t>Pam (Arunya)</t>
  </si>
  <si>
    <t>Kate</t>
  </si>
  <si>
    <t>Robichaud</t>
  </si>
  <si>
    <t>Keady</t>
  </si>
  <si>
    <t>Leah</t>
  </si>
  <si>
    <t>Burgess</t>
  </si>
  <si>
    <t>Danielle</t>
  </si>
  <si>
    <t>Ferrucci</t>
  </si>
  <si>
    <t>Herod</t>
  </si>
  <si>
    <t>Shea La Sala</t>
  </si>
  <si>
    <t>Johanna Lisle</t>
  </si>
  <si>
    <t>Newbold</t>
  </si>
  <si>
    <t>Loren</t>
  </si>
  <si>
    <t>Stacey</t>
  </si>
  <si>
    <t>Laurel</t>
  </si>
  <si>
    <t>Baerman</t>
  </si>
  <si>
    <t>Addie</t>
  </si>
  <si>
    <t>Lori</t>
  </si>
  <si>
    <t>Vance</t>
  </si>
  <si>
    <t>Burlette</t>
  </si>
  <si>
    <t>Boucher</t>
  </si>
  <si>
    <t>Jane</t>
  </si>
  <si>
    <t>Cottrell</t>
  </si>
  <si>
    <t>Kolb</t>
  </si>
  <si>
    <t>Melissa</t>
  </si>
  <si>
    <t>Sandler</t>
  </si>
  <si>
    <t>Bystrek</t>
  </si>
  <si>
    <t>Cushion</t>
  </si>
  <si>
    <t>Paula</t>
  </si>
  <si>
    <t>Celine</t>
  </si>
  <si>
    <t>Belanger</t>
  </si>
  <si>
    <t>Manessa</t>
  </si>
  <si>
    <t>Lins</t>
  </si>
  <si>
    <t>Melaney</t>
  </si>
  <si>
    <t>Hodge</t>
  </si>
  <si>
    <t>Kristin</t>
  </si>
  <si>
    <t>Chapman</t>
  </si>
  <si>
    <t>Smith</t>
  </si>
  <si>
    <t>Kearns</t>
  </si>
  <si>
    <t>Glover</t>
  </si>
  <si>
    <t>Eryn</t>
  </si>
  <si>
    <t>Mahoney</t>
  </si>
  <si>
    <t>Taylor</t>
  </si>
  <si>
    <t>Sandy</t>
  </si>
  <si>
    <t>Rowe</t>
  </si>
  <si>
    <t>Sylvie</t>
  </si>
  <si>
    <t>Davies</t>
  </si>
  <si>
    <t>April</t>
  </si>
  <si>
    <t>Frink</t>
  </si>
  <si>
    <t>Katie</t>
  </si>
  <si>
    <t>Hardy</t>
  </si>
  <si>
    <t>Megan Elise</t>
  </si>
  <si>
    <t>Westbrook</t>
  </si>
  <si>
    <t>Beliveau</t>
  </si>
  <si>
    <t>Shea</t>
  </si>
  <si>
    <t>Geyer</t>
  </si>
  <si>
    <t>Kelsey</t>
  </si>
  <si>
    <t>Sousa</t>
  </si>
  <si>
    <t>Renee</t>
  </si>
  <si>
    <t>Christian</t>
  </si>
  <si>
    <t>Catherine</t>
  </si>
  <si>
    <t>Gardner</t>
  </si>
  <si>
    <t>Lafave</t>
  </si>
  <si>
    <t>Hurley</t>
  </si>
  <si>
    <t>Whittaker</t>
  </si>
  <si>
    <t>Kristina</t>
  </si>
  <si>
    <t>Lubelczyk</t>
  </si>
  <si>
    <t>Kendra</t>
  </si>
  <si>
    <t>Hayes</t>
  </si>
  <si>
    <t>Cummings</t>
  </si>
  <si>
    <t>Summer</t>
  </si>
  <si>
    <t>Sletten</t>
  </si>
  <si>
    <t>Cheryl Ann</t>
  </si>
  <si>
    <t>Mahaffey</t>
  </si>
  <si>
    <t>Thompson</t>
  </si>
  <si>
    <t>Hanks</t>
  </si>
  <si>
    <t>McKenzie</t>
  </si>
  <si>
    <t>Brunelle</t>
  </si>
  <si>
    <t>McCune</t>
  </si>
  <si>
    <t>McAndrew</t>
  </si>
  <si>
    <t>Collier</t>
  </si>
  <si>
    <t>Robinson</t>
  </si>
  <si>
    <t>Mills</t>
  </si>
  <si>
    <t>Debby</t>
  </si>
  <si>
    <t>Kemp</t>
  </si>
  <si>
    <t>Rust-Belforti</t>
  </si>
  <si>
    <t>Veronica</t>
  </si>
  <si>
    <t>Hannemann</t>
  </si>
  <si>
    <t>David</t>
  </si>
  <si>
    <t>Saarinen</t>
  </si>
  <si>
    <t>Steven</t>
  </si>
  <si>
    <t>Hammar</t>
  </si>
  <si>
    <t>Dick</t>
  </si>
  <si>
    <t>Jardine</t>
  </si>
  <si>
    <t>Brian</t>
  </si>
  <si>
    <t>Arsenault</t>
  </si>
  <si>
    <t>Corey</t>
  </si>
  <si>
    <t>Girard</t>
  </si>
  <si>
    <t>Fred</t>
  </si>
  <si>
    <t>Logan</t>
  </si>
  <si>
    <t>Foster</t>
  </si>
  <si>
    <t>Kevin</t>
  </si>
  <si>
    <t>Durkin</t>
  </si>
  <si>
    <t>Kurt</t>
  </si>
  <si>
    <t>Edward</t>
  </si>
  <si>
    <t>Ferris, III</t>
  </si>
  <si>
    <t>Burns</t>
  </si>
  <si>
    <t>Martinez</t>
  </si>
  <si>
    <t>Jason</t>
  </si>
  <si>
    <t>Schoeller</t>
  </si>
  <si>
    <t>Christopher</t>
  </si>
  <si>
    <t>Gavin</t>
  </si>
  <si>
    <t>Ithier</t>
  </si>
  <si>
    <t>Gendreau</t>
  </si>
  <si>
    <t>Dyke</t>
  </si>
  <si>
    <t>Hein</t>
  </si>
  <si>
    <t>Van Den Heuvel</t>
  </si>
  <si>
    <t>Josh</t>
  </si>
  <si>
    <t>Dean</t>
  </si>
  <si>
    <t>Matt</t>
  </si>
  <si>
    <t>Joshua</t>
  </si>
  <si>
    <t>Drazen</t>
  </si>
  <si>
    <t>Ray</t>
  </si>
  <si>
    <t>Levesque</t>
  </si>
  <si>
    <t>Bradley</t>
  </si>
  <si>
    <t>Maher</t>
  </si>
  <si>
    <t>Wayne</t>
  </si>
  <si>
    <t>Barry</t>
  </si>
  <si>
    <t>Fitzgerald</t>
  </si>
  <si>
    <t>Levine</t>
  </si>
  <si>
    <t>Currier</t>
  </si>
  <si>
    <t>Dave</t>
  </si>
  <si>
    <t>Peter</t>
  </si>
  <si>
    <t>Lincoln</t>
  </si>
  <si>
    <t>José A</t>
  </si>
  <si>
    <t>Ochoa</t>
  </si>
  <si>
    <t>Conley</t>
  </si>
  <si>
    <t>Aiden</t>
  </si>
  <si>
    <t>Gindin</t>
  </si>
  <si>
    <t>Andy</t>
  </si>
  <si>
    <t>Youtt</t>
  </si>
  <si>
    <t>Pedro</t>
  </si>
  <si>
    <t>Alvarez</t>
  </si>
  <si>
    <t>Bryan</t>
  </si>
  <si>
    <t>Nowell</t>
  </si>
  <si>
    <t>Dan</t>
  </si>
  <si>
    <t>Kyle</t>
  </si>
  <si>
    <t>Eric</t>
  </si>
  <si>
    <t>Aaron</t>
  </si>
  <si>
    <t>Jones</t>
  </si>
  <si>
    <t>Jose</t>
  </si>
  <si>
    <t>Velho</t>
  </si>
  <si>
    <t>Steve</t>
  </si>
  <si>
    <t>Pemberton</t>
  </si>
  <si>
    <t>Shu</t>
  </si>
  <si>
    <t>Minami</t>
  </si>
  <si>
    <t>Chrabolowski</t>
  </si>
  <si>
    <t>Lutter</t>
  </si>
  <si>
    <t>Donald</t>
  </si>
  <si>
    <t>Bergeron</t>
  </si>
  <si>
    <t>Noah</t>
  </si>
  <si>
    <t>Toray</t>
  </si>
  <si>
    <t>Monteiro</t>
  </si>
  <si>
    <t>Braeden</t>
  </si>
  <si>
    <t>Brycen</t>
  </si>
  <si>
    <t>Kaito</t>
  </si>
  <si>
    <t>Tamaru</t>
  </si>
  <si>
    <t>Gill</t>
  </si>
  <si>
    <t>Melo</t>
  </si>
  <si>
    <t>Gary</t>
  </si>
  <si>
    <t>Tyler</t>
  </si>
  <si>
    <t>Guilbeault</t>
  </si>
  <si>
    <t>Samy</t>
  </si>
  <si>
    <t>El-Guebaly</t>
  </si>
  <si>
    <t>Adam</t>
  </si>
  <si>
    <t>Eastman</t>
  </si>
  <si>
    <t>Bill</t>
  </si>
  <si>
    <t>Ducasse</t>
  </si>
  <si>
    <t>Clint</t>
  </si>
  <si>
    <t>Havens</t>
  </si>
  <si>
    <t>Andrew</t>
  </si>
  <si>
    <t>Heilmann</t>
  </si>
  <si>
    <t>Leighton</t>
  </si>
  <si>
    <t>Damian</t>
  </si>
  <si>
    <t>Mangini</t>
  </si>
  <si>
    <t>Parsons</t>
  </si>
  <si>
    <t>Keith</t>
  </si>
  <si>
    <t>Nate</t>
  </si>
  <si>
    <t>George</t>
  </si>
  <si>
    <t>Sheldon</t>
  </si>
  <si>
    <t>Brendan</t>
  </si>
  <si>
    <t>Chickering</t>
  </si>
  <si>
    <t>Jonathan</t>
  </si>
  <si>
    <t>Rury</t>
  </si>
  <si>
    <t>Meilleur</t>
  </si>
  <si>
    <t>Swenson</t>
  </si>
  <si>
    <t>Anthony</t>
  </si>
  <si>
    <t>Bravo-Perez</t>
  </si>
  <si>
    <t>William</t>
  </si>
  <si>
    <t>Paul</t>
  </si>
  <si>
    <t>Schofield</t>
  </si>
  <si>
    <t>Spiro</t>
  </si>
  <si>
    <t>Aaryan</t>
  </si>
  <si>
    <t>Hoffman</t>
  </si>
  <si>
    <t>Bozak</t>
  </si>
  <si>
    <t>Jervis</t>
  </si>
  <si>
    <t>Angus</t>
  </si>
  <si>
    <t>Beattie</t>
  </si>
  <si>
    <t>Boissoneault</t>
  </si>
  <si>
    <t>Brett</t>
  </si>
  <si>
    <t>Karinen</t>
  </si>
  <si>
    <t>Lembree</t>
  </si>
  <si>
    <t>Hopey</t>
  </si>
  <si>
    <t>Serge</t>
  </si>
  <si>
    <t>Michaud</t>
  </si>
  <si>
    <t>WHITE MOUNTAIN MILERS</t>
  </si>
  <si>
    <t>Avery</t>
  </si>
  <si>
    <t>Evan</t>
  </si>
  <si>
    <t>Moores</t>
  </si>
  <si>
    <t>Katy</t>
  </si>
  <si>
    <t>Cargiulo</t>
  </si>
  <si>
    <t>Jaclyn</t>
  </si>
  <si>
    <t>Gabriela</t>
  </si>
  <si>
    <t>Webber</t>
  </si>
  <si>
    <t>Gina</t>
  </si>
  <si>
    <t>Joubert</t>
  </si>
  <si>
    <t>Sirimoglu</t>
  </si>
  <si>
    <t>Mortimer</t>
  </si>
  <si>
    <t>Adriana</t>
  </si>
  <si>
    <t>Tyers</t>
  </si>
  <si>
    <t>Wu</t>
  </si>
  <si>
    <t>Brenda</t>
  </si>
  <si>
    <t>Coyle</t>
  </si>
  <si>
    <t>Susanne</t>
  </si>
  <si>
    <t>Yee</t>
  </si>
  <si>
    <t>Noe</t>
  </si>
  <si>
    <t>Ferrante</t>
  </si>
  <si>
    <t>Toni</t>
  </si>
  <si>
    <t>Bagarella</t>
  </si>
  <si>
    <t>Bridget</t>
  </si>
  <si>
    <t>Combes</t>
  </si>
  <si>
    <t>Ericka</t>
  </si>
  <si>
    <t>Swett</t>
  </si>
  <si>
    <t>Kraft</t>
  </si>
  <si>
    <t>Dell'ova</t>
  </si>
  <si>
    <t>Joyce</t>
  </si>
  <si>
    <t>Liang</t>
  </si>
  <si>
    <t>Regan</t>
  </si>
  <si>
    <t>Courtney</t>
  </si>
  <si>
    <t>Anding</t>
  </si>
  <si>
    <t>Allyson</t>
  </si>
  <si>
    <t>Finnegan</t>
  </si>
  <si>
    <t>Cathy</t>
  </si>
  <si>
    <t>Schmitz</t>
  </si>
  <si>
    <t>Palangas</t>
  </si>
  <si>
    <t>Mcdermott</t>
  </si>
  <si>
    <t>Hochuli</t>
  </si>
  <si>
    <t>Bonnie</t>
  </si>
  <si>
    <t>Roberts</t>
  </si>
  <si>
    <t>Oneil</t>
  </si>
  <si>
    <t>Walsh</t>
  </si>
  <si>
    <t>Seagroves</t>
  </si>
  <si>
    <t>Mccune</t>
  </si>
  <si>
    <t>Charlie</t>
  </si>
  <si>
    <t>Bemis</t>
  </si>
  <si>
    <t>Luke</t>
  </si>
  <si>
    <t>Brennan</t>
  </si>
  <si>
    <t>Beaudoin</t>
  </si>
  <si>
    <t>Abercrombie</t>
  </si>
  <si>
    <t>Giuseppe</t>
  </si>
  <si>
    <t>Le Pera</t>
  </si>
  <si>
    <t>Schaffer</t>
  </si>
  <si>
    <t>Ouellette</t>
  </si>
  <si>
    <t>Mike</t>
  </si>
  <si>
    <t>Craig</t>
  </si>
  <si>
    <t>Josh Ewing</t>
  </si>
  <si>
    <t>Simone</t>
  </si>
  <si>
    <t>Len</t>
  </si>
  <si>
    <t>Earnshaw</t>
  </si>
  <si>
    <t>Kent</t>
  </si>
  <si>
    <t>Rose</t>
  </si>
  <si>
    <t>Mahon</t>
  </si>
  <si>
    <t>Carl</t>
  </si>
  <si>
    <t>Hefflefinger</t>
  </si>
  <si>
    <t>Ambrose</t>
  </si>
  <si>
    <t>Lecain</t>
  </si>
  <si>
    <t>Horvath</t>
  </si>
  <si>
    <t>Justin</t>
  </si>
  <si>
    <t>Marsh</t>
  </si>
  <si>
    <t>Marcos</t>
  </si>
  <si>
    <t>de Sa</t>
  </si>
  <si>
    <t>Sean</t>
  </si>
  <si>
    <t>Jeremy</t>
  </si>
  <si>
    <t>Ecke</t>
  </si>
  <si>
    <t>Rich</t>
  </si>
  <si>
    <t>Gagne</t>
  </si>
  <si>
    <t>Rainey</t>
  </si>
  <si>
    <t>Garrett</t>
  </si>
  <si>
    <t>Mcneil</t>
  </si>
  <si>
    <t>Clinton</t>
  </si>
  <si>
    <t>Bissonnette</t>
  </si>
  <si>
    <t>Horaj</t>
  </si>
  <si>
    <t>Colum</t>
  </si>
  <si>
    <t>Creed</t>
  </si>
  <si>
    <t>Forbes</t>
  </si>
  <si>
    <t>Fleming</t>
  </si>
  <si>
    <t>Caleb</t>
  </si>
  <si>
    <t>Cotter</t>
  </si>
  <si>
    <t>Ackerman</t>
  </si>
  <si>
    <t>Frederick</t>
  </si>
  <si>
    <t>Anderson</t>
  </si>
  <si>
    <t>Newsham</t>
  </si>
  <si>
    <t>Callum</t>
  </si>
  <si>
    <t>Meredith</t>
  </si>
  <si>
    <t>Poulin</t>
  </si>
  <si>
    <t>Shannon</t>
  </si>
  <si>
    <t>O'Brien</t>
  </si>
  <si>
    <t>Kristen</t>
  </si>
  <si>
    <t>MacWilliams</t>
  </si>
  <si>
    <t>Alex</t>
  </si>
  <si>
    <t>Persaud</t>
  </si>
  <si>
    <t>Joe</t>
  </si>
  <si>
    <t>Disalvo</t>
  </si>
  <si>
    <t>Francis</t>
  </si>
  <si>
    <t>Lamy</t>
  </si>
  <si>
    <t>Fongemie</t>
  </si>
  <si>
    <t>Isabella</t>
  </si>
  <si>
    <t>Thibodeau</t>
  </si>
  <si>
    <t>Connor</t>
  </si>
  <si>
    <t>Fernandes</t>
  </si>
  <si>
    <t>Brad</t>
  </si>
  <si>
    <t>Marggie</t>
  </si>
  <si>
    <t>Amanda</t>
  </si>
  <si>
    <t>Ki</t>
  </si>
  <si>
    <t>Stockbridge</t>
  </si>
  <si>
    <t>Douglas</t>
  </si>
  <si>
    <t>Phair</t>
  </si>
  <si>
    <t>Harrington</t>
  </si>
  <si>
    <t>Abramson</t>
  </si>
  <si>
    <t>Hope</t>
  </si>
  <si>
    <t>Z</t>
  </si>
  <si>
    <t>Hudson</t>
  </si>
  <si>
    <t>Therese</t>
  </si>
  <si>
    <t>Kerman</t>
  </si>
  <si>
    <t>Aarav</t>
  </si>
  <si>
    <t>Shane</t>
  </si>
  <si>
    <t>Liam</t>
  </si>
  <si>
    <t>Colby</t>
  </si>
  <si>
    <t>Jon</t>
  </si>
  <si>
    <t>Meyer</t>
  </si>
  <si>
    <t>Brayton</t>
  </si>
  <si>
    <t>Liz</t>
  </si>
  <si>
    <t>Rickenbach</t>
  </si>
  <si>
    <t>Tanguay</t>
  </si>
  <si>
    <t>Helie</t>
  </si>
  <si>
    <t>Paul J</t>
  </si>
  <si>
    <t>Camire</t>
  </si>
  <si>
    <t>Giordano</t>
  </si>
  <si>
    <t>Peabody</t>
  </si>
  <si>
    <t>Stuart</t>
  </si>
  <si>
    <t>Siegler</t>
  </si>
  <si>
    <t>Catie</t>
  </si>
  <si>
    <t>Marty</t>
  </si>
  <si>
    <t>Donna</t>
  </si>
  <si>
    <t>Dostie</t>
  </si>
  <si>
    <t>Theresa</t>
  </si>
  <si>
    <t>Noble</t>
  </si>
  <si>
    <t>Cathleen</t>
  </si>
  <si>
    <t>Daniel</t>
  </si>
  <si>
    <t>Sheppard</t>
  </si>
  <si>
    <t>Burke</t>
  </si>
  <si>
    <t>Dawn</t>
  </si>
  <si>
    <t>Higgins</t>
  </si>
  <si>
    <t>Casey</t>
  </si>
  <si>
    <t>Bryce</t>
  </si>
  <si>
    <t>Forte</t>
  </si>
  <si>
    <t>Marisa</t>
  </si>
  <si>
    <t>Fusco</t>
  </si>
  <si>
    <t>Eileen</t>
  </si>
  <si>
    <t>Bernal</t>
  </si>
  <si>
    <t>Bohanan</t>
  </si>
  <si>
    <t>Owen</t>
  </si>
  <si>
    <t>Holder</t>
  </si>
  <si>
    <t>Gillian</t>
  </si>
  <si>
    <t>Kayo</t>
  </si>
  <si>
    <t>Medeiros</t>
  </si>
  <si>
    <t>Jocelyne</t>
  </si>
  <si>
    <t>Arseneault</t>
  </si>
  <si>
    <t>Jacqueline</t>
  </si>
  <si>
    <t>Cole</t>
  </si>
  <si>
    <t>Slayton</t>
  </si>
  <si>
    <t>Erik</t>
  </si>
  <si>
    <t>Lesniak</t>
  </si>
  <si>
    <t>Caskey</t>
  </si>
  <si>
    <t>Delilah</t>
  </si>
  <si>
    <t>Mendrala</t>
  </si>
  <si>
    <t>Cynthia</t>
  </si>
  <si>
    <t>Flammia</t>
  </si>
  <si>
    <t>Murray</t>
  </si>
  <si>
    <t>Glines</t>
  </si>
  <si>
    <t>Hubbard</t>
  </si>
  <si>
    <t>Guimont</t>
  </si>
  <si>
    <t>Tardif</t>
  </si>
  <si>
    <t>Carin</t>
  </si>
  <si>
    <t>Whelehan</t>
  </si>
  <si>
    <t>Rob</t>
  </si>
  <si>
    <t>Daniels</t>
  </si>
  <si>
    <t>Hannah</t>
  </si>
  <si>
    <t>McGowan</t>
  </si>
  <si>
    <t>Lindsay</t>
  </si>
  <si>
    <t>Hamrick</t>
  </si>
  <si>
    <t>Bess</t>
  </si>
  <si>
    <t>Alshvang</t>
  </si>
  <si>
    <t>Jake</t>
  </si>
  <si>
    <t>Cohen</t>
  </si>
  <si>
    <t>Andrea</t>
  </si>
  <si>
    <t>Waldron</t>
  </si>
  <si>
    <t>Jeff</t>
  </si>
  <si>
    <t>Gray</t>
  </si>
  <si>
    <t>Veilleux</t>
  </si>
  <si>
    <t>Jimmy</t>
  </si>
  <si>
    <t>Pomeroy</t>
  </si>
  <si>
    <t>Olson</t>
  </si>
  <si>
    <t>Glueck</t>
  </si>
  <si>
    <t>Kaitlin</t>
  </si>
  <si>
    <t>Vecchiarelli</t>
  </si>
  <si>
    <t>Taska</t>
  </si>
  <si>
    <t>Smyers</t>
  </si>
  <si>
    <t>Cindy</t>
  </si>
  <si>
    <t>Goldsmith</t>
  </si>
  <si>
    <t>Bardach</t>
  </si>
  <si>
    <t>Burnett</t>
  </si>
  <si>
    <t>Shani</t>
  </si>
  <si>
    <t>Robyn</t>
  </si>
  <si>
    <t>Mosher</t>
  </si>
  <si>
    <t>Colgan</t>
  </si>
  <si>
    <t>Stansfield</t>
  </si>
  <si>
    <t>Bonner</t>
  </si>
  <si>
    <t>Annemarie</t>
  </si>
  <si>
    <t>Stout</t>
  </si>
  <si>
    <t>Lori Bliss</t>
  </si>
  <si>
    <t>Hill</t>
  </si>
  <si>
    <t>Wolfe</t>
  </si>
  <si>
    <t>Gabe</t>
  </si>
  <si>
    <t>Grout</t>
  </si>
  <si>
    <t>Darrel</t>
  </si>
  <si>
    <t>Lasell</t>
  </si>
  <si>
    <t>Tim</t>
  </si>
  <si>
    <t>Leonard</t>
  </si>
  <si>
    <t>McCabe</t>
  </si>
  <si>
    <t>Michaela</t>
  </si>
  <si>
    <t>Goodwin</t>
  </si>
  <si>
    <t>Brittain</t>
  </si>
  <si>
    <t>Palaniappan</t>
  </si>
  <si>
    <t>Nagappan</t>
  </si>
  <si>
    <t>Helene</t>
  </si>
  <si>
    <t>Sisti</t>
  </si>
  <si>
    <t>Jacqueleen</t>
  </si>
  <si>
    <t>Albanese</t>
  </si>
  <si>
    <t>Losavio</t>
  </si>
  <si>
    <t>Ginny</t>
  </si>
  <si>
    <t>Deepak</t>
  </si>
  <si>
    <t>Karanwal</t>
  </si>
  <si>
    <t>Marie</t>
  </si>
  <si>
    <t>Parizo</t>
  </si>
  <si>
    <t>Fullerton</t>
  </si>
  <si>
    <t>Spencer</t>
  </si>
  <si>
    <t>Brown</t>
  </si>
  <si>
    <t>Carey</t>
  </si>
  <si>
    <t>Stillman</t>
  </si>
  <si>
    <t>Ramsey</t>
  </si>
  <si>
    <t>Steiner</t>
  </si>
  <si>
    <t>Lauren</t>
  </si>
  <si>
    <t>Pallet</t>
  </si>
  <si>
    <t>Valentine</t>
  </si>
  <si>
    <t>Halfway to St. Patty 5K</t>
  </si>
  <si>
    <t>Upper Valley Running Club</t>
  </si>
  <si>
    <t>Geoff</t>
  </si>
  <si>
    <t>Dunbar</t>
  </si>
  <si>
    <t>Julia</t>
  </si>
  <si>
    <t>Neily</t>
  </si>
  <si>
    <t>Hadiaris</t>
  </si>
  <si>
    <t>Davis</t>
  </si>
  <si>
    <t>Morrissey</t>
  </si>
  <si>
    <t>Sorensen</t>
  </si>
  <si>
    <t>Rochester Runners</t>
  </si>
  <si>
    <t>Millennium Running</t>
  </si>
  <si>
    <t>Chase</t>
  </si>
  <si>
    <t>Hall</t>
  </si>
  <si>
    <t>Colton</t>
  </si>
  <si>
    <t>Piper</t>
  </si>
  <si>
    <t>Popham</t>
  </si>
  <si>
    <t>Wasylak</t>
  </si>
  <si>
    <t>Snapp</t>
  </si>
  <si>
    <t>Rivinius</t>
  </si>
  <si>
    <t>Roxane</t>
  </si>
  <si>
    <t>Gagnon</t>
  </si>
  <si>
    <t>Chunrong</t>
  </si>
  <si>
    <t>Qin</t>
  </si>
  <si>
    <t>Alaina</t>
  </si>
  <si>
    <t>Silverman</t>
  </si>
  <si>
    <t>Rachel</t>
  </si>
  <si>
    <t>Capano</t>
  </si>
  <si>
    <t>Mollie</t>
  </si>
  <si>
    <t>Simpson</t>
  </si>
  <si>
    <t>Huffman</t>
  </si>
  <si>
    <t>Nadine</t>
  </si>
  <si>
    <t>Levin</t>
  </si>
  <si>
    <t>Margaret</t>
  </si>
  <si>
    <t>Teague</t>
  </si>
  <si>
    <t>Lynda</t>
  </si>
  <si>
    <t>Jorge</t>
  </si>
  <si>
    <t>Velez</t>
  </si>
  <si>
    <t>Nikki</t>
  </si>
  <si>
    <t>Tingley</t>
  </si>
  <si>
    <t>Lopes</t>
  </si>
  <si>
    <t>Kaylee</t>
  </si>
  <si>
    <t>Pingree</t>
  </si>
  <si>
    <t>Drolette</t>
  </si>
  <si>
    <t>Nattie</t>
  </si>
  <si>
    <t>Visco</t>
  </si>
  <si>
    <t>Nugent</t>
  </si>
  <si>
    <t>Vera</t>
  </si>
  <si>
    <t>Stanwood</t>
  </si>
  <si>
    <t>Morin</t>
  </si>
  <si>
    <t>Bri</t>
  </si>
  <si>
    <t>Rys</t>
  </si>
  <si>
    <t>Tonya</t>
  </si>
  <si>
    <t>Watkins</t>
  </si>
  <si>
    <t>Lange</t>
  </si>
  <si>
    <t>Greater Manchester Running Club</t>
  </si>
  <si>
    <t>Nicholls</t>
  </si>
  <si>
    <t>Madden</t>
  </si>
  <si>
    <t>Ernesto</t>
  </si>
  <si>
    <t>Burden</t>
  </si>
  <si>
    <t>Joseph</t>
  </si>
  <si>
    <t>Femino</t>
  </si>
  <si>
    <t>Greater Derry Track Club</t>
  </si>
  <si>
    <t>Nowak</t>
  </si>
  <si>
    <t>Jimmie</t>
  </si>
  <si>
    <t>Cochran</t>
  </si>
  <si>
    <t>Sadie</t>
  </si>
  <si>
    <t>Lionetta</t>
  </si>
  <si>
    <t>Vincent</t>
  </si>
  <si>
    <t>Perelli</t>
  </si>
  <si>
    <t>Granite State Racing Team</t>
  </si>
  <si>
    <t>McCann</t>
  </si>
  <si>
    <t>Hast</t>
  </si>
  <si>
    <t>Gate City Striders</t>
  </si>
  <si>
    <t>Benedum</t>
  </si>
  <si>
    <t>Salesky</t>
  </si>
  <si>
    <t>Long</t>
  </si>
  <si>
    <t>Emerson</t>
  </si>
  <si>
    <t>All Six races</t>
  </si>
  <si>
    <t>Five races</t>
  </si>
  <si>
    <t>Culler</t>
  </si>
  <si>
    <t>Pepe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</si>
</sst>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/d"/>
    <numFmt numFmtId="165" formatCode="[h]:mm:ss;@"/>
    <numFmt numFmtId="166" formatCode="_(* #,##0.0000_);_(* \(#,##0.0000\);_(* &quot;-&quot;??_);_(@_)"/>
    <numFmt numFmtId="167" formatCode="[$-F400]h:mm:ss\ AM/PM"/>
    <numFmt numFmtId="168" formatCode="_(* #,##0.0_);_(* \(#,##0.0\);_(* &quot;-&quot;??_);_(@_)"/>
  </numFmts>
  <fonts count="11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u/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sz val="10"/>
      <color rgb="FF000000"/>
      <name val="Arial"/>
      <family val="2"/>
      <scheme val="minor"/>
    </font>
    <font>
      <b/>
      <u/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2" fontId="2" fillId="0" borderId="0" xfId="0" applyNumberFormat="1" applyFont="1"/>
    <xf numFmtId="21" fontId="2" fillId="0" borderId="0" xfId="0" applyNumberFormat="1" applyFont="1"/>
    <xf numFmtId="20" fontId="2" fillId="0" borderId="0" xfId="0" applyNumberFormat="1" applyFont="1"/>
    <xf numFmtId="46" fontId="2" fillId="0" borderId="0" xfId="0" applyNumberFormat="1" applyFont="1"/>
    <xf numFmtId="164" fontId="2" fillId="0" borderId="0" xfId="0" applyNumberFormat="1" applyFont="1"/>
    <xf numFmtId="0" fontId="5" fillId="0" borderId="0" xfId="0" applyFont="1" applyAlignment="1">
      <alignment horizontal="center"/>
    </xf>
    <xf numFmtId="165" fontId="2" fillId="0" borderId="0" xfId="0" applyNumberFormat="1" applyFont="1"/>
    <xf numFmtId="46" fontId="0" fillId="0" borderId="0" xfId="0" applyNumberFormat="1"/>
    <xf numFmtId="21" fontId="0" fillId="0" borderId="0" xfId="0" applyNumberFormat="1"/>
    <xf numFmtId="46" fontId="3" fillId="0" borderId="0" xfId="0" applyNumberFormat="1" applyFont="1"/>
    <xf numFmtId="21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3" fillId="0" borderId="0" xfId="1" applyFont="1"/>
    <xf numFmtId="166" fontId="4" fillId="0" borderId="0" xfId="1" applyNumberFormat="1" applyFont="1" applyAlignment="1">
      <alignment horizontal="center"/>
    </xf>
    <xf numFmtId="166" fontId="2" fillId="0" borderId="0" xfId="1" applyNumberFormat="1" applyFont="1"/>
    <xf numFmtId="166" fontId="3" fillId="0" borderId="0" xfId="1" applyNumberFormat="1" applyFont="1"/>
    <xf numFmtId="21" fontId="2" fillId="2" borderId="0" xfId="0" applyNumberFormat="1" applyFont="1" applyFill="1"/>
    <xf numFmtId="0" fontId="2" fillId="2" borderId="0" xfId="0" applyFont="1" applyFill="1"/>
    <xf numFmtId="43" fontId="2" fillId="2" borderId="0" xfId="1" applyFont="1" applyFill="1"/>
    <xf numFmtId="4" fontId="3" fillId="0" borderId="0" xfId="0" applyNumberFormat="1" applyFont="1"/>
    <xf numFmtId="4" fontId="4" fillId="0" borderId="0" xfId="0" applyNumberFormat="1" applyFont="1" applyAlignment="1">
      <alignment horizontal="center"/>
    </xf>
    <xf numFmtId="4" fontId="2" fillId="0" borderId="0" xfId="0" applyNumberFormat="1" applyFont="1"/>
    <xf numFmtId="0" fontId="0" fillId="0" borderId="0" xfId="0" applyAlignment="1">
      <alignment horizontal="left"/>
    </xf>
    <xf numFmtId="0" fontId="6" fillId="0" borderId="0" xfId="0" applyFont="1"/>
    <xf numFmtId="0" fontId="8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0" fillId="0" borderId="0" xfId="0" applyNumberFormat="1"/>
    <xf numFmtId="167" fontId="3" fillId="0" borderId="0" xfId="0" applyNumberFormat="1" applyFont="1"/>
    <xf numFmtId="167" fontId="2" fillId="0" borderId="0" xfId="0" applyNumberFormat="1" applyFont="1"/>
    <xf numFmtId="4" fontId="9" fillId="0" borderId="0" xfId="0" applyNumberFormat="1" applyFont="1"/>
    <xf numFmtId="37" fontId="2" fillId="0" borderId="0" xfId="0" applyNumberFormat="1" applyFont="1"/>
    <xf numFmtId="0" fontId="10" fillId="0" borderId="0" xfId="0" applyFont="1" applyAlignment="1">
      <alignment horizontal="center"/>
    </xf>
    <xf numFmtId="168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2"/>
  <sheetViews>
    <sheetView tabSelected="1" workbookViewId="0">
      <pane ySplit="1" topLeftCell="A2" activePane="bottomLeft" state="frozen"/>
      <selection activeCell="D9" sqref="D9"/>
      <selection pane="bottomLeft"/>
    </sheetView>
  </sheetViews>
  <sheetFormatPr defaultColWidth="12.53515625" defaultRowHeight="15.75" customHeight="1" x14ac:dyDescent="0.3"/>
  <cols>
    <col min="1" max="1" width="36.53515625" style="3" bestFit="1" customWidth="1"/>
    <col min="2" max="2" width="11.23046875" style="3" bestFit="1" customWidth="1"/>
    <col min="3" max="3" width="9.61328125" style="3" customWidth="1"/>
    <col min="4" max="4" width="19.53515625" style="3" customWidth="1"/>
    <col min="5" max="5" width="20.07421875" style="3" bestFit="1" customWidth="1"/>
    <col min="6" max="6" width="13.61328125" style="3" bestFit="1" customWidth="1"/>
    <col min="7" max="7" width="16" style="3" customWidth="1"/>
    <col min="8" max="9" width="11.3828125" style="3" customWidth="1"/>
    <col min="10" max="16384" width="12.53515625" style="3"/>
  </cols>
  <sheetData>
    <row r="1" spans="1:10" s="10" customFormat="1" ht="12.45" x14ac:dyDescent="0.3">
      <c r="A1" s="4" t="s">
        <v>6</v>
      </c>
      <c r="B1" s="4" t="s">
        <v>16</v>
      </c>
      <c r="C1" s="4" t="s">
        <v>27</v>
      </c>
      <c r="D1" s="4" t="s">
        <v>28</v>
      </c>
      <c r="E1" s="4" t="s">
        <v>860</v>
      </c>
      <c r="F1" s="4" t="s">
        <v>29</v>
      </c>
      <c r="G1" s="4" t="s">
        <v>17</v>
      </c>
      <c r="H1" s="31" t="s">
        <v>0</v>
      </c>
      <c r="I1" s="4" t="s">
        <v>179</v>
      </c>
    </row>
    <row r="2" spans="1:10" ht="15.75" customHeight="1" x14ac:dyDescent="0.3">
      <c r="A2" s="2" t="s">
        <v>20</v>
      </c>
      <c r="B2" s="26">
        <f>SUMIF('Nashua 10K'!$E$2:$E$258,A2,'Nashua 10K'!$J$2:$J$258)</f>
        <v>62</v>
      </c>
      <c r="C2" s="26">
        <f>SUMIF('Cinco 5K'!$E$2:$E$399,A2,'Cinco 5K'!$J$2:$J$399)</f>
        <v>2835.375</v>
      </c>
      <c r="D2" s="26">
        <f>SUMIF('Run for Freedom 10K'!$E$2:$E$300,A2,'Run for Freedom 10K'!$J$2:$J$300)</f>
        <v>1851.75</v>
      </c>
      <c r="E2" s="26">
        <f>SUMIF('Half Way to St. Patty 5K'!$E$2:$E$300,A2,'Half Way to St. Patty 5K'!$J$2:$J$300)</f>
        <v>2460</v>
      </c>
      <c r="F2" s="26">
        <f>SUMIF('Downriver 10K'!$E$2:$E$300,A2,'Downriver 10K'!$J$2:$J$300)</f>
        <v>1003.5</v>
      </c>
      <c r="G2" s="26">
        <f>SUMIF('New England Half'!$E$2:$E303,A2,'New England Half'!$J$2:$J$303)</f>
        <v>3777.5</v>
      </c>
      <c r="H2" s="36">
        <f t="shared" ref="H2:H12" si="0">SUM(B2:G2)</f>
        <v>11990.125</v>
      </c>
      <c r="I2" s="37">
        <f t="shared" ref="I2:I12" si="1">H2-$H$2</f>
        <v>0</v>
      </c>
      <c r="J2" s="39"/>
    </row>
    <row r="3" spans="1:10" ht="15.75" customHeight="1" x14ac:dyDescent="0.3">
      <c r="A3" s="2" t="s">
        <v>19</v>
      </c>
      <c r="B3" s="26">
        <f>SUMIF('Nashua 10K'!$E$2:$E$258,A3,'Nashua 10K'!$J$2:$J$258)</f>
        <v>1950.5</v>
      </c>
      <c r="C3" s="26">
        <f>SUMIF('Cinco 5K'!$E$2:$E$399,A3,'Cinco 5K'!$J$2:$J$399)</f>
        <v>1234.5</v>
      </c>
      <c r="D3" s="26">
        <f>SUMIF('Run for Freedom 10K'!$E$2:$E$300,A3,'Run for Freedom 10K'!$J$2:$J$300)</f>
        <v>2034.1875</v>
      </c>
      <c r="E3" s="26">
        <f>SUMIF('Half Way to St. Patty 5K'!$E$2:$E$300,A3,'Half Way to St. Patty 5K'!$J$2:$J$300)</f>
        <v>1742.15625</v>
      </c>
      <c r="F3" s="26">
        <f>SUMIF('Downriver 10K'!$E$2:$E$300,A3,'Downriver 10K'!$J$2:$J$300)</f>
        <v>1347.25</v>
      </c>
      <c r="G3" s="26">
        <f ca="1">SUMIF('New England Half'!$E$2:$E304,A3,'New England Half'!$J$2:$J$303)</f>
        <v>2007.3125</v>
      </c>
      <c r="H3" s="36">
        <f t="shared" ca="1" si="0"/>
        <v>10315.90625</v>
      </c>
      <c r="I3" s="37">
        <f t="shared" ca="1" si="1"/>
        <v>-1674.21875</v>
      </c>
      <c r="J3" s="39"/>
    </row>
    <row r="4" spans="1:10" ht="15.75" customHeight="1" x14ac:dyDescent="0.3">
      <c r="A4" s="2" t="s">
        <v>18</v>
      </c>
      <c r="B4" s="26">
        <f>SUMIF('Nashua 10K'!$E$2:$E$258,A4,'Nashua 10K'!$J$2:$J$258)</f>
        <v>2110.5</v>
      </c>
      <c r="C4" s="26">
        <f>SUMIF('Cinco 5K'!$E$2:$E$399,A4,'Cinco 5K'!$J$2:$J$399)</f>
        <v>1317.0625</v>
      </c>
      <c r="D4" s="26">
        <f>SUMIF('Run for Freedom 10K'!$E$2:$E$300,A4,'Run for Freedom 10K'!$J$2:$J$300)</f>
        <v>1402.9375</v>
      </c>
      <c r="E4" s="26">
        <f>SUMIF('Half Way to St. Patty 5K'!$E$2:$E$300,A4,'Half Way to St. Patty 5K'!$J$2:$J$300)</f>
        <v>1150</v>
      </c>
      <c r="F4" s="26">
        <f>SUMIF('Downriver 10K'!$E$2:$E$300,A4,'Downriver 10K'!$J$2:$J$300)</f>
        <v>859.5</v>
      </c>
      <c r="G4" s="26">
        <f ca="1">SUMIF('New England Half'!$E$2:$E305,A4,'New England Half'!$J$2:$J$303)</f>
        <v>1188.75</v>
      </c>
      <c r="H4" s="36">
        <f t="shared" ca="1" si="0"/>
        <v>8028.75</v>
      </c>
      <c r="I4" s="37">
        <f t="shared" ca="1" si="1"/>
        <v>-3961.375</v>
      </c>
      <c r="J4" s="39"/>
    </row>
    <row r="5" spans="1:10" ht="15.75" customHeight="1" x14ac:dyDescent="0.3">
      <c r="A5" s="2" t="s">
        <v>21</v>
      </c>
      <c r="B5" s="26">
        <f>SUMIF('Nashua 10K'!$E$2:$E$258,A5,'Nashua 10K'!$J$2:$J$258)</f>
        <v>352</v>
      </c>
      <c r="C5" s="26">
        <f>SUMIF('Cinco 5K'!$E$2:$E$399,A5,'Cinco 5K'!$J$2:$J$399)</f>
        <v>384.9375</v>
      </c>
      <c r="D5" s="26">
        <f>SUMIF('Run for Freedom 10K'!$E$2:$E$300,A5,'Run for Freedom 10K'!$J$2:$J$300)</f>
        <v>269</v>
      </c>
      <c r="E5" s="26">
        <f>SUMIF('Half Way to St. Patty 5K'!$E$2:$E$300,A5,'Half Way to St. Patty 5K'!$J$2:$J$300)</f>
        <v>352</v>
      </c>
      <c r="F5" s="26">
        <f>SUMIF('Downriver 10K'!$E$2:$E$300,A5,'Downriver 10K'!$J$2:$J$300)</f>
        <v>2065.625</v>
      </c>
      <c r="G5" s="26">
        <f ca="1">SUMIF('New England Half'!$E$2:$E306,A5,'New England Half'!$J$2:$J$303)</f>
        <v>373.25</v>
      </c>
      <c r="H5" s="36">
        <f t="shared" ca="1" si="0"/>
        <v>3796.8125</v>
      </c>
      <c r="I5" s="37">
        <f t="shared" ca="1" si="1"/>
        <v>-8193.3125</v>
      </c>
      <c r="J5" s="39"/>
    </row>
    <row r="6" spans="1:10" ht="15.75" customHeight="1" x14ac:dyDescent="0.3">
      <c r="A6" s="2" t="s">
        <v>24</v>
      </c>
      <c r="B6" s="26">
        <f>SUMIF('Nashua 10K'!$E$2:$E$258,A6,'Nashua 10K'!$J$2:$J$258)</f>
        <v>0</v>
      </c>
      <c r="C6" s="26">
        <f>SUMIF('Cinco 5K'!$E$2:$E$399,A6,'Cinco 5K'!$J$2:$J$399)</f>
        <v>36.5</v>
      </c>
      <c r="D6" s="26">
        <f>SUMIF('Run for Freedom 10K'!$E$2:$E$300,A6,'Run for Freedom 10K'!$J$2:$J$300)</f>
        <v>55.3125</v>
      </c>
      <c r="E6" s="26">
        <f>SUMIF('Half Way to St. Patty 5K'!$E$2:$E$300,A6,'Half Way to St. Patty 5K'!$J$2:$J$300)</f>
        <v>61.375</v>
      </c>
      <c r="F6" s="26">
        <f>SUMIF('Downriver 10K'!$E$2:$E$300,A6,'Downriver 10K'!$J$2:$J$300)</f>
        <v>0</v>
      </c>
      <c r="G6" s="26">
        <f ca="1">SUMIF('New England Half'!$E$2:$E307,A6,'New England Half'!$J$2:$J$303)</f>
        <v>424</v>
      </c>
      <c r="H6" s="36">
        <f t="shared" ca="1" si="0"/>
        <v>577.1875</v>
      </c>
      <c r="I6" s="37">
        <f t="shared" ca="1" si="1"/>
        <v>-11412.9375</v>
      </c>
      <c r="J6" s="39"/>
    </row>
    <row r="7" spans="1:10" ht="15.75" customHeight="1" x14ac:dyDescent="0.3">
      <c r="A7" s="2" t="s">
        <v>22</v>
      </c>
      <c r="B7" s="26">
        <f>SUMIF('Nashua 10K'!$E$2:$E$258,A7,'Nashua 10K'!$J$2:$J$258)</f>
        <v>0</v>
      </c>
      <c r="C7" s="26">
        <f>SUMIF('Cinco 5K'!$E$2:$E$399,A7,'Cinco 5K'!$J$2:$J$399)</f>
        <v>157.5</v>
      </c>
      <c r="D7" s="26">
        <f>SUMIF('Run for Freedom 10K'!$E$2:$E$300,A7,'Run for Freedom 10K'!$J$2:$J$300)</f>
        <v>0</v>
      </c>
      <c r="E7" s="26">
        <f>SUMIF('Half Way to St. Patty 5K'!$E$2:$E$300,A7,'Half Way to St. Patty 5K'!$J$2:$J$300)</f>
        <v>0</v>
      </c>
      <c r="F7" s="26">
        <f>SUMIF('Downriver 10K'!$E$2:$E$300,A7,'Downriver 10K'!$J$2:$J$300)</f>
        <v>10.25</v>
      </c>
      <c r="G7" s="26">
        <f ca="1">SUMIF('New England Half'!$E$2:$E308,A7,'New England Half'!$J$2:$J$303)</f>
        <v>359.5</v>
      </c>
      <c r="H7" s="36">
        <f t="shared" ca="1" si="0"/>
        <v>527.25</v>
      </c>
      <c r="I7" s="37">
        <f t="shared" ca="1" si="1"/>
        <v>-11462.875</v>
      </c>
      <c r="J7" s="39"/>
    </row>
    <row r="8" spans="1:10" ht="15.75" customHeight="1" x14ac:dyDescent="0.3">
      <c r="A8" s="2" t="s">
        <v>25</v>
      </c>
      <c r="B8" s="26">
        <f>SUMIF('Nashua 10K'!$E$2:$E$258,A8,'Nashua 10K'!$J$2:$J$258)</f>
        <v>0</v>
      </c>
      <c r="C8" s="26">
        <f>SUMIF('Cinco 5K'!$E$2:$E$399,A8,'Cinco 5K'!$J$2:$J$399)</f>
        <v>18.3125</v>
      </c>
      <c r="D8" s="26">
        <f>SUMIF('Run for Freedom 10K'!$E$2:$E$300,A8,'Run for Freedom 10K'!$J$2:$J$300)</f>
        <v>27.125</v>
      </c>
      <c r="E8" s="26">
        <f>SUMIF('Half Way to St. Patty 5K'!$E$2:$E$300,A8,'Half Way to St. Patty 5K'!$J$2:$J$300)</f>
        <v>0</v>
      </c>
      <c r="F8" s="26">
        <f>SUMIF('Downriver 10K'!$E$2:$E$300,A8,'Downriver 10K'!$J$2:$J$300)</f>
        <v>0</v>
      </c>
      <c r="G8" s="26">
        <f ca="1">SUMIF('New England Half'!$E$2:$E309,A8,'New England Half'!$J$2:$J$303)</f>
        <v>88.5</v>
      </c>
      <c r="H8" s="36">
        <f t="shared" ca="1" si="0"/>
        <v>133.9375</v>
      </c>
      <c r="I8" s="37">
        <f t="shared" ca="1" si="1"/>
        <v>-11856.1875</v>
      </c>
      <c r="J8" s="39"/>
    </row>
    <row r="9" spans="1:10" ht="15.75" customHeight="1" x14ac:dyDescent="0.3">
      <c r="A9" s="2" t="s">
        <v>1</v>
      </c>
      <c r="B9" s="26">
        <f>SUMIF('Nashua 10K'!$E$2:$E$258,A9,'Nashua 10K'!$J$2:$J$258)</f>
        <v>0</v>
      </c>
      <c r="C9" s="26">
        <f>SUMIF('Cinco 5K'!$E$2:$E$399,A9,'Cinco 5K'!$J$2:$J$399)</f>
        <v>0</v>
      </c>
      <c r="D9" s="26">
        <f>SUMIF('Run for Freedom 10K'!$E$2:$E$300,A9,'Run for Freedom 10K'!$J$2:$J$300)</f>
        <v>0</v>
      </c>
      <c r="E9" s="26">
        <f>SUMIF('Half Way to St. Patty 5K'!$E$2:$E$300,A9,'Half Way to St. Patty 5K'!$J$2:$J$300)</f>
        <v>0</v>
      </c>
      <c r="F9" s="26">
        <f>SUMIF('Downriver 10K'!$E$2:$E$300,A9,'Downriver 10K'!$J$2:$J$300)</f>
        <v>0</v>
      </c>
      <c r="G9" s="26">
        <f ca="1">SUMIF('New England Half'!$E$2:$E310,A9,'New England Half'!$J$2:$J$303)</f>
        <v>82</v>
      </c>
      <c r="H9" s="36">
        <f t="shared" ca="1" si="0"/>
        <v>82</v>
      </c>
      <c r="I9" s="37">
        <f t="shared" ca="1" si="1"/>
        <v>-11908.125</v>
      </c>
      <c r="J9" s="39"/>
    </row>
    <row r="10" spans="1:10" ht="15.75" customHeight="1" x14ac:dyDescent="0.3">
      <c r="A10" s="2" t="s">
        <v>26</v>
      </c>
      <c r="B10" s="26">
        <f>SUMIF('Nashua 10K'!$E$2:$E$258,A10,'Nashua 10K'!$J$2:$J$258)</f>
        <v>0</v>
      </c>
      <c r="C10" s="26">
        <f>SUMIF('Cinco 5K'!$E$2:$E$399,A10,'Cinco 5K'!$J$2:$J$399)</f>
        <v>0</v>
      </c>
      <c r="D10" s="26">
        <f>SUMIF('Run for Freedom 10K'!$E$2:$E$300,A10,'Run for Freedom 10K'!$J$2:$J$300)</f>
        <v>26</v>
      </c>
      <c r="E10" s="26">
        <f>SUMIF('Half Way to St. Patty 5K'!$E$2:$E$300,A10,'Half Way to St. Patty 5K'!$J$2:$J$300)</f>
        <v>0</v>
      </c>
      <c r="F10" s="26">
        <f>SUMIF('Downriver 10K'!$E$2:$E$300,A10,'Downriver 10K'!$J$2:$J$300)</f>
        <v>0</v>
      </c>
      <c r="G10" s="26">
        <f ca="1">SUMIF('New England Half'!$E$2:$E311,A10,'New England Half'!$J$2:$J$303)</f>
        <v>24</v>
      </c>
      <c r="H10" s="36">
        <f t="shared" ca="1" si="0"/>
        <v>50</v>
      </c>
      <c r="I10" s="37">
        <f t="shared" ca="1" si="1"/>
        <v>-11940.125</v>
      </c>
      <c r="J10" s="39"/>
    </row>
    <row r="11" spans="1:10" ht="15.75" customHeight="1" x14ac:dyDescent="0.3">
      <c r="A11" s="2" t="s">
        <v>600</v>
      </c>
      <c r="B11" s="26">
        <f>SUMIF('Nashua 10K'!$E$2:$E$258,A11,'Nashua 10K'!$J$2:$J$258)</f>
        <v>0</v>
      </c>
      <c r="C11" s="26">
        <f>SUMIF('Cinco 5K'!$E$2:$E$399,A11,'Cinco 5K'!$J$2:$J$399)</f>
        <v>48.25</v>
      </c>
      <c r="D11" s="26">
        <f>SUMIF('Run for Freedom 10K'!$E$2:$E$300,A11,'Run for Freedom 10K'!$J$2:$J$300)</f>
        <v>0</v>
      </c>
      <c r="E11" s="26">
        <f>SUMIF('Half Way to St. Patty 5K'!$E$2:$E$300,A11,'Half Way to St. Patty 5K'!$J$2:$J$300)</f>
        <v>0</v>
      </c>
      <c r="F11" s="26">
        <f>SUMIF('Downriver 10K'!$E$2:$E$300,A11,'Downriver 10K'!$J$2:$J$300)</f>
        <v>0</v>
      </c>
      <c r="G11" s="26">
        <f ca="1">SUMIF('New England Half'!$E$2:$E312,A11,'New England Half'!$J$2:$J$303)</f>
        <v>0</v>
      </c>
      <c r="H11" s="36">
        <f t="shared" ca="1" si="0"/>
        <v>48.25</v>
      </c>
      <c r="I11" s="37">
        <f t="shared" ca="1" si="1"/>
        <v>-11941.875</v>
      </c>
      <c r="J11" s="39"/>
    </row>
    <row r="12" spans="1:10" ht="15.75" customHeight="1" x14ac:dyDescent="0.3">
      <c r="A12" s="3" t="s">
        <v>23</v>
      </c>
      <c r="B12" s="26">
        <f>SUMIF('Nashua 10K'!$E$2:$E$258,A12,'Nashua 10K'!$J$2:$J$258)</f>
        <v>0</v>
      </c>
      <c r="C12" s="26">
        <f>SUMIF('Cinco 5K'!$E$2:$E$399,A12,'Cinco 5K'!$J$2:$J$399)</f>
        <v>0</v>
      </c>
      <c r="D12" s="26">
        <f>SUMIF('Run for Freedom 10K'!$E$2:$E$300,A12,'Run for Freedom 10K'!$J$2:$J$300)</f>
        <v>0</v>
      </c>
      <c r="E12" s="26">
        <f>SUMIF('Half Way to St. Patty 5K'!$E$2:$E$300,A12,'Half Way to St. Patty 5K'!$J$2:$J$300)</f>
        <v>0</v>
      </c>
      <c r="F12" s="26">
        <f>SUMIF('Downriver 10K'!$E$2:$E$300,A12,'Downriver 10K'!$J$2:$J$300)</f>
        <v>0</v>
      </c>
      <c r="G12" s="26">
        <f ca="1">SUMIF('New England Half'!$E$2:$E313,A12,'New England Half'!$J$2:$J$303)</f>
        <v>0</v>
      </c>
      <c r="H12" s="36">
        <f t="shared" ca="1" si="0"/>
        <v>0</v>
      </c>
      <c r="I12" s="37">
        <f t="shared" ca="1" si="1"/>
        <v>-11990.125</v>
      </c>
      <c r="J12" s="39"/>
    </row>
  </sheetData>
  <sortState xmlns:xlrd2="http://schemas.microsoft.com/office/spreadsheetml/2017/richdata2" ref="A2:I12">
    <sortCondition descending="1" ref="H1:H12"/>
  </sortState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848"/>
  <sheetViews>
    <sheetView workbookViewId="0">
      <pane ySplit="1" topLeftCell="A2" activePane="bottomLeft" state="frozen"/>
      <selection pane="bottomLeft"/>
    </sheetView>
  </sheetViews>
  <sheetFormatPr defaultColWidth="12.53515625" defaultRowHeight="15.75" customHeight="1" outlineLevelCol="1" x14ac:dyDescent="0.3"/>
  <cols>
    <col min="1" max="1" width="7.84375" style="3" bestFit="1" customWidth="1"/>
    <col min="2" max="2" width="14.53515625" style="3" bestFit="1" customWidth="1"/>
    <col min="3" max="3" width="7.15234375" style="3" bestFit="1" customWidth="1"/>
    <col min="4" max="4" width="4.15234375" style="3" bestFit="1" customWidth="1"/>
    <col min="5" max="5" width="36.53515625" style="3" bestFit="1" customWidth="1" collapsed="1"/>
    <col min="6" max="6" width="49.382812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bestFit="1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t="s">
        <v>69</v>
      </c>
      <c r="B2" t="s">
        <v>70</v>
      </c>
      <c r="C2" t="s">
        <v>57</v>
      </c>
      <c r="D2">
        <v>27</v>
      </c>
      <c r="E2" t="s">
        <v>18</v>
      </c>
      <c r="F2" s="2" t="str">
        <f t="shared" ref="F2:F36" si="0">A2&amp;B2&amp;C2&amp;E2</f>
        <v>TerrylFritzFGATE CITY STRIDERS</v>
      </c>
      <c r="G2" s="26">
        <f>SUMIF('Nashua 10K'!$F$2:$F$300,$F2,'Nashua 10K'!$J$2:$J$300)</f>
        <v>73</v>
      </c>
      <c r="H2" s="26">
        <f>SUMIF('Cinco 5K'!$F$2:$F$399,$F2,'Cinco 5K'!$J$2:$J$399)</f>
        <v>36.5</v>
      </c>
      <c r="I2" s="26">
        <f>SUMIF('Run for Freedom 10K'!$F$2:$F$300,$F2,'Run for Freedom 10K'!$J$2:$J$300)</f>
        <v>0</v>
      </c>
      <c r="J2" s="26">
        <f>SUMIF('Half Way to St. Patty 5K'!$F$2:$F$300,$F2,'Half Way to St. Patty 5K'!$J$2:$J$300)</f>
        <v>0</v>
      </c>
      <c r="K2" s="26">
        <f>SUMIF('Downriver 10K'!$F$2:$F$300,$F2,'Downriver 10K'!$J$2:$J$300)</f>
        <v>0</v>
      </c>
      <c r="L2" s="26">
        <f>SUMIF('New England Half'!$F$2:$F$300,$F2,'New England Half'!$J$2:$J$300)</f>
        <v>48</v>
      </c>
      <c r="M2" s="28">
        <f t="shared" ref="M2:M36" si="1">SUM(G2:L2)</f>
        <v>157.5</v>
      </c>
    </row>
    <row r="3" spans="1:13" ht="12.45" x14ac:dyDescent="0.3">
      <c r="A3" t="s">
        <v>606</v>
      </c>
      <c r="B3" t="s">
        <v>32</v>
      </c>
      <c r="C3" t="s">
        <v>57</v>
      </c>
      <c r="D3">
        <v>28</v>
      </c>
      <c r="E3" t="s">
        <v>19</v>
      </c>
      <c r="F3" s="2" t="str">
        <f t="shared" si="0"/>
        <v>JaclynFazioliFGREATER DERRY TRACK CLUB</v>
      </c>
      <c r="G3" s="26">
        <f>SUMIF('Nashua 10K'!$F$2:$F$300,$F3,'Nashua 10K'!$J$2:$J$300)</f>
        <v>0</v>
      </c>
      <c r="H3" s="26">
        <f>SUMIF('Cinco 5K'!$F$2:$F$399,$F3,'Cinco 5K'!$J$2:$J$399)</f>
        <v>0</v>
      </c>
      <c r="I3" s="26">
        <f>SUMIF('Run for Freedom 10K'!$F$2:$F$300,$F3,'Run for Freedom 10K'!$J$2:$J$300)</f>
        <v>97</v>
      </c>
      <c r="J3" s="26">
        <f>SUMIF('Half Way to St. Patty 5K'!$F$2:$F$300,$F3,'Half Way to St. Patty 5K'!$J$2:$J$300)</f>
        <v>0</v>
      </c>
      <c r="K3" s="26">
        <f>SUMIF('Downriver 10K'!$F$2:$F$300,$F3,'Downriver 10K'!$J$2:$J$300)</f>
        <v>0</v>
      </c>
      <c r="L3" s="26">
        <f>SUMIF('New England Half'!$F$2:$F$300,$F3,'New England Half'!$J$2:$J$300)</f>
        <v>0</v>
      </c>
      <c r="M3" s="28">
        <f t="shared" si="1"/>
        <v>97</v>
      </c>
    </row>
    <row r="4" spans="1:13" ht="12.45" x14ac:dyDescent="0.3">
      <c r="A4" t="s">
        <v>231</v>
      </c>
      <c r="B4" t="s">
        <v>232</v>
      </c>
      <c r="C4" t="s">
        <v>57</v>
      </c>
      <c r="D4">
        <v>25</v>
      </c>
      <c r="E4" t="s">
        <v>20</v>
      </c>
      <c r="F4" s="2" t="str">
        <f t="shared" si="0"/>
        <v>GraceBlinkoffFMILLENNIUM RUNNING</v>
      </c>
      <c r="G4" s="26">
        <f>SUMIF('Nashua 10K'!$F$2:$F$300,$F4,'Nashua 10K'!$J$2:$J$300)</f>
        <v>0</v>
      </c>
      <c r="H4" s="26">
        <f>SUMIF('Cinco 5K'!$F$2:$F$399,$F4,'Cinco 5K'!$J$2:$J$399)</f>
        <v>34</v>
      </c>
      <c r="I4" s="26">
        <f>SUMIF('Run for Freedom 10K'!$F$2:$F$300,$F4,'Run for Freedom 10K'!$J$2:$J$300)</f>
        <v>62</v>
      </c>
      <c r="J4" s="26">
        <f>SUMIF('Half Way to St. Patty 5K'!$F$2:$F$300,$F4,'Half Way to St. Patty 5K'!$J$2:$J$300)</f>
        <v>0</v>
      </c>
      <c r="K4" s="26">
        <f>SUMIF('Downriver 10K'!$F$2:$F$300,$F4,'Downriver 10K'!$J$2:$J$300)</f>
        <v>0</v>
      </c>
      <c r="L4" s="26">
        <f>SUMIF('New England Half'!$F$2:$F$300,$F4,'New England Half'!$J$2:$J$300)</f>
        <v>0</v>
      </c>
      <c r="M4" s="28">
        <f t="shared" si="1"/>
        <v>96</v>
      </c>
    </row>
    <row r="5" spans="1:13" ht="12.45" x14ac:dyDescent="0.3">
      <c r="A5" s="3" t="s">
        <v>926</v>
      </c>
      <c r="B5" s="3" t="s">
        <v>165</v>
      </c>
      <c r="C5" s="3" t="s">
        <v>57</v>
      </c>
      <c r="D5" s="3">
        <v>24</v>
      </c>
      <c r="E5" t="s">
        <v>19</v>
      </c>
      <c r="F5" s="2" t="str">
        <f t="shared" si="0"/>
        <v>SadieFarnsworthFGREATER DERRY TRACK CLUB</v>
      </c>
      <c r="G5" s="26">
        <f>SUMIF('Nashua 10K'!$F$2:$F$300,$F5,'Nashua 10K'!$J$2:$J$300)</f>
        <v>0</v>
      </c>
      <c r="H5" s="26">
        <f>SUMIF('Cinco 5K'!$F$2:$F$399,$F5,'Cinco 5K'!$J$2:$J$399)</f>
        <v>0</v>
      </c>
      <c r="I5" s="26">
        <f>SUMIF('Run for Freedom 10K'!$F$2:$F$300,$F5,'Run for Freedom 10K'!$J$2:$J$300)</f>
        <v>0</v>
      </c>
      <c r="J5" s="26">
        <f>SUMIF('Half Way to St. Patty 5K'!$F$2:$F$300,$F5,'Half Way to St. Patty 5K'!$J$2:$J$300)</f>
        <v>0</v>
      </c>
      <c r="K5" s="26">
        <f>SUMIF('Downriver 10K'!$F$2:$F$300,$F5,'Downriver 10K'!$J$2:$J$300)</f>
        <v>0</v>
      </c>
      <c r="L5" s="26">
        <f>SUMIF('New England Half'!$F$2:$F$300,$F5,'New England Half'!$J$2:$J$300)</f>
        <v>88</v>
      </c>
      <c r="M5" s="28">
        <f t="shared" si="1"/>
        <v>88</v>
      </c>
    </row>
    <row r="6" spans="1:13" ht="12.45" x14ac:dyDescent="0.3">
      <c r="A6" t="s">
        <v>183</v>
      </c>
      <c r="B6" t="s">
        <v>184</v>
      </c>
      <c r="C6" t="s">
        <v>57</v>
      </c>
      <c r="D6">
        <v>13</v>
      </c>
      <c r="E6" t="s">
        <v>20</v>
      </c>
      <c r="F6" s="2" t="str">
        <f t="shared" si="0"/>
        <v>SookieFolsomFMILLENNIUM RUNNING</v>
      </c>
      <c r="G6" s="26">
        <f>SUMIF('Nashua 10K'!$F$2:$F$300,$F6,'Nashua 10K'!$J$2:$J$300)</f>
        <v>0</v>
      </c>
      <c r="H6" s="26">
        <f>SUMIF('Cinco 5K'!$F$2:$F$399,$F6,'Cinco 5K'!$J$2:$J$399)</f>
        <v>76</v>
      </c>
      <c r="I6" s="26">
        <f>SUMIF('Run for Freedom 10K'!$F$2:$F$300,$F6,'Run for Freedom 10K'!$J$2:$J$300)</f>
        <v>0</v>
      </c>
      <c r="J6" s="26">
        <f>SUMIF('Half Way to St. Patty 5K'!$F$2:$F$300,$F6,'Half Way to St. Patty 5K'!$J$2:$J$300)</f>
        <v>0</v>
      </c>
      <c r="K6" s="26">
        <f>SUMIF('Downriver 10K'!$F$2:$F$300,$F6,'Downriver 10K'!$J$2:$J$300)</f>
        <v>0</v>
      </c>
      <c r="L6" s="26">
        <f>SUMIF('New England Half'!$F$2:$F$300,$F6,'New England Half'!$J$2:$J$300)</f>
        <v>0</v>
      </c>
      <c r="M6" s="28">
        <f t="shared" si="1"/>
        <v>76</v>
      </c>
    </row>
    <row r="7" spans="1:13" ht="12.45" x14ac:dyDescent="0.3">
      <c r="A7" s="2" t="s">
        <v>143</v>
      </c>
      <c r="B7" s="2" t="s">
        <v>144</v>
      </c>
      <c r="C7" s="2" t="s">
        <v>57</v>
      </c>
      <c r="D7" s="2">
        <v>28</v>
      </c>
      <c r="E7" s="2" t="s">
        <v>18</v>
      </c>
      <c r="F7" s="2" t="str">
        <f t="shared" si="0"/>
        <v>AlisonLilienfeldFGATE CITY STRIDERS</v>
      </c>
      <c r="G7" s="26">
        <f>SUMIF('Nashua 10K'!$F$2:$F$300,$F7,'Nashua 10K'!$J$2:$J$300)</f>
        <v>26</v>
      </c>
      <c r="H7" s="26">
        <f>SUMIF('Cinco 5K'!$F$2:$F$399,$F7,'Cinco 5K'!$J$2:$J$399)</f>
        <v>2</v>
      </c>
      <c r="I7" s="26">
        <f>SUMIF('Run for Freedom 10K'!$F$2:$F$300,$F7,'Run for Freedom 10K'!$J$2:$J$300)</f>
        <v>5.125</v>
      </c>
      <c r="J7" s="26">
        <f>SUMIF('Half Way to St. Patty 5K'!$F$2:$F$300,$F7,'Half Way to St. Patty 5K'!$J$2:$J$300)</f>
        <v>3.5</v>
      </c>
      <c r="K7" s="26">
        <f>SUMIF('Downriver 10K'!$F$2:$F$300,$F7,'Downriver 10K'!$J$2:$J$300)</f>
        <v>9.875</v>
      </c>
      <c r="L7" s="26">
        <f>SUMIF('New England Half'!$F$2:$F$300,$F7,'New England Half'!$J$2:$J$300)</f>
        <v>2.875</v>
      </c>
      <c r="M7" s="28">
        <f t="shared" si="1"/>
        <v>49.375</v>
      </c>
    </row>
    <row r="8" spans="1:13" ht="12.45" x14ac:dyDescent="0.3">
      <c r="A8" t="s">
        <v>796</v>
      </c>
      <c r="B8" t="s">
        <v>797</v>
      </c>
      <c r="C8" t="s">
        <v>57</v>
      </c>
      <c r="D8">
        <v>29</v>
      </c>
      <c r="E8" t="s">
        <v>19</v>
      </c>
      <c r="F8" s="2" t="str">
        <f t="shared" si="0"/>
        <v>BessAlshvangFGREATER DERRY TRACK CLUB</v>
      </c>
      <c r="G8" s="26">
        <f>SUMIF('Nashua 10K'!$F$2:$F$300,$F8,'Nashua 10K'!$J$2:$J$300)</f>
        <v>0</v>
      </c>
      <c r="H8" s="26">
        <f>SUMIF('Cinco 5K'!$F$2:$F$399,$F8,'Cinco 5K'!$J$2:$J$399)</f>
        <v>0</v>
      </c>
      <c r="I8" s="26">
        <f>SUMIF('Run for Freedom 10K'!$F$2:$F$300,$F8,'Run for Freedom 10K'!$J$2:$J$300)</f>
        <v>0</v>
      </c>
      <c r="J8" s="26">
        <f>SUMIF('Half Way to St. Patty 5K'!$F$2:$F$300,$F8,'Half Way to St. Patty 5K'!$J$2:$J$300)</f>
        <v>0</v>
      </c>
      <c r="K8" s="26">
        <f>SUMIF('Downriver 10K'!$F$2:$F$300,$F8,'Downriver 10K'!$J$2:$J$300)</f>
        <v>47</v>
      </c>
      <c r="L8" s="26">
        <f>SUMIF('New England Half'!$F$2:$F$300,$F8,'New England Half'!$J$2:$J$300)</f>
        <v>0</v>
      </c>
      <c r="M8" s="28">
        <f t="shared" si="1"/>
        <v>47</v>
      </c>
    </row>
    <row r="9" spans="1:13" ht="12.45" x14ac:dyDescent="0.3">
      <c r="A9" s="3" t="s">
        <v>792</v>
      </c>
      <c r="B9" s="3" t="s">
        <v>125</v>
      </c>
      <c r="C9" s="3" t="s">
        <v>57</v>
      </c>
      <c r="D9" s="3">
        <v>22</v>
      </c>
      <c r="E9" s="2" t="s">
        <v>18</v>
      </c>
      <c r="F9" s="2" t="str">
        <f t="shared" si="0"/>
        <v>HannahSwainFGATE CITY STRIDERS</v>
      </c>
      <c r="G9" s="26">
        <f>SUMIF('Nashua 10K'!$F$2:$F$300,$F9,'Nashua 10K'!$J$2:$J$300)</f>
        <v>0</v>
      </c>
      <c r="H9" s="26">
        <f>SUMIF('Cinco 5K'!$F$2:$F$399,$F9,'Cinco 5K'!$J$2:$J$399)</f>
        <v>0</v>
      </c>
      <c r="I9" s="26">
        <f>SUMIF('Run for Freedom 10K'!$F$2:$F$300,$F9,'Run for Freedom 10K'!$J$2:$J$300)</f>
        <v>0</v>
      </c>
      <c r="J9" s="26">
        <f>SUMIF('Half Way to St. Patty 5K'!$F$2:$F$300,$F9,'Half Way to St. Patty 5K'!$J$2:$J$300)</f>
        <v>42.5</v>
      </c>
      <c r="K9" s="26">
        <f>SUMIF('Downriver 10K'!$F$2:$F$300,$F9,'Downriver 10K'!$J$2:$J$300)</f>
        <v>0</v>
      </c>
      <c r="L9" s="26">
        <f>SUMIF('New England Half'!$F$2:$F$300,$F9,'New England Half'!$J$2:$J$300)</f>
        <v>0</v>
      </c>
      <c r="M9" s="28">
        <f t="shared" si="1"/>
        <v>42.5</v>
      </c>
    </row>
    <row r="10" spans="1:13" ht="12.45" x14ac:dyDescent="0.3">
      <c r="A10" t="s">
        <v>809</v>
      </c>
      <c r="B10" t="s">
        <v>793</v>
      </c>
      <c r="C10" t="s">
        <v>57</v>
      </c>
      <c r="D10">
        <v>29</v>
      </c>
      <c r="E10" s="2" t="s">
        <v>21</v>
      </c>
      <c r="F10" s="2" t="str">
        <f t="shared" si="0"/>
        <v>KaitlinMcGowanFUPPER VALLEY RUNNING CLUB</v>
      </c>
      <c r="G10" s="26">
        <f>SUMIF('Nashua 10K'!$F$2:$F$300,$F10,'Nashua 10K'!$J$2:$J$300)</f>
        <v>0</v>
      </c>
      <c r="H10" s="26">
        <f>SUMIF('Cinco 5K'!$F$2:$F$399,$F10,'Cinco 5K'!$J$2:$J$399)</f>
        <v>0</v>
      </c>
      <c r="I10" s="26">
        <f>SUMIF('Run for Freedom 10K'!$F$2:$F$300,$F10,'Run for Freedom 10K'!$J$2:$J$300)</f>
        <v>0</v>
      </c>
      <c r="J10" s="26">
        <f>SUMIF('Half Way to St. Patty 5K'!$F$2:$F$300,$F10,'Half Way to St. Patty 5K'!$J$2:$J$300)</f>
        <v>0</v>
      </c>
      <c r="K10" s="26">
        <f>SUMIF('Downriver 10K'!$F$2:$F$300,$F10,'Downriver 10K'!$J$2:$J$300)</f>
        <v>41</v>
      </c>
      <c r="L10" s="26">
        <f>SUMIF('New England Half'!$F$2:$F$300,$F10,'New England Half'!$J$2:$J$300)</f>
        <v>0</v>
      </c>
      <c r="M10" s="28">
        <f t="shared" si="1"/>
        <v>41</v>
      </c>
    </row>
    <row r="11" spans="1:13" ht="12.45" x14ac:dyDescent="0.3">
      <c r="A11" t="s">
        <v>275</v>
      </c>
      <c r="B11" t="s">
        <v>698</v>
      </c>
      <c r="C11" s="3" t="s">
        <v>57</v>
      </c>
      <c r="D11">
        <v>29</v>
      </c>
      <c r="E11" s="2" t="s">
        <v>18</v>
      </c>
      <c r="F11" s="2" t="str">
        <f t="shared" si="0"/>
        <v>KatherineMeredithFGATE CITY STRIDERS</v>
      </c>
      <c r="G11" s="26">
        <f>SUMIF('Nashua 10K'!$F$2:$F$300,$F11,'Nashua 10K'!$J$2:$J$300)</f>
        <v>0</v>
      </c>
      <c r="H11" s="26">
        <f>SUMIF('Cinco 5K'!$F$2:$F$399,$F11,'Cinco 5K'!$J$2:$J$399)</f>
        <v>0</v>
      </c>
      <c r="I11" s="26">
        <f>SUMIF('Run for Freedom 10K'!$F$2:$F$300,$F11,'Run for Freedom 10K'!$J$2:$J$300)</f>
        <v>0</v>
      </c>
      <c r="J11" s="26">
        <f>SUMIF('Half Way to St. Patty 5K'!$F$2:$F$300,$F11,'Half Way to St. Patty 5K'!$J$2:$J$300)</f>
        <v>39.5</v>
      </c>
      <c r="K11" s="26">
        <f>SUMIF('Downriver 10K'!$F$2:$F$300,$F11,'Downriver 10K'!$J$2:$J$300)</f>
        <v>0</v>
      </c>
      <c r="L11" s="26">
        <f>SUMIF('New England Half'!$F$2:$F$300,$F11,'New England Half'!$J$2:$J$300)</f>
        <v>0</v>
      </c>
      <c r="M11" s="28">
        <f t="shared" si="1"/>
        <v>39.5</v>
      </c>
    </row>
    <row r="12" spans="1:13" ht="12.45" x14ac:dyDescent="0.3">
      <c r="A12" t="s">
        <v>140</v>
      </c>
      <c r="B12" t="s">
        <v>141</v>
      </c>
      <c r="C12" t="s">
        <v>57</v>
      </c>
      <c r="D12">
        <v>29</v>
      </c>
      <c r="E12" t="s">
        <v>18</v>
      </c>
      <c r="F12" s="2" t="str">
        <f t="shared" si="0"/>
        <v>AllisonBelliveauFGATE CITY STRIDERS</v>
      </c>
      <c r="G12" s="26">
        <f>SUMIF('Nashua 10K'!$F$2:$F$300,$F12,'Nashua 10K'!$J$2:$J$300)</f>
        <v>27</v>
      </c>
      <c r="H12" s="26">
        <f>SUMIF('Cinco 5K'!$F$2:$F$399,$F12,'Cinco 5K'!$J$2:$J$399)</f>
        <v>0</v>
      </c>
      <c r="I12" s="26">
        <f>SUMIF('Run for Freedom 10K'!$F$2:$F$300,$F12,'Run for Freedom 10K'!$J$2:$J$300)</f>
        <v>4.5625</v>
      </c>
      <c r="J12" s="26">
        <f>SUMIF('Half Way to St. Patty 5K'!$F$2:$F$300,$F12,'Half Way to St. Patty 5K'!$J$2:$J$300)</f>
        <v>0</v>
      </c>
      <c r="K12" s="26">
        <f>SUMIF('Downriver 10K'!$F$2:$F$300,$F12,'Downriver 10K'!$J$2:$J$300)</f>
        <v>0</v>
      </c>
      <c r="L12" s="26">
        <f>SUMIF('New England Half'!$F$2:$F$300,$F12,'New England Half'!$J$2:$J$300)</f>
        <v>5</v>
      </c>
      <c r="M12" s="28">
        <f t="shared" si="1"/>
        <v>36.5625</v>
      </c>
    </row>
    <row r="13" spans="1:13" ht="12.45" x14ac:dyDescent="0.3">
      <c r="A13" t="s">
        <v>888</v>
      </c>
      <c r="B13" t="s">
        <v>889</v>
      </c>
      <c r="C13" t="s">
        <v>57</v>
      </c>
      <c r="D13">
        <v>23</v>
      </c>
      <c r="E13" t="s">
        <v>20</v>
      </c>
      <c r="F13" s="2" t="str">
        <f t="shared" si="0"/>
        <v>MollieSimpsonFMILLENNIUM RUNNING</v>
      </c>
      <c r="G13" s="26">
        <f>SUMIF('Nashua 10K'!$F$2:$F$300,$F13,'Nashua 10K'!$J$2:$J$300)</f>
        <v>0</v>
      </c>
      <c r="H13" s="26">
        <f>SUMIF('Cinco 5K'!$F$2:$F$399,$F13,'Cinco 5K'!$J$2:$J$399)</f>
        <v>0</v>
      </c>
      <c r="I13" s="26">
        <f>SUMIF('Run for Freedom 10K'!$F$2:$F$300,$F13,'Run for Freedom 10K'!$J$2:$J$300)</f>
        <v>0</v>
      </c>
      <c r="J13" s="26">
        <f>SUMIF('Half Way to St. Patty 5K'!$F$2:$F$300,$F13,'Half Way to St. Patty 5K'!$J$2:$J$300)</f>
        <v>0</v>
      </c>
      <c r="K13" s="26">
        <f>SUMIF('Downriver 10K'!$F$2:$F$300,$F13,'Downriver 10K'!$J$2:$J$300)</f>
        <v>0</v>
      </c>
      <c r="L13" s="26">
        <f>SUMIF('New England Half'!$F$2:$F$300,$F13,'New England Half'!$J$2:$J$300)</f>
        <v>32</v>
      </c>
      <c r="M13" s="28">
        <f t="shared" si="1"/>
        <v>32</v>
      </c>
    </row>
    <row r="14" spans="1:13" ht="12.45" x14ac:dyDescent="0.3">
      <c r="A14" t="s">
        <v>83</v>
      </c>
      <c r="B14" t="s">
        <v>814</v>
      </c>
      <c r="C14" s="3" t="s">
        <v>57</v>
      </c>
      <c r="D14">
        <v>28</v>
      </c>
      <c r="E14" s="2" t="s">
        <v>21</v>
      </c>
      <c r="F14" s="2" t="str">
        <f t="shared" si="0"/>
        <v>SarahGoldsmithFUPPER VALLEY RUNNING CLUB</v>
      </c>
      <c r="G14" s="26">
        <f>SUMIF('Nashua 10K'!$F$2:$F$300,$F14,'Nashua 10K'!$J$2:$J$300)</f>
        <v>0</v>
      </c>
      <c r="H14" s="26">
        <f>SUMIF('Cinco 5K'!$F$2:$F$399,$F14,'Cinco 5K'!$J$2:$J$399)</f>
        <v>0</v>
      </c>
      <c r="I14" s="26">
        <f>SUMIF('Run for Freedom 10K'!$F$2:$F$300,$F14,'Run for Freedom 10K'!$J$2:$J$300)</f>
        <v>0</v>
      </c>
      <c r="J14" s="26">
        <f>SUMIF('Half Way to St. Patty 5K'!$F$2:$F$300,$F14,'Half Way to St. Patty 5K'!$J$2:$J$300)</f>
        <v>0</v>
      </c>
      <c r="K14" s="26">
        <f>SUMIF('Downriver 10K'!$F$2:$F$300,$F14,'Downriver 10K'!$J$2:$J$300)</f>
        <v>32</v>
      </c>
      <c r="L14" s="26">
        <f>SUMIF('New England Half'!$F$2:$F$300,$F14,'New England Half'!$J$2:$J$300)</f>
        <v>0</v>
      </c>
      <c r="M14" s="28">
        <f t="shared" si="1"/>
        <v>32</v>
      </c>
    </row>
    <row r="15" spans="1:13" ht="12.45" x14ac:dyDescent="0.3">
      <c r="A15" s="3" t="s">
        <v>792</v>
      </c>
      <c r="B15" s="3" t="s">
        <v>165</v>
      </c>
      <c r="C15" s="3" t="s">
        <v>57</v>
      </c>
      <c r="D15" s="3">
        <v>26</v>
      </c>
      <c r="E15" t="s">
        <v>19</v>
      </c>
      <c r="F15" s="2" t="str">
        <f t="shared" si="0"/>
        <v>HannahFarnsworthFGREATER DERRY TRACK CLUB</v>
      </c>
      <c r="G15" s="26">
        <f>SUMIF('Nashua 10K'!$F$2:$F$300,$F15,'Nashua 10K'!$J$2:$J$300)</f>
        <v>0</v>
      </c>
      <c r="H15" s="26">
        <f>SUMIF('Cinco 5K'!$F$2:$F$399,$F15,'Cinco 5K'!$J$2:$J$399)</f>
        <v>0</v>
      </c>
      <c r="I15" s="26">
        <f>SUMIF('Run for Freedom 10K'!$F$2:$F$300,$F15,'Run for Freedom 10K'!$J$2:$J$300)</f>
        <v>0</v>
      </c>
      <c r="J15" s="26">
        <f>SUMIF('Half Way to St. Patty 5K'!$F$2:$F$300,$F15,'Half Way to St. Patty 5K'!$J$2:$J$300)</f>
        <v>0</v>
      </c>
      <c r="K15" s="26">
        <f>SUMIF('Downriver 10K'!$F$2:$F$300,$F15,'Downriver 10K'!$J$2:$J$300)</f>
        <v>0</v>
      </c>
      <c r="L15" s="26">
        <f>SUMIF('New England Half'!$F$2:$F$300,$F15,'New England Half'!$J$2:$J$300)</f>
        <v>26</v>
      </c>
      <c r="M15" s="28">
        <f t="shared" si="1"/>
        <v>26</v>
      </c>
    </row>
    <row r="16" spans="1:13" ht="12.45" x14ac:dyDescent="0.3">
      <c r="A16" t="s">
        <v>622</v>
      </c>
      <c r="B16" t="s">
        <v>623</v>
      </c>
      <c r="C16" t="s">
        <v>57</v>
      </c>
      <c r="D16">
        <v>29</v>
      </c>
      <c r="E16" t="s">
        <v>20</v>
      </c>
      <c r="F16" s="2" t="str">
        <f t="shared" si="0"/>
        <v>ToniBagarellaFMILLENNIUM RUNNING</v>
      </c>
      <c r="G16" s="26">
        <f>SUMIF('Nashua 10K'!$F$2:$F$300,$F16,'Nashua 10K'!$J$2:$J$300)</f>
        <v>0</v>
      </c>
      <c r="H16" s="26">
        <f>SUMIF('Cinco 5K'!$F$2:$F$399,$F16,'Cinco 5K'!$J$2:$J$399)</f>
        <v>0</v>
      </c>
      <c r="I16" s="26">
        <f>SUMIF('Run for Freedom 10K'!$F$2:$F$300,$F16,'Run for Freedom 10K'!$J$2:$J$300)</f>
        <v>24.25</v>
      </c>
      <c r="J16" s="26">
        <f>SUMIF('Half Way to St. Patty 5K'!$F$2:$F$300,$F16,'Half Way to St. Patty 5K'!$J$2:$J$300)</f>
        <v>0</v>
      </c>
      <c r="K16" s="26">
        <f>SUMIF('Downriver 10K'!$F$2:$F$300,$F16,'Downriver 10K'!$J$2:$J$300)</f>
        <v>0</v>
      </c>
      <c r="L16" s="26">
        <f>SUMIF('New England Half'!$F$2:$F$300,$F16,'New England Half'!$J$2:$J$300)</f>
        <v>0</v>
      </c>
      <c r="M16" s="28">
        <f t="shared" si="1"/>
        <v>24.25</v>
      </c>
    </row>
    <row r="17" spans="1:13" ht="12.45" x14ac:dyDescent="0.3">
      <c r="A17" t="s">
        <v>835</v>
      </c>
      <c r="B17" t="s">
        <v>836</v>
      </c>
      <c r="C17" t="s">
        <v>57</v>
      </c>
      <c r="D17">
        <v>27</v>
      </c>
      <c r="E17" s="2" t="s">
        <v>21</v>
      </c>
      <c r="F17" s="2" t="str">
        <f t="shared" si="0"/>
        <v>MichaelaGoodwinFUPPER VALLEY RUNNING CLUB</v>
      </c>
      <c r="G17" s="26">
        <f>SUMIF('Nashua 10K'!$F$2:$F$300,$F17,'Nashua 10K'!$J$2:$J$300)</f>
        <v>0</v>
      </c>
      <c r="H17" s="26">
        <f>SUMIF('Cinco 5K'!$F$2:$F$399,$F17,'Cinco 5K'!$J$2:$J$399)</f>
        <v>0</v>
      </c>
      <c r="I17" s="26">
        <f>SUMIF('Run for Freedom 10K'!$F$2:$F$300,$F17,'Run for Freedom 10K'!$J$2:$J$300)</f>
        <v>0</v>
      </c>
      <c r="J17" s="26">
        <f>SUMIF('Half Way to St. Patty 5K'!$F$2:$F$300,$F17,'Half Way to St. Patty 5K'!$J$2:$J$300)</f>
        <v>0</v>
      </c>
      <c r="K17" s="26">
        <f>SUMIF('Downriver 10K'!$F$2:$F$300,$F17,'Downriver 10K'!$J$2:$J$300)</f>
        <v>18.25</v>
      </c>
      <c r="L17" s="26">
        <f>SUMIF('New England Half'!$F$2:$F$300,$F17,'New England Half'!$J$2:$J$300)</f>
        <v>0</v>
      </c>
      <c r="M17" s="28">
        <f t="shared" si="1"/>
        <v>18.25</v>
      </c>
    </row>
    <row r="18" spans="1:13" ht="12.45" x14ac:dyDescent="0.3">
      <c r="A18" t="s">
        <v>630</v>
      </c>
      <c r="B18" t="s">
        <v>631</v>
      </c>
      <c r="C18" t="s">
        <v>57</v>
      </c>
      <c r="D18">
        <v>28</v>
      </c>
      <c r="E18" t="s">
        <v>18</v>
      </c>
      <c r="F18" s="2" t="str">
        <f t="shared" si="0"/>
        <v>JoyceLiangFGATE CITY STRIDERS</v>
      </c>
      <c r="G18" s="26">
        <f>SUMIF('Nashua 10K'!$F$2:$F$300,$F18,'Nashua 10K'!$J$2:$J$300)</f>
        <v>0</v>
      </c>
      <c r="H18" s="26">
        <f>SUMIF('Cinco 5K'!$F$2:$F$399,$F18,'Cinco 5K'!$J$2:$J$399)</f>
        <v>0</v>
      </c>
      <c r="I18" s="26">
        <f>SUMIF('Run for Freedom 10K'!$F$2:$F$300,$F18,'Run for Freedom 10K'!$J$2:$J$300)</f>
        <v>16</v>
      </c>
      <c r="J18" s="26">
        <f>SUMIF('Half Way to St. Patty 5K'!$F$2:$F$300,$F18,'Half Way to St. Patty 5K'!$J$2:$J$300)</f>
        <v>0</v>
      </c>
      <c r="K18" s="26">
        <f>SUMIF('Downriver 10K'!$F$2:$F$300,$F18,'Downriver 10K'!$J$2:$J$300)</f>
        <v>0</v>
      </c>
      <c r="L18" s="26">
        <f>SUMIF('New England Half'!$F$2:$F$300,$F18,'New England Half'!$J$2:$J$300)</f>
        <v>0</v>
      </c>
      <c r="M18" s="28">
        <f t="shared" si="1"/>
        <v>16</v>
      </c>
    </row>
    <row r="19" spans="1:13" ht="12.45" x14ac:dyDescent="0.3">
      <c r="A19" t="s">
        <v>711</v>
      </c>
      <c r="B19" t="s">
        <v>712</v>
      </c>
      <c r="C19" s="3" t="s">
        <v>57</v>
      </c>
      <c r="D19">
        <v>26</v>
      </c>
      <c r="E19" t="s">
        <v>19</v>
      </c>
      <c r="F19" s="2" t="str">
        <f t="shared" si="0"/>
        <v>IsabellaThibodeauFGREATER DERRY TRACK CLUB</v>
      </c>
      <c r="G19" s="26">
        <f>SUMIF('Nashua 10K'!$F$2:$F$300,$F19,'Nashua 10K'!$J$2:$J$300)</f>
        <v>0</v>
      </c>
      <c r="H19" s="26">
        <f>SUMIF('Cinco 5K'!$F$2:$F$399,$F19,'Cinco 5K'!$J$2:$J$399)</f>
        <v>0</v>
      </c>
      <c r="I19" s="26">
        <f>SUMIF('Run for Freedom 10K'!$F$2:$F$300,$F19,'Run for Freedom 10K'!$J$2:$J$300)</f>
        <v>0</v>
      </c>
      <c r="J19" s="26">
        <f>SUMIF('Half Way to St. Patty 5K'!$F$2:$F$300,$F19,'Half Way to St. Patty 5K'!$J$2:$J$300)</f>
        <v>13.5</v>
      </c>
      <c r="K19" s="26">
        <f>SUMIF('Downriver 10K'!$F$2:$F$300,$F19,'Downriver 10K'!$J$2:$J$300)</f>
        <v>0</v>
      </c>
      <c r="L19" s="26">
        <f>SUMIF('New England Half'!$F$2:$F$300,$F19,'New England Half'!$J$2:$J$300)</f>
        <v>0</v>
      </c>
      <c r="M19" s="28">
        <f t="shared" si="1"/>
        <v>13.5</v>
      </c>
    </row>
    <row r="20" spans="1:13" ht="12.45" x14ac:dyDescent="0.3">
      <c r="A20" t="s">
        <v>632</v>
      </c>
      <c r="B20" t="s">
        <v>617</v>
      </c>
      <c r="C20" t="s">
        <v>57</v>
      </c>
      <c r="D20">
        <v>27</v>
      </c>
      <c r="E20" t="s">
        <v>19</v>
      </c>
      <c r="F20" s="2" t="str">
        <f t="shared" si="0"/>
        <v>ReganCoyleFGREATER DERRY TRACK CLUB</v>
      </c>
      <c r="G20" s="26">
        <f>SUMIF('Nashua 10K'!$F$2:$F$300,$F20,'Nashua 10K'!$J$2:$J$300)</f>
        <v>0</v>
      </c>
      <c r="H20" s="26">
        <f>SUMIF('Cinco 5K'!$F$2:$F$399,$F20,'Cinco 5K'!$J$2:$J$399)</f>
        <v>0</v>
      </c>
      <c r="I20" s="26">
        <f>SUMIF('Run for Freedom 10K'!$F$2:$F$300,$F20,'Run for Freedom 10K'!$J$2:$J$300)</f>
        <v>12.125</v>
      </c>
      <c r="J20" s="26">
        <f>SUMIF('Half Way to St. Patty 5K'!$F$2:$F$300,$F20,'Half Way to St. Patty 5K'!$J$2:$J$300)</f>
        <v>0</v>
      </c>
      <c r="K20" s="26">
        <f>SUMIF('Downriver 10K'!$F$2:$F$300,$F20,'Downriver 10K'!$J$2:$J$300)</f>
        <v>0</v>
      </c>
      <c r="L20" s="26">
        <f>SUMIF('New England Half'!$F$2:$F$300,$F20,'New England Half'!$J$2:$J$300)</f>
        <v>0</v>
      </c>
      <c r="M20" s="28">
        <f t="shared" si="1"/>
        <v>12.125</v>
      </c>
    </row>
    <row r="21" spans="1:13" ht="12.45" x14ac:dyDescent="0.3">
      <c r="A21" t="s">
        <v>211</v>
      </c>
      <c r="B21" t="s">
        <v>707</v>
      </c>
      <c r="C21" t="s">
        <v>57</v>
      </c>
      <c r="D21">
        <v>29</v>
      </c>
      <c r="E21" t="s">
        <v>19</v>
      </c>
      <c r="F21" s="2" t="str">
        <f t="shared" si="0"/>
        <v>ChristinaDisalvoFGREATER DERRY TRACK CLUB</v>
      </c>
      <c r="G21" s="26">
        <f>SUMIF('Nashua 10K'!$F$2:$F$300,$F21,'Nashua 10K'!$J$2:$J$300)</f>
        <v>0</v>
      </c>
      <c r="H21" s="26">
        <f>SUMIF('Cinco 5K'!$F$2:$F$399,$F21,'Cinco 5K'!$J$2:$J$399)</f>
        <v>0</v>
      </c>
      <c r="I21" s="26">
        <f>SUMIF('Run for Freedom 10K'!$F$2:$F$300,$F21,'Run for Freedom 10K'!$J$2:$J$300)</f>
        <v>0</v>
      </c>
      <c r="J21" s="26">
        <f>SUMIF('Half Way to St. Patty 5K'!$F$2:$F$300,$F21,'Half Way to St. Patty 5K'!$J$2:$J$300)</f>
        <v>0</v>
      </c>
      <c r="K21" s="26">
        <f>SUMIF('Downriver 10K'!$F$2:$F$300,$F21,'Downriver 10K'!$J$2:$J$300)</f>
        <v>11</v>
      </c>
      <c r="L21" s="26">
        <f>SUMIF('New England Half'!$F$2:$F$300,$F21,'New England Half'!$J$2:$J$300)</f>
        <v>0</v>
      </c>
      <c r="M21" s="28">
        <f t="shared" si="1"/>
        <v>11</v>
      </c>
    </row>
    <row r="22" spans="1:13" ht="12.45" x14ac:dyDescent="0.3">
      <c r="A22" s="3" t="s">
        <v>746</v>
      </c>
      <c r="B22" s="3" t="s">
        <v>186</v>
      </c>
      <c r="C22" s="3" t="s">
        <v>57</v>
      </c>
      <c r="D22" s="3">
        <v>15</v>
      </c>
      <c r="E22" t="s">
        <v>20</v>
      </c>
      <c r="F22" s="2" t="str">
        <f t="shared" si="0"/>
        <v>CatieChorneyFMILLENNIUM RUNNING</v>
      </c>
      <c r="G22" s="26">
        <f>SUMIF('Nashua 10K'!$F$2:$F$300,$F22,'Nashua 10K'!$J$2:$J$300)</f>
        <v>0</v>
      </c>
      <c r="H22" s="26">
        <f>SUMIF('Cinco 5K'!$F$2:$F$399,$F22,'Cinco 5K'!$J$2:$J$399)</f>
        <v>0</v>
      </c>
      <c r="I22" s="26">
        <f>SUMIF('Run for Freedom 10K'!$F$2:$F$300,$F22,'Run for Freedom 10K'!$J$2:$J$300)</f>
        <v>0</v>
      </c>
      <c r="J22" s="26">
        <f>SUMIF('Half Way to St. Patty 5K'!$F$2:$F$300,$F22,'Half Way to St. Patty 5K'!$J$2:$J$300)</f>
        <v>9.875</v>
      </c>
      <c r="K22" s="26">
        <f>SUMIF('Downriver 10K'!$F$2:$F$300,$F22,'Downriver 10K'!$J$2:$J$300)</f>
        <v>0</v>
      </c>
      <c r="L22" s="26">
        <f>SUMIF('New England Half'!$F$2:$F$300,$F22,'New England Half'!$J$2:$J$300)</f>
        <v>0</v>
      </c>
      <c r="M22" s="28">
        <f t="shared" si="1"/>
        <v>9.875</v>
      </c>
    </row>
    <row r="23" spans="1:13" ht="12.45" x14ac:dyDescent="0.3">
      <c r="A23" s="3" t="s">
        <v>103</v>
      </c>
      <c r="B23" s="3" t="s">
        <v>303</v>
      </c>
      <c r="C23" s="3" t="s">
        <v>57</v>
      </c>
      <c r="D23" s="3">
        <v>29</v>
      </c>
      <c r="E23" t="s">
        <v>19</v>
      </c>
      <c r="F23" s="2" t="str">
        <f t="shared" si="0"/>
        <v>JenniferPottsFGREATER DERRY TRACK CLUB</v>
      </c>
      <c r="G23" s="26">
        <f>SUMIF('Nashua 10K'!$F$2:$F$300,$F23,'Nashua 10K'!$J$2:$J$300)</f>
        <v>0</v>
      </c>
      <c r="H23" s="26">
        <f>SUMIF('Cinco 5K'!$F$2:$F$399,$F23,'Cinco 5K'!$J$2:$J$399)</f>
        <v>5.125</v>
      </c>
      <c r="I23" s="26">
        <f>SUMIF('Run for Freedom 10K'!$F$2:$F$300,$F23,'Run for Freedom 10K'!$J$2:$J$300)</f>
        <v>0</v>
      </c>
      <c r="J23" s="26">
        <f>SUMIF('Half Way to St. Patty 5K'!$F$2:$F$300,$F23,'Half Way to St. Patty 5K'!$J$2:$J$300)</f>
        <v>0</v>
      </c>
      <c r="K23" s="26">
        <f>SUMIF('Downriver 10K'!$F$2:$F$300,$F23,'Downriver 10K'!$J$2:$J$300)</f>
        <v>0</v>
      </c>
      <c r="L23" s="26">
        <f>SUMIF('New England Half'!$F$2:$F$300,$F23,'New England Half'!$J$2:$J$300)</f>
        <v>0</v>
      </c>
      <c r="M23" s="28">
        <f t="shared" si="1"/>
        <v>5.125</v>
      </c>
    </row>
    <row r="24" spans="1:13" ht="12.45" x14ac:dyDescent="0.3">
      <c r="A24" t="s">
        <v>725</v>
      </c>
      <c r="B24" t="s">
        <v>320</v>
      </c>
      <c r="C24" s="3" t="s">
        <v>57</v>
      </c>
      <c r="D24">
        <v>14</v>
      </c>
      <c r="E24" t="s">
        <v>19</v>
      </c>
      <c r="F24" s="2" t="str">
        <f t="shared" si="0"/>
        <v>ZMullenFGREATER DERRY TRACK CLUB</v>
      </c>
      <c r="G24" s="26">
        <f>SUMIF('Nashua 10K'!$F$2:$F$300,$F24,'Nashua 10K'!$J$2:$J$300)</f>
        <v>0</v>
      </c>
      <c r="H24" s="26">
        <f>SUMIF('Cinco 5K'!$F$2:$F$399,$F24,'Cinco 5K'!$J$2:$J$399)</f>
        <v>0</v>
      </c>
      <c r="I24" s="26">
        <f>SUMIF('Run for Freedom 10K'!$F$2:$F$300,$F24,'Run for Freedom 10K'!$J$2:$J$300)</f>
        <v>0</v>
      </c>
      <c r="J24" s="26">
        <f>SUMIF('Half Way to St. Patty 5K'!$F$2:$F$300,$F24,'Half Way to St. Patty 5K'!$J$2:$J$300)</f>
        <v>3.125</v>
      </c>
      <c r="K24" s="26">
        <f>SUMIF('Downriver 10K'!$F$2:$F$300,$F24,'Downriver 10K'!$J$2:$J$300)</f>
        <v>0</v>
      </c>
      <c r="L24" s="26">
        <f>SUMIF('New England Half'!$F$2:$F$300,$F24,'New England Half'!$J$2:$J$300)</f>
        <v>0</v>
      </c>
      <c r="M24" s="28">
        <f t="shared" si="1"/>
        <v>3.125</v>
      </c>
    </row>
    <row r="25" spans="1:13" ht="12.45" x14ac:dyDescent="0.3">
      <c r="A25" s="3" t="s">
        <v>904</v>
      </c>
      <c r="B25" s="3" t="s">
        <v>905</v>
      </c>
      <c r="C25" s="3" t="s">
        <v>57</v>
      </c>
      <c r="D25" s="3">
        <v>25</v>
      </c>
      <c r="E25" t="s">
        <v>20</v>
      </c>
      <c r="F25" s="2" t="str">
        <f t="shared" si="0"/>
        <v>NattieViscoFMILLENNIUM RUNNING</v>
      </c>
      <c r="G25" s="26">
        <f>SUMIF('Nashua 10K'!$F$2:$F$300,$F25,'Nashua 10K'!$J$2:$J$300)</f>
        <v>0</v>
      </c>
      <c r="H25" s="26">
        <f>SUMIF('Cinco 5K'!$F$2:$F$399,$F25,'Cinco 5K'!$J$2:$J$399)</f>
        <v>0</v>
      </c>
      <c r="I25" s="26">
        <f>SUMIF('Run for Freedom 10K'!$F$2:$F$300,$F25,'Run for Freedom 10K'!$J$2:$J$300)</f>
        <v>0</v>
      </c>
      <c r="J25" s="26">
        <f>SUMIF('Half Way to St. Patty 5K'!$F$2:$F$300,$F25,'Half Way to St. Patty 5K'!$J$2:$J$300)</f>
        <v>0</v>
      </c>
      <c r="K25" s="26">
        <f>SUMIF('Downriver 10K'!$F$2:$F$300,$F25,'Downriver 10K'!$J$2:$J$300)</f>
        <v>0</v>
      </c>
      <c r="L25" s="26">
        <f>SUMIF('New England Half'!$F$2:$F$300,$F25,'New England Half'!$J$2:$J$300)</f>
        <v>3.125</v>
      </c>
      <c r="M25" s="28">
        <f t="shared" si="1"/>
        <v>3.125</v>
      </c>
    </row>
    <row r="26" spans="1:13" ht="12.45" x14ac:dyDescent="0.3">
      <c r="A26" s="3" t="s">
        <v>768</v>
      </c>
      <c r="B26" s="3" t="s">
        <v>769</v>
      </c>
      <c r="C26" s="3" t="s">
        <v>57</v>
      </c>
      <c r="D26" s="3">
        <v>24</v>
      </c>
      <c r="E26" t="s">
        <v>20</v>
      </c>
      <c r="F26" s="2" t="str">
        <f t="shared" si="0"/>
        <v>GillianKayoFMILLENNIUM RUNNING</v>
      </c>
      <c r="G26" s="26">
        <f>SUMIF('Nashua 10K'!$F$2:$F$300,$F26,'Nashua 10K'!$J$2:$J$300)</f>
        <v>0</v>
      </c>
      <c r="H26" s="26">
        <f>SUMIF('Cinco 5K'!$F$2:$F$399,$F26,'Cinco 5K'!$J$2:$J$399)</f>
        <v>0</v>
      </c>
      <c r="I26" s="26">
        <f>SUMIF('Run for Freedom 10K'!$F$2:$F$300,$F26,'Run for Freedom 10K'!$J$2:$J$300)</f>
        <v>0</v>
      </c>
      <c r="J26" s="26">
        <f>SUMIF('Half Way to St. Patty 5K'!$F$2:$F$300,$F26,'Half Way to St. Patty 5K'!$J$2:$J$300)</f>
        <v>2.125</v>
      </c>
      <c r="K26" s="26">
        <f>SUMIF('Downriver 10K'!$F$2:$F$300,$F26,'Downriver 10K'!$J$2:$J$300)</f>
        <v>0</v>
      </c>
      <c r="L26" s="26">
        <f>SUMIF('New England Half'!$F$2:$F$300,$F26,'New England Half'!$J$2:$J$300)</f>
        <v>0</v>
      </c>
      <c r="M26" s="28">
        <f t="shared" si="1"/>
        <v>2.125</v>
      </c>
    </row>
    <row r="27" spans="1:13" ht="12.45" x14ac:dyDescent="0.3">
      <c r="A27" s="3" t="s">
        <v>601</v>
      </c>
      <c r="B27" s="3" t="s">
        <v>259</v>
      </c>
      <c r="C27" s="3" t="s">
        <v>57</v>
      </c>
      <c r="D27" s="3">
        <v>9</v>
      </c>
      <c r="E27" s="3" t="s">
        <v>18</v>
      </c>
      <c r="F27" s="2" t="str">
        <f t="shared" si="0"/>
        <v>AveryMannettaFGATE CITY STRIDERS</v>
      </c>
      <c r="G27" s="26">
        <f>SUMIF('Nashua 10K'!$F$2:$F$300,$F27,'Nashua 10K'!$J$2:$J$300)</f>
        <v>0</v>
      </c>
      <c r="H27" s="26">
        <f>SUMIF('Cinco 5K'!$F$2:$F$399,$F27,'Cinco 5K'!$J$2:$J$399)</f>
        <v>2</v>
      </c>
      <c r="I27" s="26">
        <f>SUMIF('Run for Freedom 10K'!$F$2:$F$300,$F27,'Run for Freedom 10K'!$J$2:$J$300)</f>
        <v>0</v>
      </c>
      <c r="J27" s="26">
        <f>SUMIF('Half Way to St. Patty 5K'!$F$2:$F$300,$F27,'Half Way to St. Patty 5K'!$J$2:$J$300)</f>
        <v>0</v>
      </c>
      <c r="K27" s="26">
        <f>SUMIF('Downriver 10K'!$F$2:$F$300,$F27,'Downriver 10K'!$J$2:$J$300)</f>
        <v>0</v>
      </c>
      <c r="L27" s="26">
        <f>SUMIF('New England Half'!$F$2:$F$300,$F27,'New England Half'!$J$2:$J$300)</f>
        <v>0</v>
      </c>
      <c r="M27" s="28">
        <f t="shared" si="1"/>
        <v>2</v>
      </c>
    </row>
    <row r="28" spans="1:13" ht="12.45" x14ac:dyDescent="0.3">
      <c r="A28" t="s">
        <v>324</v>
      </c>
      <c r="B28" t="s">
        <v>374</v>
      </c>
      <c r="C28" t="s">
        <v>57</v>
      </c>
      <c r="D28">
        <v>12</v>
      </c>
      <c r="E28" t="s">
        <v>20</v>
      </c>
      <c r="F28" s="2" t="str">
        <f t="shared" si="0"/>
        <v>QuinnRehmFMILLENNIUM RUNNING</v>
      </c>
      <c r="G28" s="26">
        <f>SUMIF('Nashua 10K'!$F$2:$F$300,$F28,'Nashua 10K'!$J$2:$J$300)</f>
        <v>0</v>
      </c>
      <c r="H28" s="26">
        <f>SUMIF('Cinco 5K'!$F$2:$F$399,$F28,'Cinco 5K'!$J$2:$J$399)</f>
        <v>2</v>
      </c>
      <c r="I28" s="26">
        <f>SUMIF('Run for Freedom 10K'!$F$2:$F$300,$F28,'Run for Freedom 10K'!$J$2:$J$300)</f>
        <v>0</v>
      </c>
      <c r="J28" s="26">
        <f>SUMIF('Half Way to St. Patty 5K'!$F$2:$F$300,$F28,'Half Way to St. Patty 5K'!$J$2:$J$300)</f>
        <v>0</v>
      </c>
      <c r="K28" s="26">
        <f>SUMIF('Downriver 10K'!$F$2:$F$300,$F28,'Downriver 10K'!$J$2:$J$300)</f>
        <v>0</v>
      </c>
      <c r="L28" s="26">
        <f>SUMIF('New England Half'!$F$2:$F$300,$F28,'New England Half'!$J$2:$J$300)</f>
        <v>0</v>
      </c>
      <c r="M28" s="28">
        <f t="shared" si="1"/>
        <v>2</v>
      </c>
    </row>
    <row r="29" spans="1:13" ht="12.45" x14ac:dyDescent="0.3">
      <c r="A29" t="s">
        <v>401</v>
      </c>
      <c r="B29" t="s">
        <v>299</v>
      </c>
      <c r="C29" t="s">
        <v>57</v>
      </c>
      <c r="D29">
        <v>13</v>
      </c>
      <c r="E29" t="s">
        <v>20</v>
      </c>
      <c r="F29" s="2" t="str">
        <f t="shared" si="0"/>
        <v>AddieSelleckFMILLENNIUM RUNNING</v>
      </c>
      <c r="G29" s="26">
        <f>SUMIF('Nashua 10K'!$F$2:$F$300,$F29,'Nashua 10K'!$J$2:$J$300)</f>
        <v>0</v>
      </c>
      <c r="H29" s="26">
        <f>SUMIF('Cinco 5K'!$F$2:$F$399,$F29,'Cinco 5K'!$J$2:$J$399)</f>
        <v>2</v>
      </c>
      <c r="I29" s="26">
        <f>SUMIF('Run for Freedom 10K'!$F$2:$F$300,$F29,'Run for Freedom 10K'!$J$2:$J$300)</f>
        <v>0</v>
      </c>
      <c r="J29" s="26">
        <f>SUMIF('Half Way to St. Patty 5K'!$F$2:$F$300,$F29,'Half Way to St. Patty 5K'!$J$2:$J$300)</f>
        <v>0</v>
      </c>
      <c r="K29" s="26">
        <f>SUMIF('Downriver 10K'!$F$2:$F$300,$F29,'Downriver 10K'!$J$2:$J$300)</f>
        <v>0</v>
      </c>
      <c r="L29" s="26">
        <f>SUMIF('New England Half'!$F$2:$F$300,$F29,'New England Half'!$J$2:$J$300)</f>
        <v>0</v>
      </c>
      <c r="M29" s="28">
        <f t="shared" si="1"/>
        <v>2</v>
      </c>
    </row>
    <row r="30" spans="1:13" ht="12.45" x14ac:dyDescent="0.3">
      <c r="A30" t="s">
        <v>389</v>
      </c>
      <c r="B30" t="s">
        <v>124</v>
      </c>
      <c r="C30" t="s">
        <v>57</v>
      </c>
      <c r="D30">
        <v>21</v>
      </c>
      <c r="E30" t="s">
        <v>20</v>
      </c>
      <c r="F30" s="2" t="str">
        <f t="shared" si="0"/>
        <v>LeahNelsonFMILLENNIUM RUNNING</v>
      </c>
      <c r="G30" s="26">
        <f>SUMIF('Nashua 10K'!$F$2:$F$300,$F30,'Nashua 10K'!$J$2:$J$300)</f>
        <v>0</v>
      </c>
      <c r="H30" s="26">
        <f>SUMIF('Cinco 5K'!$F$2:$F$399,$F30,'Cinco 5K'!$J$2:$J$399)</f>
        <v>2</v>
      </c>
      <c r="I30" s="26">
        <f>SUMIF('Run for Freedom 10K'!$F$2:$F$300,$F30,'Run for Freedom 10K'!$J$2:$J$300)</f>
        <v>0</v>
      </c>
      <c r="J30" s="26">
        <f>SUMIF('Half Way to St. Patty 5K'!$F$2:$F$300,$F30,'Half Way to St. Patty 5K'!$J$2:$J$300)</f>
        <v>0</v>
      </c>
      <c r="K30" s="26">
        <f>SUMIF('Downriver 10K'!$F$2:$F$300,$F30,'Downriver 10K'!$J$2:$J$300)</f>
        <v>0</v>
      </c>
      <c r="L30" s="26">
        <f>SUMIF('New England Half'!$F$2:$F$300,$F30,'New England Half'!$J$2:$J$300)</f>
        <v>0</v>
      </c>
      <c r="M30" s="28">
        <f t="shared" si="1"/>
        <v>2</v>
      </c>
    </row>
    <row r="31" spans="1:13" ht="12.45" x14ac:dyDescent="0.3">
      <c r="A31" s="3" t="s">
        <v>773</v>
      </c>
      <c r="B31" s="3" t="s">
        <v>772</v>
      </c>
      <c r="C31" s="3" t="s">
        <v>57</v>
      </c>
      <c r="D31" s="3">
        <v>25</v>
      </c>
      <c r="E31" t="s">
        <v>20</v>
      </c>
      <c r="F31" s="2" t="str">
        <f t="shared" si="0"/>
        <v>JacquelineArseneaultFMILLENNIUM RUNNING</v>
      </c>
      <c r="G31" s="26">
        <f>SUMIF('Nashua 10K'!$F$2:$F$300,$F31,'Nashua 10K'!$J$2:$J$300)</f>
        <v>0</v>
      </c>
      <c r="H31" s="26">
        <f>SUMIF('Cinco 5K'!$F$2:$F$399,$F31,'Cinco 5K'!$J$2:$J$399)</f>
        <v>0</v>
      </c>
      <c r="I31" s="26">
        <f>SUMIF('Run for Freedom 10K'!$F$2:$F$300,$F31,'Run for Freedom 10K'!$J$2:$J$300)</f>
        <v>0</v>
      </c>
      <c r="J31" s="26">
        <f>SUMIF('Half Way to St. Patty 5K'!$F$2:$F$300,$F31,'Half Way to St. Patty 5K'!$J$2:$J$300)</f>
        <v>2</v>
      </c>
      <c r="K31" s="26">
        <f>SUMIF('Downriver 10K'!$F$2:$F$300,$F31,'Downriver 10K'!$J$2:$J$300)</f>
        <v>0</v>
      </c>
      <c r="L31" s="26">
        <f>SUMIF('New England Half'!$F$2:$F$300,$F31,'New England Half'!$J$2:$J$300)</f>
        <v>0</v>
      </c>
      <c r="M31" s="28">
        <f t="shared" si="1"/>
        <v>2</v>
      </c>
    </row>
    <row r="32" spans="1:13" ht="12.45" x14ac:dyDescent="0.3">
      <c r="A32" t="s">
        <v>461</v>
      </c>
      <c r="B32" t="s">
        <v>462</v>
      </c>
      <c r="C32" t="s">
        <v>57</v>
      </c>
      <c r="D32">
        <v>26</v>
      </c>
      <c r="E32" t="s">
        <v>20</v>
      </c>
      <c r="F32" s="2" t="str">
        <f t="shared" si="0"/>
        <v>McKenzieBrunelleFMILLENNIUM RUNNING</v>
      </c>
      <c r="G32" s="26">
        <f>SUMIF('Nashua 10K'!$F$2:$F$300,$F32,'Nashua 10K'!$J$2:$J$300)</f>
        <v>0</v>
      </c>
      <c r="H32" s="26">
        <f>SUMIF('Cinco 5K'!$F$2:$F$399,$F32,'Cinco 5K'!$J$2:$J$399)</f>
        <v>2</v>
      </c>
      <c r="I32" s="26">
        <f>SUMIF('Run for Freedom 10K'!$F$2:$F$300,$F32,'Run for Freedom 10K'!$J$2:$J$300)</f>
        <v>0</v>
      </c>
      <c r="J32" s="26">
        <f>SUMIF('Half Way to St. Patty 5K'!$F$2:$F$300,$F32,'Half Way to St. Patty 5K'!$J$2:$J$300)</f>
        <v>0</v>
      </c>
      <c r="K32" s="26">
        <f>SUMIF('Downriver 10K'!$F$2:$F$300,$F32,'Downriver 10K'!$J$2:$J$300)</f>
        <v>0</v>
      </c>
      <c r="L32" s="26">
        <f>SUMIF('New England Half'!$F$2:$F$300,$F32,'New England Half'!$J$2:$J$300)</f>
        <v>0</v>
      </c>
      <c r="M32" s="28">
        <f t="shared" si="1"/>
        <v>2</v>
      </c>
    </row>
    <row r="33" spans="1:13" ht="12.45" x14ac:dyDescent="0.3">
      <c r="A33" t="s">
        <v>441</v>
      </c>
      <c r="B33" t="s">
        <v>442</v>
      </c>
      <c r="C33" t="s">
        <v>57</v>
      </c>
      <c r="D33">
        <v>26</v>
      </c>
      <c r="E33" t="s">
        <v>20</v>
      </c>
      <c r="F33" s="2" t="str">
        <f t="shared" si="0"/>
        <v>KelseySousaFMILLENNIUM RUNNING</v>
      </c>
      <c r="G33" s="26">
        <f>SUMIF('Nashua 10K'!$F$2:$F$300,$F33,'Nashua 10K'!$J$2:$J$300)</f>
        <v>0</v>
      </c>
      <c r="H33" s="26">
        <f>SUMIF('Cinco 5K'!$F$2:$F$399,$F33,'Cinco 5K'!$J$2:$J$399)</f>
        <v>2</v>
      </c>
      <c r="I33" s="26">
        <f>SUMIF('Run for Freedom 10K'!$F$2:$F$300,$F33,'Run for Freedom 10K'!$J$2:$J$300)</f>
        <v>0</v>
      </c>
      <c r="J33" s="26">
        <f>SUMIF('Half Way to St. Patty 5K'!$F$2:$F$300,$F33,'Half Way to St. Patty 5K'!$J$2:$J$300)</f>
        <v>0</v>
      </c>
      <c r="K33" s="26">
        <f>SUMIF('Downriver 10K'!$F$2:$F$300,$F33,'Downriver 10K'!$J$2:$J$300)</f>
        <v>0</v>
      </c>
      <c r="L33" s="26">
        <f>SUMIF('New England Half'!$F$2:$F$300,$F33,'New England Half'!$J$2:$J$300)</f>
        <v>0</v>
      </c>
      <c r="M33" s="28">
        <f t="shared" si="1"/>
        <v>2</v>
      </c>
    </row>
    <row r="34" spans="1:13" ht="12.45" x14ac:dyDescent="0.3">
      <c r="A34" s="3" t="s">
        <v>771</v>
      </c>
      <c r="B34" s="3" t="s">
        <v>772</v>
      </c>
      <c r="C34" s="3" t="s">
        <v>57</v>
      </c>
      <c r="D34" s="3">
        <v>28</v>
      </c>
      <c r="E34" t="s">
        <v>20</v>
      </c>
      <c r="F34" s="2" t="str">
        <f t="shared" si="0"/>
        <v>JocelyneArseneaultFMILLENNIUM RUNNING</v>
      </c>
      <c r="G34" s="26">
        <f>SUMIF('Nashua 10K'!$F$2:$F$300,$F34,'Nashua 10K'!$J$2:$J$300)</f>
        <v>0</v>
      </c>
      <c r="H34" s="26">
        <f>SUMIF('Cinco 5K'!$F$2:$F$399,$F34,'Cinco 5K'!$J$2:$J$399)</f>
        <v>0</v>
      </c>
      <c r="I34" s="26">
        <f>SUMIF('Run for Freedom 10K'!$F$2:$F$300,$F34,'Run for Freedom 10K'!$J$2:$J$300)</f>
        <v>0</v>
      </c>
      <c r="J34" s="26">
        <f>SUMIF('Half Way to St. Patty 5K'!$F$2:$F$300,$F34,'Half Way to St. Patty 5K'!$J$2:$J$300)</f>
        <v>2</v>
      </c>
      <c r="K34" s="26">
        <f>SUMIF('Downriver 10K'!$F$2:$F$300,$F34,'Downriver 10K'!$J$2:$J$300)</f>
        <v>0</v>
      </c>
      <c r="L34" s="26">
        <f>SUMIF('New England Half'!$F$2:$F$300,$F34,'New England Half'!$J$2:$J$300)</f>
        <v>0</v>
      </c>
      <c r="M34" s="28">
        <f t="shared" si="1"/>
        <v>2</v>
      </c>
    </row>
    <row r="35" spans="1:13" ht="12.45" x14ac:dyDescent="0.3">
      <c r="A35" t="s">
        <v>455</v>
      </c>
      <c r="B35" t="s">
        <v>456</v>
      </c>
      <c r="C35" t="s">
        <v>57</v>
      </c>
      <c r="D35">
        <v>28</v>
      </c>
      <c r="E35" t="s">
        <v>20</v>
      </c>
      <c r="F35" s="2" t="str">
        <f t="shared" si="0"/>
        <v>SummerSlettenFMILLENNIUM RUNNING</v>
      </c>
      <c r="G35" s="26">
        <f>SUMIF('Nashua 10K'!$F$2:$F$300,$F35,'Nashua 10K'!$J$2:$J$300)</f>
        <v>0</v>
      </c>
      <c r="H35" s="26">
        <f>SUMIF('Cinco 5K'!$F$2:$F$399,$F35,'Cinco 5K'!$J$2:$J$399)</f>
        <v>2</v>
      </c>
      <c r="I35" s="26">
        <f>SUMIF('Run for Freedom 10K'!$F$2:$F$300,$F35,'Run for Freedom 10K'!$J$2:$J$300)</f>
        <v>0</v>
      </c>
      <c r="J35" s="26">
        <f>SUMIF('Half Way to St. Patty 5K'!$F$2:$F$300,$F35,'Half Way to St. Patty 5K'!$J$2:$J$300)</f>
        <v>0</v>
      </c>
      <c r="K35" s="26">
        <f>SUMIF('Downriver 10K'!$F$2:$F$300,$F35,'Downriver 10K'!$J$2:$J$300)</f>
        <v>0</v>
      </c>
      <c r="L35" s="26">
        <f>SUMIF('New England Half'!$F$2:$F$300,$F35,'New England Half'!$J$2:$J$300)</f>
        <v>0</v>
      </c>
      <c r="M35" s="28">
        <f t="shared" si="1"/>
        <v>2</v>
      </c>
    </row>
    <row r="36" spans="1:13" ht="12.45" x14ac:dyDescent="0.3">
      <c r="A36" t="s">
        <v>102</v>
      </c>
      <c r="B36" t="s">
        <v>431</v>
      </c>
      <c r="C36" t="s">
        <v>57</v>
      </c>
      <c r="D36">
        <v>29</v>
      </c>
      <c r="E36" t="s">
        <v>20</v>
      </c>
      <c r="F36" s="2" t="str">
        <f t="shared" si="0"/>
        <v>KellyDaviesFMILLENNIUM RUNNING</v>
      </c>
      <c r="G36" s="26">
        <f>SUMIF('Nashua 10K'!$F$2:$F$300,$F36,'Nashua 10K'!$J$2:$J$300)</f>
        <v>0</v>
      </c>
      <c r="H36" s="26">
        <f>SUMIF('Cinco 5K'!$F$2:$F$399,$F36,'Cinco 5K'!$J$2:$J$399)</f>
        <v>2</v>
      </c>
      <c r="I36" s="26">
        <f>SUMIF('Run for Freedom 10K'!$F$2:$F$300,$F36,'Run for Freedom 10K'!$J$2:$J$300)</f>
        <v>0</v>
      </c>
      <c r="J36" s="26">
        <f>SUMIF('Half Way to St. Patty 5K'!$F$2:$F$300,$F36,'Half Way to St. Patty 5K'!$J$2:$J$300)</f>
        <v>0</v>
      </c>
      <c r="K36" s="26">
        <f>SUMIF('Downriver 10K'!$F$2:$F$300,$F36,'Downriver 10K'!$J$2:$J$300)</f>
        <v>0</v>
      </c>
      <c r="L36" s="26">
        <f>SUMIF('New England Half'!$F$2:$F$300,$F36,'New England Half'!$J$2:$J$300)</f>
        <v>0</v>
      </c>
      <c r="M36" s="28">
        <f t="shared" si="1"/>
        <v>2</v>
      </c>
    </row>
    <row r="37" spans="1:13" ht="12.45" x14ac:dyDescent="0.3">
      <c r="A37" s="2"/>
      <c r="B37" s="2"/>
      <c r="C37" s="2"/>
      <c r="D37" s="2"/>
      <c r="E37" s="2"/>
      <c r="F37" s="2"/>
      <c r="G37" s="26"/>
      <c r="H37" s="26"/>
      <c r="I37" s="26"/>
      <c r="J37" s="26"/>
      <c r="K37" s="26"/>
      <c r="L37" s="26"/>
      <c r="M37" s="28"/>
    </row>
    <row r="38" spans="1:13" ht="12.45" x14ac:dyDescent="0.3">
      <c r="F38" s="6"/>
      <c r="G38" s="26"/>
      <c r="H38" s="26"/>
      <c r="I38" s="26"/>
      <c r="J38" s="26"/>
      <c r="K38" s="26"/>
      <c r="L38" s="26"/>
      <c r="M38" s="28"/>
    </row>
    <row r="39" spans="1:13" ht="12.45" x14ac:dyDescent="0.3">
      <c r="A39" s="2"/>
      <c r="B39" s="2"/>
      <c r="C39" s="2"/>
      <c r="D39" s="2"/>
      <c r="F39" s="6"/>
      <c r="G39" s="26"/>
      <c r="H39" s="26"/>
      <c r="I39" s="26"/>
      <c r="J39" s="26"/>
      <c r="K39" s="26"/>
      <c r="L39" s="26"/>
      <c r="M39" s="28"/>
    </row>
    <row r="40" spans="1:13" ht="12.45" x14ac:dyDescent="0.3">
      <c r="A40"/>
      <c r="B40"/>
      <c r="C40"/>
      <c r="D40"/>
      <c r="E40"/>
      <c r="F40" s="6"/>
      <c r="G40" s="26"/>
      <c r="H40" s="26"/>
      <c r="I40" s="26"/>
      <c r="J40" s="26"/>
      <c r="K40" s="26"/>
      <c r="L40" s="26"/>
      <c r="M40" s="28"/>
    </row>
    <row r="41" spans="1:13" ht="12.45" x14ac:dyDescent="0.3">
      <c r="F41" s="6"/>
      <c r="G41" s="26"/>
      <c r="H41" s="26"/>
      <c r="I41" s="26"/>
      <c r="J41" s="26"/>
      <c r="K41" s="26"/>
      <c r="L41" s="26"/>
      <c r="M41" s="28"/>
    </row>
    <row r="42" spans="1:13" ht="12.45" x14ac:dyDescent="0.3">
      <c r="A42" s="2"/>
      <c r="B42" s="2"/>
      <c r="C42" s="2"/>
      <c r="D42" s="2"/>
      <c r="E42" s="2"/>
      <c r="F42" s="6"/>
      <c r="G42" s="26"/>
      <c r="H42" s="26"/>
      <c r="I42" s="26"/>
      <c r="J42" s="26"/>
      <c r="K42" s="26"/>
      <c r="L42" s="26"/>
      <c r="M42" s="28"/>
    </row>
    <row r="43" spans="1:13" ht="12.45" x14ac:dyDescent="0.3">
      <c r="A43"/>
      <c r="B43"/>
      <c r="C43"/>
      <c r="D43"/>
      <c r="E43"/>
      <c r="F43" s="6"/>
      <c r="G43" s="26"/>
      <c r="H43" s="26"/>
      <c r="I43" s="26"/>
      <c r="J43" s="26"/>
      <c r="K43" s="26"/>
      <c r="L43" s="26"/>
      <c r="M43" s="28"/>
    </row>
    <row r="44" spans="1:13" ht="12.45" x14ac:dyDescent="0.3">
      <c r="A44" s="2"/>
      <c r="B44" s="2"/>
      <c r="C44" s="2"/>
      <c r="D44" s="2"/>
      <c r="E44" s="2"/>
      <c r="F44" s="6"/>
      <c r="G44" s="26"/>
      <c r="H44" s="26"/>
      <c r="I44" s="26"/>
      <c r="J44" s="26"/>
      <c r="K44" s="26"/>
      <c r="L44" s="26"/>
      <c r="M44" s="28"/>
    </row>
    <row r="45" spans="1:13" ht="12.45" x14ac:dyDescent="0.3">
      <c r="A45" s="2"/>
      <c r="B45" s="2"/>
      <c r="C45" s="2"/>
      <c r="D45" s="2"/>
      <c r="E45" s="2"/>
      <c r="F45" s="2"/>
      <c r="G45" s="26"/>
      <c r="H45" s="26"/>
      <c r="I45" s="26"/>
      <c r="J45" s="26"/>
      <c r="K45" s="26"/>
      <c r="L45" s="26"/>
      <c r="M45" s="28"/>
    </row>
    <row r="46" spans="1:13" ht="12.45" x14ac:dyDescent="0.3">
      <c r="A46"/>
      <c r="B46"/>
      <c r="C46"/>
      <c r="D46"/>
      <c r="E46"/>
      <c r="F46" s="2"/>
      <c r="G46" s="26"/>
      <c r="H46" s="26"/>
      <c r="I46" s="26"/>
      <c r="J46" s="26"/>
      <c r="K46" s="26"/>
      <c r="L46" s="26"/>
      <c r="M46" s="28"/>
    </row>
    <row r="47" spans="1:13" ht="12.45" x14ac:dyDescent="0.3">
      <c r="A47" s="2"/>
      <c r="B47" s="2"/>
      <c r="C47" s="2"/>
      <c r="D47" s="2"/>
      <c r="E47" s="2"/>
      <c r="F47" s="6"/>
      <c r="G47" s="26"/>
      <c r="H47" s="26"/>
      <c r="I47" s="26"/>
      <c r="J47" s="26"/>
      <c r="K47" s="26"/>
      <c r="L47" s="26"/>
      <c r="M47" s="28"/>
    </row>
    <row r="48" spans="1:13" ht="12.45" x14ac:dyDescent="0.3">
      <c r="A48" s="2"/>
      <c r="B48" s="2"/>
      <c r="C48" s="2"/>
      <c r="D48" s="2"/>
      <c r="E48" s="2"/>
      <c r="F48" s="2"/>
      <c r="G48" s="26"/>
      <c r="H48" s="26"/>
      <c r="I48" s="26"/>
      <c r="J48" s="26"/>
      <c r="K48" s="26"/>
      <c r="L48" s="26"/>
      <c r="M48" s="28"/>
    </row>
    <row r="49" spans="1:13" ht="12.45" x14ac:dyDescent="0.3">
      <c r="A49" s="2"/>
      <c r="B49" s="2"/>
      <c r="C49" s="2"/>
      <c r="D49" s="2"/>
      <c r="E49" s="2"/>
      <c r="F49" s="6"/>
      <c r="G49" s="26"/>
      <c r="H49" s="26"/>
      <c r="I49" s="26"/>
      <c r="J49" s="26"/>
      <c r="K49" s="26"/>
      <c r="L49" s="26"/>
      <c r="M49" s="28"/>
    </row>
    <row r="50" spans="1:13" ht="12.45" x14ac:dyDescent="0.3">
      <c r="A50"/>
      <c r="B50"/>
      <c r="C50"/>
      <c r="D50"/>
      <c r="E50"/>
      <c r="F50" s="6"/>
      <c r="G50" s="26"/>
      <c r="H50" s="26"/>
      <c r="I50" s="26"/>
      <c r="J50" s="26"/>
      <c r="K50" s="26"/>
      <c r="L50" s="26"/>
      <c r="M50" s="28"/>
    </row>
    <row r="51" spans="1:13" ht="12.45" x14ac:dyDescent="0.3">
      <c r="A51" s="29"/>
      <c r="B51" s="29"/>
      <c r="C51" s="29"/>
      <c r="D51" s="2"/>
      <c r="E51" s="2"/>
      <c r="F51" s="6"/>
      <c r="G51" s="26"/>
      <c r="H51" s="26"/>
      <c r="I51" s="26"/>
      <c r="J51" s="26"/>
      <c r="K51" s="26"/>
      <c r="L51" s="26"/>
      <c r="M51" s="28"/>
    </row>
    <row r="52" spans="1:13" ht="12.45" x14ac:dyDescent="0.3">
      <c r="A52" s="2"/>
      <c r="B52" s="2"/>
      <c r="C52" s="2"/>
      <c r="D52" s="2"/>
      <c r="E52" s="2"/>
      <c r="F52" s="2"/>
      <c r="G52" s="26"/>
      <c r="H52" s="26"/>
      <c r="I52" s="26"/>
      <c r="J52" s="26"/>
      <c r="K52" s="26"/>
      <c r="L52" s="26"/>
      <c r="M52" s="28"/>
    </row>
    <row r="53" spans="1:13" ht="12.45" x14ac:dyDescent="0.3">
      <c r="A53" s="29"/>
      <c r="B53" s="29"/>
      <c r="C53" s="29"/>
      <c r="D53" s="2"/>
      <c r="E53" s="2"/>
      <c r="F53" s="6"/>
      <c r="G53" s="26"/>
      <c r="H53" s="26"/>
      <c r="I53" s="26"/>
      <c r="J53" s="26"/>
      <c r="K53" s="26"/>
      <c r="L53" s="26"/>
      <c r="M53" s="28"/>
    </row>
    <row r="54" spans="1:13" ht="12.45" x14ac:dyDescent="0.3">
      <c r="F54" s="6"/>
      <c r="G54" s="26"/>
      <c r="H54" s="26"/>
      <c r="I54" s="26"/>
      <c r="J54" s="26"/>
      <c r="K54" s="26"/>
      <c r="L54" s="26"/>
      <c r="M54" s="28"/>
    </row>
    <row r="55" spans="1:13" ht="12.45" x14ac:dyDescent="0.3">
      <c r="A55"/>
      <c r="B55"/>
      <c r="C55"/>
      <c r="D55"/>
      <c r="E55"/>
      <c r="F55" s="2"/>
      <c r="G55" s="26"/>
      <c r="H55" s="26"/>
      <c r="I55" s="26"/>
      <c r="J55" s="26"/>
      <c r="K55" s="26"/>
      <c r="L55" s="26"/>
      <c r="M55" s="28"/>
    </row>
    <row r="56" spans="1:13" ht="12.45" x14ac:dyDescent="0.3">
      <c r="A56"/>
      <c r="B56"/>
      <c r="C56"/>
      <c r="D56"/>
      <c r="E56"/>
      <c r="F56" s="6"/>
      <c r="G56" s="26"/>
      <c r="H56" s="26"/>
      <c r="I56" s="26"/>
      <c r="J56" s="26"/>
      <c r="K56" s="26"/>
      <c r="L56" s="26"/>
      <c r="M56" s="28"/>
    </row>
    <row r="57" spans="1:13" ht="12.45" x14ac:dyDescent="0.3">
      <c r="A57"/>
      <c r="B57"/>
      <c r="C57"/>
      <c r="D57"/>
      <c r="E57"/>
      <c r="F57" s="6"/>
      <c r="G57" s="26"/>
      <c r="H57" s="26"/>
      <c r="I57" s="26"/>
      <c r="J57" s="26"/>
      <c r="K57" s="26"/>
      <c r="L57" s="26"/>
      <c r="M57" s="28"/>
    </row>
    <row r="58" spans="1:13" ht="12.45" x14ac:dyDescent="0.3">
      <c r="A58" s="2"/>
      <c r="B58" s="2"/>
      <c r="C58" s="2"/>
      <c r="D58" s="2"/>
      <c r="E58" s="2"/>
      <c r="F58" s="2"/>
      <c r="G58" s="26"/>
      <c r="H58" s="26"/>
      <c r="I58" s="26"/>
      <c r="J58" s="26"/>
      <c r="K58" s="26"/>
      <c r="L58" s="26"/>
      <c r="M58" s="28"/>
    </row>
    <row r="59" spans="1:13" ht="12.45" x14ac:dyDescent="0.3">
      <c r="A59"/>
      <c r="B59"/>
      <c r="C59"/>
      <c r="D59"/>
      <c r="E59"/>
      <c r="F59" s="6"/>
      <c r="G59" s="26"/>
      <c r="H59" s="26"/>
      <c r="I59" s="26"/>
      <c r="J59" s="26"/>
      <c r="K59" s="26"/>
      <c r="L59" s="26"/>
      <c r="M59" s="28"/>
    </row>
    <row r="60" spans="1:13" ht="12.45" x14ac:dyDescent="0.3">
      <c r="A60" s="2"/>
      <c r="B60" s="2"/>
      <c r="C60" s="2"/>
      <c r="D60" s="2"/>
      <c r="E60" s="2"/>
      <c r="F60" s="6"/>
      <c r="G60" s="26"/>
      <c r="H60" s="26"/>
      <c r="I60" s="26"/>
      <c r="J60" s="26"/>
      <c r="K60" s="26"/>
      <c r="L60" s="26"/>
      <c r="M60" s="28"/>
    </row>
    <row r="61" spans="1:13" ht="12.45" x14ac:dyDescent="0.3">
      <c r="A61" s="2"/>
      <c r="B61" s="2"/>
      <c r="C61" s="2"/>
      <c r="D61" s="2"/>
      <c r="E61" s="2"/>
      <c r="F61" s="6"/>
      <c r="G61" s="26"/>
      <c r="H61" s="26"/>
      <c r="I61" s="26"/>
      <c r="J61" s="26"/>
      <c r="K61" s="26"/>
      <c r="L61" s="26"/>
      <c r="M61" s="28"/>
    </row>
    <row r="62" spans="1:13" ht="12.45" x14ac:dyDescent="0.3">
      <c r="A62"/>
      <c r="B62"/>
      <c r="C62"/>
      <c r="D62"/>
      <c r="E62"/>
      <c r="F62" s="2"/>
      <c r="G62" s="26"/>
      <c r="H62" s="26"/>
      <c r="I62" s="26"/>
      <c r="J62" s="26"/>
      <c r="K62" s="26"/>
      <c r="L62" s="26"/>
      <c r="M62" s="28"/>
    </row>
    <row r="63" spans="1:13" ht="12.45" x14ac:dyDescent="0.3">
      <c r="F63" s="6"/>
      <c r="G63" s="26"/>
      <c r="H63" s="26"/>
      <c r="I63" s="26"/>
      <c r="J63" s="26"/>
      <c r="K63" s="26"/>
      <c r="L63" s="26"/>
      <c r="M63" s="28"/>
    </row>
    <row r="64" spans="1:13" ht="12.45" x14ac:dyDescent="0.3">
      <c r="A64" s="2"/>
      <c r="B64" s="2"/>
      <c r="C64" s="2"/>
      <c r="D64" s="2"/>
      <c r="E64" s="2"/>
      <c r="F64" s="6"/>
      <c r="G64" s="26"/>
      <c r="H64" s="26"/>
      <c r="I64" s="26"/>
      <c r="J64" s="26"/>
      <c r="K64" s="26"/>
      <c r="L64" s="26"/>
      <c r="M64" s="28"/>
    </row>
    <row r="65" spans="1:13" ht="12.45" x14ac:dyDescent="0.3">
      <c r="A65" s="2"/>
      <c r="B65" s="2"/>
      <c r="C65" s="2"/>
      <c r="D65" s="2"/>
      <c r="E65" s="2"/>
      <c r="F65" s="2"/>
      <c r="G65" s="26"/>
      <c r="H65" s="26"/>
      <c r="I65" s="26"/>
      <c r="J65" s="26"/>
      <c r="K65" s="26"/>
      <c r="L65" s="26"/>
      <c r="M65" s="28"/>
    </row>
    <row r="66" spans="1:13" ht="12.45" x14ac:dyDescent="0.3">
      <c r="A66" s="2"/>
      <c r="B66" s="2"/>
      <c r="C66" s="2"/>
      <c r="D66" s="2"/>
      <c r="E66" s="2"/>
      <c r="F66" s="6"/>
      <c r="G66" s="26"/>
      <c r="H66" s="26"/>
      <c r="I66" s="26"/>
      <c r="J66" s="26"/>
      <c r="K66" s="26"/>
      <c r="L66" s="26"/>
      <c r="M66" s="28"/>
    </row>
    <row r="67" spans="1:13" ht="12.45" x14ac:dyDescent="0.3">
      <c r="A67"/>
      <c r="B67"/>
      <c r="C67"/>
      <c r="D67"/>
      <c r="E67"/>
      <c r="F67" s="6"/>
      <c r="G67" s="26"/>
      <c r="H67" s="26"/>
      <c r="I67" s="26"/>
      <c r="J67" s="26"/>
      <c r="K67" s="26"/>
      <c r="L67" s="26"/>
      <c r="M67" s="28"/>
    </row>
    <row r="68" spans="1:13" ht="12.45" x14ac:dyDescent="0.3">
      <c r="A68" s="2"/>
      <c r="B68" s="2"/>
      <c r="C68" s="2"/>
      <c r="D68" s="2"/>
      <c r="E68" s="2"/>
      <c r="F68" s="6"/>
      <c r="G68" s="26"/>
      <c r="H68" s="26"/>
      <c r="I68" s="26"/>
      <c r="J68" s="26"/>
      <c r="K68" s="26"/>
      <c r="L68" s="26"/>
      <c r="M68" s="28"/>
    </row>
    <row r="69" spans="1:13" ht="12.45" x14ac:dyDescent="0.3">
      <c r="A69" s="2"/>
      <c r="B69" s="2"/>
      <c r="C69" s="2"/>
      <c r="D69" s="2"/>
      <c r="E69" s="2"/>
      <c r="F69" s="6"/>
      <c r="G69" s="26"/>
      <c r="H69" s="26"/>
      <c r="I69" s="26"/>
      <c r="J69" s="26"/>
      <c r="K69" s="26"/>
      <c r="L69" s="26"/>
      <c r="M69" s="28"/>
    </row>
    <row r="70" spans="1:13" ht="12.45" x14ac:dyDescent="0.3">
      <c r="A70"/>
      <c r="B70"/>
      <c r="C70"/>
      <c r="D70"/>
      <c r="E70" s="2"/>
      <c r="F70" s="6"/>
      <c r="G70" s="26"/>
      <c r="H70" s="26"/>
      <c r="I70" s="26"/>
      <c r="J70" s="26"/>
      <c r="K70" s="26"/>
      <c r="L70" s="26"/>
      <c r="M70" s="28"/>
    </row>
    <row r="71" spans="1:13" ht="12.45" x14ac:dyDescent="0.3">
      <c r="F71" s="6"/>
      <c r="G71" s="26"/>
      <c r="H71" s="26"/>
      <c r="I71" s="26"/>
      <c r="J71" s="26"/>
      <c r="K71" s="26"/>
      <c r="L71" s="26"/>
      <c r="M71" s="28"/>
    </row>
    <row r="72" spans="1:13" ht="12.45" x14ac:dyDescent="0.3">
      <c r="A72"/>
      <c r="B72"/>
      <c r="C72"/>
      <c r="D72"/>
      <c r="E72"/>
      <c r="F72" s="2"/>
      <c r="G72" s="26"/>
      <c r="H72" s="26"/>
      <c r="I72" s="26"/>
      <c r="J72" s="26"/>
      <c r="K72" s="26"/>
      <c r="L72" s="26"/>
      <c r="M72" s="28"/>
    </row>
    <row r="73" spans="1:13" ht="12.45" x14ac:dyDescent="0.3">
      <c r="A73" s="2"/>
      <c r="B73" s="2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8"/>
    </row>
    <row r="74" spans="1:13" ht="12.45" x14ac:dyDescent="0.3">
      <c r="F74" s="6"/>
      <c r="G74" s="26"/>
      <c r="H74" s="26"/>
      <c r="I74" s="26"/>
      <c r="J74" s="26"/>
      <c r="K74" s="26"/>
      <c r="L74" s="26"/>
      <c r="M74" s="28"/>
    </row>
    <row r="75" spans="1:13" ht="12.45" x14ac:dyDescent="0.3">
      <c r="A75" s="2"/>
      <c r="B75" s="2"/>
      <c r="C75" s="2"/>
      <c r="D75" s="2"/>
      <c r="E75" s="2"/>
      <c r="F75" s="6"/>
      <c r="G75" s="26"/>
      <c r="H75" s="26"/>
      <c r="I75" s="26"/>
      <c r="J75" s="26"/>
      <c r="K75" s="26"/>
      <c r="L75" s="26"/>
      <c r="M75" s="28"/>
    </row>
    <row r="76" spans="1:13" ht="12.45" x14ac:dyDescent="0.3">
      <c r="A76"/>
      <c r="B76"/>
      <c r="C76"/>
      <c r="D76"/>
      <c r="E76"/>
      <c r="F76" s="6"/>
      <c r="G76" s="26"/>
      <c r="H76" s="26"/>
      <c r="I76" s="26"/>
      <c r="J76" s="26"/>
      <c r="K76" s="26"/>
      <c r="L76" s="26"/>
      <c r="M76" s="28"/>
    </row>
    <row r="77" spans="1:13" ht="12.45" x14ac:dyDescent="0.3">
      <c r="A77" s="2"/>
      <c r="B77" s="2"/>
      <c r="C77" s="2"/>
      <c r="D77" s="2"/>
      <c r="E77" s="2"/>
      <c r="F77" s="6"/>
      <c r="G77" s="26"/>
      <c r="H77" s="26"/>
      <c r="I77" s="26"/>
      <c r="J77" s="26"/>
      <c r="K77" s="26"/>
      <c r="L77" s="26"/>
      <c r="M77" s="28"/>
    </row>
    <row r="78" spans="1:13" ht="12.45" x14ac:dyDescent="0.3">
      <c r="A78"/>
      <c r="B78"/>
      <c r="C78"/>
      <c r="D78"/>
      <c r="E78"/>
      <c r="F78" s="6"/>
      <c r="G78" s="26"/>
      <c r="H78" s="26"/>
      <c r="I78" s="26"/>
      <c r="J78" s="26"/>
      <c r="K78" s="26"/>
      <c r="L78" s="26"/>
      <c r="M78" s="28"/>
    </row>
    <row r="79" spans="1:13" ht="12.45" x14ac:dyDescent="0.3">
      <c r="A79"/>
      <c r="B79"/>
      <c r="C79"/>
      <c r="D79"/>
      <c r="E79"/>
      <c r="F79" s="6"/>
      <c r="G79" s="26"/>
      <c r="H79" s="26"/>
      <c r="I79" s="26"/>
      <c r="J79" s="26"/>
      <c r="K79" s="26"/>
      <c r="L79" s="26"/>
      <c r="M79" s="28"/>
    </row>
    <row r="80" spans="1:13" ht="12.45" x14ac:dyDescent="0.3">
      <c r="F80" s="2"/>
      <c r="G80" s="26"/>
      <c r="H80" s="26"/>
      <c r="I80" s="26"/>
      <c r="J80" s="26"/>
      <c r="K80" s="26"/>
      <c r="L80" s="26"/>
      <c r="M80" s="28"/>
    </row>
    <row r="81" spans="1:13" ht="12.45" x14ac:dyDescent="0.3">
      <c r="F81" s="6"/>
      <c r="G81" s="26"/>
      <c r="H81" s="26"/>
      <c r="I81" s="26"/>
      <c r="J81" s="26"/>
      <c r="K81" s="26"/>
      <c r="L81" s="26"/>
      <c r="M81" s="28"/>
    </row>
    <row r="82" spans="1:13" ht="12.45" x14ac:dyDescent="0.3">
      <c r="A82"/>
      <c r="B82"/>
      <c r="C82"/>
      <c r="D82"/>
      <c r="E82"/>
      <c r="F82" s="6"/>
      <c r="G82" s="26"/>
      <c r="H82" s="26"/>
      <c r="I82" s="26"/>
      <c r="J82" s="26"/>
      <c r="K82" s="26"/>
      <c r="L82" s="26"/>
      <c r="M82" s="28"/>
    </row>
    <row r="83" spans="1:13" ht="12.45" x14ac:dyDescent="0.3">
      <c r="A83" s="2"/>
      <c r="B83" s="2"/>
      <c r="C83" s="2"/>
      <c r="D83" s="2"/>
      <c r="E83" s="2"/>
      <c r="F83" s="6"/>
      <c r="G83" s="26"/>
      <c r="H83" s="26"/>
      <c r="I83" s="26"/>
      <c r="J83" s="26"/>
      <c r="K83" s="26"/>
      <c r="L83" s="26"/>
      <c r="M83" s="28"/>
    </row>
    <row r="84" spans="1:13" ht="12.45" x14ac:dyDescent="0.3">
      <c r="A84"/>
      <c r="B84"/>
      <c r="C84"/>
      <c r="D84"/>
      <c r="E84"/>
      <c r="F84" s="6"/>
      <c r="G84" s="26"/>
      <c r="H84" s="26"/>
      <c r="I84" s="26"/>
      <c r="J84" s="26"/>
      <c r="K84" s="26"/>
      <c r="L84" s="26"/>
      <c r="M84" s="28"/>
    </row>
    <row r="85" spans="1:13" ht="12.45" x14ac:dyDescent="0.3">
      <c r="A85" s="2"/>
      <c r="B85" s="2"/>
      <c r="C85" s="2"/>
      <c r="D85" s="2"/>
      <c r="E85" s="2"/>
      <c r="F85" s="6"/>
      <c r="G85" s="26"/>
      <c r="H85" s="26"/>
      <c r="I85" s="26"/>
      <c r="J85" s="26"/>
      <c r="K85" s="26"/>
      <c r="L85" s="26"/>
      <c r="M85" s="28"/>
    </row>
    <row r="86" spans="1:13" ht="12.45" x14ac:dyDescent="0.3">
      <c r="A86" s="2"/>
      <c r="B86" s="2"/>
      <c r="C86" s="2"/>
      <c r="D86" s="2"/>
      <c r="E86" s="2"/>
      <c r="F86" s="2"/>
      <c r="G86" s="26"/>
      <c r="H86" s="26"/>
      <c r="I86" s="26"/>
      <c r="J86" s="26"/>
      <c r="K86" s="26"/>
      <c r="L86" s="26"/>
      <c r="M86" s="28"/>
    </row>
    <row r="87" spans="1:13" ht="12.45" x14ac:dyDescent="0.3">
      <c r="A87" s="2"/>
      <c r="B87" s="2"/>
      <c r="C87" s="2"/>
      <c r="D87" s="2"/>
      <c r="E87" s="2"/>
      <c r="F87" s="2"/>
      <c r="G87" s="26"/>
      <c r="H87" s="26"/>
      <c r="I87" s="26"/>
      <c r="J87" s="26"/>
      <c r="K87" s="26"/>
      <c r="L87" s="26"/>
      <c r="M87" s="28"/>
    </row>
    <row r="88" spans="1:13" ht="12.45" x14ac:dyDescent="0.3">
      <c r="A88"/>
      <c r="B88"/>
      <c r="C88"/>
      <c r="D88"/>
      <c r="E88"/>
      <c r="F88" s="2"/>
      <c r="G88" s="26"/>
      <c r="H88" s="26"/>
      <c r="I88" s="26"/>
      <c r="J88" s="26"/>
      <c r="K88" s="26"/>
      <c r="L88" s="26"/>
      <c r="M88" s="28"/>
    </row>
    <row r="89" spans="1:13" ht="12.45" x14ac:dyDescent="0.3">
      <c r="E89" s="2"/>
      <c r="F89" s="6"/>
      <c r="G89" s="26"/>
      <c r="H89" s="26"/>
      <c r="I89" s="26"/>
      <c r="J89" s="26"/>
      <c r="K89" s="26"/>
      <c r="L89" s="26"/>
      <c r="M89" s="28"/>
    </row>
    <row r="90" spans="1:13" ht="12.45" x14ac:dyDescent="0.3">
      <c r="A90" s="2"/>
      <c r="B90" s="2"/>
      <c r="C90" s="2"/>
      <c r="D90" s="2"/>
      <c r="E90" s="2"/>
      <c r="F90" s="6"/>
      <c r="G90" s="26"/>
      <c r="H90" s="26"/>
      <c r="I90" s="26"/>
      <c r="J90" s="26"/>
      <c r="K90" s="26"/>
      <c r="L90" s="26"/>
      <c r="M90" s="28"/>
    </row>
    <row r="91" spans="1:13" ht="12.45" x14ac:dyDescent="0.3">
      <c r="A91" s="2"/>
      <c r="B91" s="2"/>
      <c r="C91" s="2"/>
      <c r="D91" s="2"/>
      <c r="E91" s="2"/>
      <c r="F91" s="6"/>
      <c r="G91" s="26"/>
      <c r="H91" s="26"/>
      <c r="I91" s="26"/>
      <c r="J91" s="26"/>
      <c r="K91" s="26"/>
      <c r="L91" s="26"/>
      <c r="M91" s="28"/>
    </row>
    <row r="92" spans="1:13" ht="12.45" x14ac:dyDescent="0.3">
      <c r="A92"/>
      <c r="B92"/>
      <c r="C92"/>
      <c r="D92"/>
      <c r="E92"/>
      <c r="F92" s="6"/>
      <c r="G92" s="26"/>
      <c r="H92" s="26"/>
      <c r="I92" s="26"/>
      <c r="J92" s="26"/>
      <c r="K92" s="26"/>
      <c r="L92" s="26"/>
      <c r="M92" s="28"/>
    </row>
    <row r="93" spans="1:13" ht="12.45" x14ac:dyDescent="0.3">
      <c r="A93" s="2"/>
      <c r="B93" s="2"/>
      <c r="C93" s="2"/>
      <c r="D93" s="2"/>
      <c r="E93" s="2"/>
      <c r="F93" s="6"/>
      <c r="G93" s="26"/>
      <c r="H93" s="26"/>
      <c r="I93" s="26"/>
      <c r="J93" s="26"/>
      <c r="K93" s="26"/>
      <c r="L93" s="26"/>
      <c r="M93" s="28"/>
    </row>
    <row r="94" spans="1:13" ht="12.45" x14ac:dyDescent="0.3">
      <c r="F94" s="6"/>
      <c r="G94" s="26"/>
      <c r="H94" s="26"/>
      <c r="I94" s="26"/>
      <c r="J94" s="26"/>
      <c r="K94" s="26"/>
      <c r="L94" s="26"/>
      <c r="M94" s="28"/>
    </row>
    <row r="95" spans="1:13" ht="12.45" x14ac:dyDescent="0.3">
      <c r="F95" s="6"/>
      <c r="G95" s="26"/>
      <c r="H95" s="26"/>
      <c r="I95" s="26"/>
      <c r="J95" s="26"/>
      <c r="K95" s="26"/>
      <c r="L95" s="26"/>
      <c r="M95" s="28"/>
    </row>
    <row r="96" spans="1:13" ht="12.45" x14ac:dyDescent="0.3">
      <c r="A96" s="2"/>
      <c r="B96" s="2"/>
      <c r="C96" s="2"/>
      <c r="D96" s="2"/>
      <c r="E96" s="2"/>
      <c r="F96" s="2"/>
      <c r="G96" s="26"/>
      <c r="H96" s="26"/>
      <c r="I96" s="26"/>
      <c r="J96" s="26"/>
      <c r="K96" s="26"/>
      <c r="L96" s="26"/>
      <c r="M96" s="28"/>
    </row>
    <row r="97" spans="1:13" ht="12.45" x14ac:dyDescent="0.3">
      <c r="F97" s="6"/>
      <c r="G97" s="26"/>
      <c r="H97" s="26"/>
      <c r="I97" s="26"/>
      <c r="J97" s="26"/>
      <c r="K97" s="26"/>
      <c r="L97" s="26"/>
      <c r="M97" s="28"/>
    </row>
    <row r="98" spans="1:13" ht="12.45" x14ac:dyDescent="0.3">
      <c r="A98"/>
      <c r="B98"/>
      <c r="C98"/>
      <c r="D98"/>
      <c r="E98"/>
      <c r="F98" s="6"/>
      <c r="G98" s="26"/>
      <c r="H98" s="26"/>
      <c r="I98" s="26"/>
      <c r="J98" s="26"/>
      <c r="K98" s="26"/>
      <c r="L98" s="26"/>
      <c r="M98" s="28"/>
    </row>
    <row r="99" spans="1:13" ht="12.45" x14ac:dyDescent="0.3">
      <c r="F99" s="6"/>
      <c r="G99" s="26"/>
      <c r="H99" s="26"/>
      <c r="I99" s="26"/>
      <c r="J99" s="26"/>
      <c r="K99" s="26"/>
      <c r="L99" s="26"/>
      <c r="M99" s="28"/>
    </row>
    <row r="100" spans="1:13" ht="12.45" x14ac:dyDescent="0.3">
      <c r="A100"/>
      <c r="B100"/>
      <c r="C100"/>
      <c r="D100"/>
      <c r="E100"/>
      <c r="F100" s="6"/>
      <c r="G100" s="26"/>
      <c r="H100" s="26"/>
      <c r="I100" s="26"/>
      <c r="J100" s="26"/>
      <c r="K100" s="26"/>
      <c r="L100" s="26"/>
      <c r="M100" s="28"/>
    </row>
    <row r="101" spans="1:13" ht="12.45" x14ac:dyDescent="0.3">
      <c r="A101"/>
      <c r="B101"/>
      <c r="C101"/>
      <c r="D101"/>
      <c r="E101"/>
      <c r="F101" s="6"/>
      <c r="G101" s="26"/>
      <c r="H101" s="26"/>
      <c r="I101" s="26"/>
      <c r="J101" s="26"/>
      <c r="K101" s="26"/>
      <c r="L101" s="26"/>
      <c r="M101" s="28"/>
    </row>
    <row r="102" spans="1:13" ht="12.45" x14ac:dyDescent="0.3">
      <c r="A102" s="2"/>
      <c r="B102" s="2"/>
      <c r="C102" s="2"/>
      <c r="D102" s="2"/>
      <c r="E102" s="2"/>
      <c r="F102" s="6"/>
      <c r="G102" s="26"/>
      <c r="H102" s="26"/>
      <c r="I102" s="26"/>
      <c r="J102" s="26"/>
      <c r="K102" s="26"/>
      <c r="L102" s="26"/>
      <c r="M102" s="28"/>
    </row>
    <row r="103" spans="1:13" ht="12.45" x14ac:dyDescent="0.3">
      <c r="A103"/>
      <c r="B103"/>
      <c r="C103"/>
      <c r="D103"/>
      <c r="E103"/>
      <c r="F103" s="6"/>
      <c r="G103" s="26"/>
      <c r="H103" s="26"/>
      <c r="I103" s="26"/>
      <c r="J103" s="26"/>
      <c r="K103" s="26"/>
      <c r="L103" s="26"/>
      <c r="M103" s="28"/>
    </row>
    <row r="104" spans="1:13" ht="12.45" x14ac:dyDescent="0.3">
      <c r="F104" s="6"/>
      <c r="G104" s="26"/>
      <c r="H104" s="26"/>
      <c r="I104" s="26"/>
      <c r="J104" s="26"/>
      <c r="K104" s="26"/>
      <c r="L104" s="26"/>
      <c r="M104" s="28"/>
    </row>
    <row r="105" spans="1:13" ht="12.45" x14ac:dyDescent="0.3">
      <c r="F105" s="6"/>
      <c r="G105" s="26"/>
      <c r="H105" s="26"/>
      <c r="I105" s="26"/>
      <c r="J105" s="26"/>
      <c r="K105" s="26"/>
      <c r="L105" s="26"/>
      <c r="M105" s="28"/>
    </row>
    <row r="106" spans="1:13" ht="12.45" x14ac:dyDescent="0.3">
      <c r="A106"/>
      <c r="B106"/>
      <c r="C106"/>
      <c r="D106"/>
      <c r="E106"/>
      <c r="F106" s="6"/>
      <c r="G106" s="26"/>
      <c r="H106" s="26"/>
      <c r="I106" s="26"/>
      <c r="J106" s="26"/>
      <c r="K106" s="26"/>
      <c r="L106" s="26"/>
      <c r="M106" s="28"/>
    </row>
    <row r="107" spans="1:13" ht="12.45" x14ac:dyDescent="0.3">
      <c r="F107" s="6"/>
      <c r="G107" s="26"/>
      <c r="H107" s="26"/>
      <c r="I107" s="26"/>
      <c r="J107" s="26"/>
      <c r="K107" s="26"/>
      <c r="L107" s="26"/>
      <c r="M107" s="28"/>
    </row>
    <row r="108" spans="1:13" ht="12.45" x14ac:dyDescent="0.3">
      <c r="A108" s="2"/>
      <c r="B108" s="2"/>
      <c r="C108" s="2"/>
      <c r="D108" s="2"/>
      <c r="E108" s="2"/>
      <c r="F108" s="6"/>
      <c r="G108" s="26"/>
      <c r="H108" s="26"/>
      <c r="I108" s="26"/>
      <c r="J108" s="26"/>
      <c r="K108" s="26"/>
      <c r="L108" s="26"/>
      <c r="M108" s="28"/>
    </row>
    <row r="109" spans="1:13" ht="12.45" x14ac:dyDescent="0.3">
      <c r="A109" s="2"/>
      <c r="B109" s="2"/>
      <c r="C109" s="2"/>
      <c r="D109" s="2"/>
      <c r="E109" s="2"/>
      <c r="F109" s="6"/>
      <c r="G109" s="26"/>
      <c r="H109" s="26"/>
      <c r="I109" s="26"/>
      <c r="J109" s="26"/>
      <c r="K109" s="26"/>
      <c r="L109" s="26"/>
      <c r="M109" s="28"/>
    </row>
    <row r="110" spans="1:13" ht="12.45" x14ac:dyDescent="0.3">
      <c r="A110"/>
      <c r="B110"/>
      <c r="C110"/>
      <c r="D110"/>
      <c r="E110"/>
      <c r="F110" s="6"/>
      <c r="G110" s="26"/>
      <c r="H110" s="26"/>
      <c r="I110" s="26"/>
      <c r="J110" s="26"/>
      <c r="K110" s="26"/>
      <c r="L110" s="26"/>
      <c r="M110" s="28"/>
    </row>
    <row r="111" spans="1:13" ht="12.45" x14ac:dyDescent="0.3">
      <c r="A111" s="2"/>
      <c r="B111" s="2"/>
      <c r="C111" s="2"/>
      <c r="D111" s="2"/>
      <c r="E111" s="2"/>
      <c r="F111" s="6"/>
      <c r="G111" s="26"/>
      <c r="H111" s="26"/>
      <c r="I111" s="26"/>
      <c r="J111" s="26"/>
      <c r="K111" s="26"/>
      <c r="L111" s="26"/>
      <c r="M111" s="28"/>
    </row>
    <row r="112" spans="1:13" ht="12.45" x14ac:dyDescent="0.3">
      <c r="A112" s="2"/>
      <c r="B112" s="2"/>
      <c r="C112" s="2"/>
      <c r="D112" s="2"/>
      <c r="E112" s="2"/>
      <c r="F112" s="2"/>
      <c r="G112" s="26"/>
      <c r="H112" s="26"/>
      <c r="I112" s="26"/>
      <c r="J112" s="26"/>
      <c r="K112" s="26"/>
      <c r="L112" s="26"/>
      <c r="M112" s="28"/>
    </row>
    <row r="113" spans="1:13" ht="12.45" x14ac:dyDescent="0.3">
      <c r="A113"/>
      <c r="B113"/>
      <c r="C113"/>
      <c r="D113"/>
      <c r="E113"/>
      <c r="F113" s="6"/>
      <c r="G113" s="26"/>
      <c r="H113" s="26"/>
      <c r="I113" s="26"/>
      <c r="J113" s="26"/>
      <c r="K113" s="26"/>
      <c r="L113" s="26"/>
      <c r="M113" s="28"/>
    </row>
    <row r="114" spans="1:13" ht="12.45" x14ac:dyDescent="0.3">
      <c r="F114" s="6"/>
      <c r="G114" s="26"/>
      <c r="H114" s="26"/>
      <c r="I114" s="26"/>
      <c r="J114" s="26"/>
      <c r="K114" s="26"/>
      <c r="L114" s="26"/>
      <c r="M114" s="28"/>
    </row>
    <row r="115" spans="1:13" ht="12.45" x14ac:dyDescent="0.3">
      <c r="F115" s="6"/>
      <c r="G115" s="26"/>
      <c r="H115" s="26"/>
      <c r="I115" s="26"/>
      <c r="J115" s="26"/>
      <c r="K115" s="26"/>
      <c r="L115" s="26"/>
      <c r="M115" s="28"/>
    </row>
    <row r="116" spans="1:13" ht="12.45" x14ac:dyDescent="0.3">
      <c r="A116" s="2"/>
      <c r="B116" s="2"/>
      <c r="C116" s="2"/>
      <c r="D116" s="2"/>
      <c r="E116" s="2"/>
      <c r="F116" s="6"/>
      <c r="G116" s="26"/>
      <c r="H116" s="26"/>
      <c r="I116" s="26"/>
      <c r="J116" s="26"/>
      <c r="K116" s="26"/>
      <c r="L116" s="26"/>
      <c r="M116" s="28"/>
    </row>
    <row r="117" spans="1:13" ht="12.45" x14ac:dyDescent="0.3">
      <c r="A117" s="2"/>
      <c r="B117" s="2"/>
      <c r="C117" s="2"/>
      <c r="D117" s="2"/>
      <c r="E117" s="2"/>
      <c r="F117" s="6"/>
      <c r="G117" s="26"/>
      <c r="H117" s="26"/>
      <c r="I117" s="26"/>
      <c r="J117" s="26"/>
      <c r="K117" s="26"/>
      <c r="L117" s="26"/>
      <c r="M117" s="28"/>
    </row>
    <row r="118" spans="1:13" ht="12.45" x14ac:dyDescent="0.3">
      <c r="F118" s="2"/>
      <c r="G118" s="26"/>
      <c r="H118" s="26"/>
      <c r="I118" s="26"/>
      <c r="J118" s="26"/>
      <c r="K118" s="26"/>
      <c r="L118" s="26"/>
      <c r="M118" s="28"/>
    </row>
    <row r="119" spans="1:13" ht="12.45" x14ac:dyDescent="0.3">
      <c r="A119"/>
      <c r="B119"/>
      <c r="C119"/>
      <c r="D119"/>
      <c r="E119"/>
      <c r="F119" s="6"/>
      <c r="G119" s="26"/>
      <c r="H119" s="26"/>
      <c r="I119" s="26"/>
      <c r="J119" s="26"/>
      <c r="K119" s="26"/>
      <c r="L119" s="26"/>
      <c r="M119" s="28"/>
    </row>
    <row r="120" spans="1:13" ht="12.45" x14ac:dyDescent="0.3">
      <c r="A120" s="2"/>
      <c r="B120" s="2"/>
      <c r="C120" s="2"/>
      <c r="D120" s="2"/>
      <c r="E120" s="2"/>
      <c r="F120" s="2"/>
      <c r="G120" s="26"/>
      <c r="H120" s="26"/>
      <c r="I120" s="26"/>
      <c r="J120" s="26"/>
      <c r="K120" s="26"/>
      <c r="L120" s="26"/>
      <c r="M120" s="28"/>
    </row>
    <row r="121" spans="1:13" ht="12.45" x14ac:dyDescent="0.3">
      <c r="A121"/>
      <c r="B121"/>
      <c r="C121"/>
      <c r="D121"/>
      <c r="E121"/>
      <c r="F121" s="6"/>
      <c r="G121" s="26"/>
      <c r="H121" s="26"/>
      <c r="I121" s="26"/>
      <c r="J121" s="26"/>
      <c r="K121" s="26"/>
      <c r="L121" s="26"/>
      <c r="M121" s="28"/>
    </row>
    <row r="122" spans="1:13" ht="12.45" x14ac:dyDescent="0.3">
      <c r="A122" s="2"/>
      <c r="B122" s="2"/>
      <c r="C122" s="2"/>
      <c r="D122" s="2"/>
      <c r="E122" s="2"/>
      <c r="F122" s="6"/>
      <c r="G122" s="26"/>
      <c r="H122" s="26"/>
      <c r="I122" s="26"/>
      <c r="J122" s="26"/>
      <c r="K122" s="26"/>
      <c r="L122" s="26"/>
      <c r="M122" s="28"/>
    </row>
    <row r="123" spans="1:13" ht="12.45" x14ac:dyDescent="0.3">
      <c r="A123" s="2"/>
      <c r="B123" s="2"/>
      <c r="C123" s="2"/>
      <c r="D123" s="2"/>
      <c r="E123" s="2"/>
      <c r="F123" s="6"/>
      <c r="G123" s="26"/>
      <c r="H123" s="26"/>
      <c r="I123" s="26"/>
      <c r="J123" s="26"/>
      <c r="K123" s="26"/>
      <c r="L123" s="26"/>
      <c r="M123" s="28"/>
    </row>
    <row r="124" spans="1:13" ht="12.45" x14ac:dyDescent="0.3">
      <c r="A124" s="2"/>
      <c r="B124" s="2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8"/>
    </row>
    <row r="125" spans="1:13" ht="12.45" x14ac:dyDescent="0.3">
      <c r="A125" s="2"/>
      <c r="B125" s="2"/>
      <c r="C125" s="2"/>
      <c r="D125" s="2"/>
      <c r="E125" s="2"/>
      <c r="F125" s="2"/>
      <c r="G125" s="26"/>
      <c r="H125" s="26"/>
      <c r="I125" s="26"/>
      <c r="J125" s="26"/>
      <c r="K125" s="26"/>
      <c r="L125" s="26"/>
      <c r="M125" s="28"/>
    </row>
    <row r="126" spans="1:13" ht="12.45" x14ac:dyDescent="0.3">
      <c r="F126" s="2"/>
      <c r="G126" s="26"/>
      <c r="H126" s="26"/>
      <c r="I126" s="26"/>
      <c r="J126" s="26"/>
      <c r="K126" s="26"/>
      <c r="L126" s="26"/>
      <c r="M126" s="28"/>
    </row>
    <row r="127" spans="1:13" ht="12.45" x14ac:dyDescent="0.3">
      <c r="A127" s="2"/>
      <c r="B127" s="2"/>
      <c r="C127" s="2"/>
      <c r="D127" s="2"/>
      <c r="E127" s="2"/>
      <c r="F127" s="6"/>
      <c r="G127" s="26"/>
      <c r="H127" s="26"/>
      <c r="I127" s="26"/>
      <c r="J127" s="26"/>
      <c r="K127" s="26"/>
      <c r="L127" s="26"/>
      <c r="M127" s="28"/>
    </row>
    <row r="128" spans="1:13" ht="12.45" x14ac:dyDescent="0.3">
      <c r="A128" s="2"/>
      <c r="B128" s="2"/>
      <c r="C128" s="2"/>
      <c r="D128" s="2"/>
      <c r="E128" s="2"/>
      <c r="F128" s="6"/>
      <c r="G128" s="26"/>
      <c r="H128" s="26"/>
      <c r="I128" s="26"/>
      <c r="J128" s="26"/>
      <c r="K128" s="26"/>
      <c r="L128" s="26"/>
      <c r="M128" s="28"/>
    </row>
    <row r="129" spans="1:13" ht="12.45" x14ac:dyDescent="0.3">
      <c r="A129"/>
      <c r="B129"/>
      <c r="C129"/>
      <c r="D129"/>
      <c r="E129"/>
      <c r="F129" s="6"/>
      <c r="G129" s="26"/>
      <c r="H129" s="26"/>
      <c r="I129" s="26"/>
      <c r="J129" s="26"/>
      <c r="K129" s="26"/>
      <c r="L129" s="26"/>
      <c r="M129" s="28"/>
    </row>
    <row r="130" spans="1:13" ht="12.45" x14ac:dyDescent="0.3">
      <c r="A130" s="2"/>
      <c r="B130" s="2"/>
      <c r="C130" s="2"/>
      <c r="D130" s="2"/>
      <c r="E130" s="2"/>
      <c r="F130" s="6"/>
      <c r="G130" s="26"/>
      <c r="H130" s="26"/>
      <c r="I130" s="26"/>
      <c r="J130" s="26"/>
      <c r="K130" s="26"/>
      <c r="L130" s="26"/>
      <c r="M130" s="28"/>
    </row>
    <row r="131" spans="1:13" ht="12.45" x14ac:dyDescent="0.3">
      <c r="A131" s="2"/>
      <c r="B131" s="2"/>
      <c r="C131" s="2"/>
      <c r="D131" s="2"/>
      <c r="E131" s="2"/>
      <c r="F131" s="6"/>
      <c r="G131" s="26"/>
      <c r="H131" s="26"/>
      <c r="I131" s="26"/>
      <c r="J131" s="26"/>
      <c r="K131" s="26"/>
      <c r="L131" s="26"/>
      <c r="M131" s="28"/>
    </row>
    <row r="132" spans="1:13" ht="12.45" x14ac:dyDescent="0.3">
      <c r="A132" s="2"/>
      <c r="B132" s="2"/>
      <c r="C132" s="2"/>
      <c r="D132" s="2"/>
      <c r="E132" s="2"/>
      <c r="F132" s="6"/>
      <c r="G132" s="26"/>
      <c r="H132" s="26"/>
      <c r="I132" s="26"/>
      <c r="J132" s="26"/>
      <c r="K132" s="26"/>
      <c r="L132" s="26"/>
      <c r="M132" s="28"/>
    </row>
    <row r="133" spans="1:13" ht="12.45" x14ac:dyDescent="0.3">
      <c r="F133" s="6"/>
      <c r="G133" s="26"/>
      <c r="H133" s="26"/>
      <c r="I133" s="26"/>
      <c r="J133" s="26"/>
      <c r="K133" s="26"/>
      <c r="L133" s="26"/>
      <c r="M133" s="28"/>
    </row>
    <row r="134" spans="1:13" ht="12.45" x14ac:dyDescent="0.3">
      <c r="A134" s="2"/>
      <c r="B134" s="2"/>
      <c r="C134" s="2"/>
      <c r="D134" s="2"/>
      <c r="E134" s="2"/>
      <c r="F134" s="2"/>
      <c r="G134" s="26"/>
      <c r="H134" s="26"/>
      <c r="I134" s="26"/>
      <c r="J134" s="26"/>
      <c r="K134" s="26"/>
      <c r="L134" s="26"/>
      <c r="M134" s="28"/>
    </row>
    <row r="135" spans="1:13" ht="12.45" x14ac:dyDescent="0.3">
      <c r="A135"/>
      <c r="B135"/>
      <c r="C135"/>
      <c r="D135"/>
      <c r="E135"/>
      <c r="F135" s="6"/>
      <c r="G135" s="26"/>
      <c r="H135" s="26"/>
      <c r="I135" s="26"/>
      <c r="J135" s="26"/>
      <c r="K135" s="26"/>
      <c r="L135" s="26"/>
      <c r="M135" s="28"/>
    </row>
    <row r="136" spans="1:13" ht="12.45" x14ac:dyDescent="0.3">
      <c r="A136" s="2"/>
      <c r="B136" s="2"/>
      <c r="C136" s="2"/>
      <c r="D136" s="2"/>
      <c r="E136" s="2"/>
      <c r="F136" s="6"/>
      <c r="G136" s="26"/>
      <c r="H136" s="26"/>
      <c r="I136" s="26"/>
      <c r="J136" s="26"/>
      <c r="K136" s="26"/>
      <c r="L136" s="26"/>
      <c r="M136" s="28"/>
    </row>
    <row r="137" spans="1:13" ht="12.45" x14ac:dyDescent="0.3">
      <c r="A137" s="2"/>
      <c r="B137" s="2"/>
      <c r="C137" s="2"/>
      <c r="D137" s="2"/>
      <c r="E137" s="2"/>
      <c r="F137" s="6"/>
      <c r="G137" s="26"/>
      <c r="H137" s="26"/>
      <c r="I137" s="26"/>
      <c r="J137" s="26"/>
      <c r="K137" s="26"/>
      <c r="L137" s="26"/>
      <c r="M137" s="28"/>
    </row>
    <row r="138" spans="1:13" ht="12.45" x14ac:dyDescent="0.3">
      <c r="F138" s="6"/>
      <c r="G138" s="26"/>
      <c r="H138" s="26"/>
      <c r="I138" s="26"/>
      <c r="J138" s="26"/>
      <c r="K138" s="26"/>
      <c r="L138" s="26"/>
      <c r="M138" s="28"/>
    </row>
    <row r="139" spans="1:13" ht="12.45" x14ac:dyDescent="0.3">
      <c r="A139"/>
      <c r="B139"/>
      <c r="C139"/>
      <c r="D139"/>
      <c r="E139"/>
      <c r="F139" s="6"/>
      <c r="G139" s="26"/>
      <c r="H139" s="26"/>
      <c r="I139" s="26"/>
      <c r="J139" s="26"/>
      <c r="K139" s="26"/>
      <c r="L139" s="26"/>
      <c r="M139" s="28"/>
    </row>
    <row r="140" spans="1:13" ht="12.45" x14ac:dyDescent="0.3">
      <c r="A140" s="2"/>
      <c r="B140" s="2"/>
      <c r="C140" s="2"/>
      <c r="D140" s="2"/>
      <c r="E140" s="2"/>
      <c r="F140" s="6"/>
      <c r="G140" s="26"/>
      <c r="H140" s="26"/>
      <c r="I140" s="26"/>
      <c r="J140" s="26"/>
      <c r="K140" s="26"/>
      <c r="L140" s="26"/>
      <c r="M140" s="28"/>
    </row>
    <row r="141" spans="1:13" ht="12.45" x14ac:dyDescent="0.3">
      <c r="A141" s="2"/>
      <c r="B141" s="2"/>
      <c r="C141" s="2"/>
      <c r="D141" s="2"/>
      <c r="E141" s="2"/>
      <c r="F141" s="6"/>
      <c r="G141" s="26"/>
      <c r="H141" s="26"/>
      <c r="I141" s="26"/>
      <c r="J141" s="26"/>
      <c r="K141" s="26"/>
      <c r="L141" s="26"/>
      <c r="M141" s="28"/>
    </row>
    <row r="142" spans="1:13" ht="12.45" x14ac:dyDescent="0.3">
      <c r="A142" s="2"/>
      <c r="B142" s="2"/>
      <c r="C142" s="2"/>
      <c r="D142" s="2"/>
      <c r="E142" s="2"/>
      <c r="F142" s="6"/>
      <c r="G142" s="26"/>
      <c r="H142" s="26"/>
      <c r="I142" s="26"/>
      <c r="J142" s="26"/>
      <c r="K142" s="26"/>
      <c r="L142" s="26"/>
      <c r="M142" s="28"/>
    </row>
    <row r="143" spans="1:13" ht="12.45" x14ac:dyDescent="0.3">
      <c r="F143" s="2"/>
      <c r="G143" s="26"/>
      <c r="H143" s="26"/>
      <c r="I143" s="26"/>
      <c r="J143" s="26"/>
      <c r="K143" s="26"/>
      <c r="L143" s="26"/>
      <c r="M143" s="28"/>
    </row>
    <row r="144" spans="1:13" ht="12.45" x14ac:dyDescent="0.3">
      <c r="A144" s="2"/>
      <c r="B144" s="2"/>
      <c r="C144" s="2"/>
      <c r="D144" s="2"/>
      <c r="E144" s="2"/>
      <c r="F144" s="6"/>
      <c r="G144" s="26"/>
      <c r="H144" s="26"/>
      <c r="I144" s="26"/>
      <c r="J144" s="26"/>
      <c r="K144" s="26"/>
      <c r="L144" s="26"/>
      <c r="M144" s="28"/>
    </row>
    <row r="145" spans="1:13" ht="12.45" x14ac:dyDescent="0.3">
      <c r="A145" s="2"/>
      <c r="B145" s="2"/>
      <c r="C145" s="2"/>
      <c r="D145" s="2"/>
      <c r="E145" s="2"/>
      <c r="F145" s="2"/>
      <c r="G145" s="26"/>
      <c r="H145" s="26"/>
      <c r="I145" s="26"/>
      <c r="J145" s="26"/>
      <c r="K145" s="26"/>
      <c r="L145" s="26"/>
      <c r="M145" s="28"/>
    </row>
    <row r="146" spans="1:13" ht="12.45" x14ac:dyDescent="0.3">
      <c r="A146" s="2"/>
      <c r="B146" s="2"/>
      <c r="C146" s="2"/>
      <c r="D146" s="2"/>
      <c r="E146" s="2"/>
      <c r="F146" s="6"/>
      <c r="G146" s="26"/>
      <c r="H146" s="26"/>
      <c r="I146" s="26"/>
      <c r="J146" s="26"/>
      <c r="K146" s="26"/>
      <c r="L146" s="26"/>
      <c r="M146" s="28"/>
    </row>
    <row r="147" spans="1:13" ht="12.45" x14ac:dyDescent="0.3">
      <c r="F147" s="2"/>
      <c r="G147" s="26"/>
      <c r="H147" s="26"/>
      <c r="I147" s="26"/>
      <c r="J147" s="26"/>
      <c r="K147" s="26"/>
      <c r="L147" s="26"/>
      <c r="M147" s="28"/>
    </row>
    <row r="148" spans="1:13" ht="12.45" x14ac:dyDescent="0.3">
      <c r="A148"/>
      <c r="B148"/>
      <c r="C148"/>
      <c r="D148"/>
      <c r="E148"/>
      <c r="F148" s="6"/>
      <c r="G148" s="26"/>
      <c r="H148" s="26"/>
      <c r="I148" s="26"/>
      <c r="J148" s="26"/>
      <c r="K148" s="26"/>
      <c r="L148" s="26"/>
      <c r="M148" s="28"/>
    </row>
    <row r="149" spans="1:13" ht="12.45" x14ac:dyDescent="0.3">
      <c r="A149" s="2"/>
      <c r="B149" s="2"/>
      <c r="C149" s="2"/>
      <c r="D149" s="2"/>
      <c r="E149" s="2"/>
      <c r="F149" s="6"/>
      <c r="G149" s="26"/>
      <c r="H149" s="26"/>
      <c r="I149" s="26"/>
      <c r="J149" s="26"/>
      <c r="K149" s="26"/>
      <c r="L149" s="26"/>
      <c r="M149" s="28"/>
    </row>
    <row r="150" spans="1:13" ht="12.45" x14ac:dyDescent="0.3">
      <c r="A150" s="2"/>
      <c r="B150" s="2"/>
      <c r="C150" s="2"/>
      <c r="D150" s="2"/>
      <c r="E150" s="2"/>
      <c r="F150" s="6"/>
      <c r="G150" s="26"/>
      <c r="H150" s="26"/>
      <c r="I150" s="26"/>
      <c r="J150" s="26"/>
      <c r="K150" s="26"/>
      <c r="L150" s="26"/>
      <c r="M150" s="28"/>
    </row>
    <row r="151" spans="1:13" ht="12.45" x14ac:dyDescent="0.3">
      <c r="A151" s="2"/>
      <c r="B151" s="2"/>
      <c r="C151" s="2"/>
      <c r="D151" s="2"/>
      <c r="E151" s="2"/>
      <c r="F151" s="6"/>
      <c r="G151" s="26"/>
      <c r="H151" s="26"/>
      <c r="I151" s="26"/>
      <c r="J151" s="26"/>
      <c r="K151" s="26"/>
      <c r="L151" s="26"/>
      <c r="M151" s="28"/>
    </row>
    <row r="152" spans="1:13" ht="12.45" x14ac:dyDescent="0.3">
      <c r="A152" s="2"/>
      <c r="B152" s="2"/>
      <c r="C152" s="2"/>
      <c r="D152" s="2"/>
      <c r="E152" s="2"/>
      <c r="F152" s="6"/>
      <c r="G152" s="26"/>
      <c r="H152" s="26"/>
      <c r="I152" s="26"/>
      <c r="J152" s="26"/>
      <c r="K152" s="26"/>
      <c r="L152" s="26"/>
      <c r="M152" s="28"/>
    </row>
    <row r="153" spans="1:13" ht="12.45" x14ac:dyDescent="0.3">
      <c r="A153" s="2"/>
      <c r="B153" s="2"/>
      <c r="C153" s="2"/>
      <c r="D153" s="2"/>
      <c r="E153" s="2"/>
      <c r="F153" s="6"/>
      <c r="G153" s="26"/>
      <c r="H153" s="26"/>
      <c r="I153" s="26"/>
      <c r="J153" s="26"/>
      <c r="K153" s="26"/>
      <c r="L153" s="26"/>
      <c r="M153" s="28"/>
    </row>
    <row r="154" spans="1:13" ht="12.45" x14ac:dyDescent="0.3">
      <c r="A154" s="2"/>
      <c r="B154" s="2"/>
      <c r="C154" s="2"/>
      <c r="D154" s="2"/>
      <c r="E154" s="2"/>
      <c r="F154" s="6"/>
      <c r="G154" s="26"/>
      <c r="H154" s="26"/>
      <c r="I154" s="26"/>
      <c r="J154" s="26"/>
      <c r="K154" s="26"/>
      <c r="L154" s="26"/>
      <c r="M154" s="28"/>
    </row>
    <row r="155" spans="1:13" ht="12.45" x14ac:dyDescent="0.3">
      <c r="A155" s="2"/>
      <c r="B155" s="2"/>
      <c r="C155" s="2"/>
      <c r="D155" s="2"/>
      <c r="E155" s="2"/>
      <c r="F155" s="6"/>
      <c r="G155" s="26"/>
      <c r="H155" s="26"/>
      <c r="I155" s="26"/>
      <c r="J155" s="26"/>
      <c r="K155" s="26"/>
      <c r="L155" s="26"/>
      <c r="M155" s="28"/>
    </row>
    <row r="156" spans="1:13" ht="12.45" x14ac:dyDescent="0.3">
      <c r="A156" s="2"/>
      <c r="B156" s="2"/>
      <c r="C156" s="2"/>
      <c r="D156" s="2"/>
      <c r="E156" s="2"/>
      <c r="F156" s="2"/>
      <c r="G156" s="26"/>
      <c r="H156" s="26"/>
      <c r="I156" s="26"/>
      <c r="J156" s="26"/>
      <c r="K156" s="26"/>
      <c r="L156" s="26"/>
      <c r="M156" s="28"/>
    </row>
    <row r="157" spans="1:13" ht="12.45" x14ac:dyDescent="0.3">
      <c r="A157" s="2"/>
      <c r="B157" s="2"/>
      <c r="C157" s="2"/>
      <c r="D157" s="2"/>
      <c r="E157" s="2"/>
      <c r="F157" s="6"/>
      <c r="G157" s="26"/>
      <c r="H157" s="26"/>
      <c r="I157" s="26"/>
      <c r="J157" s="26"/>
      <c r="K157" s="26"/>
      <c r="L157" s="26"/>
      <c r="M157" s="28"/>
    </row>
    <row r="158" spans="1:13" ht="12.45" x14ac:dyDescent="0.3">
      <c r="A158" s="2"/>
      <c r="B158" s="2"/>
      <c r="C158" s="2"/>
      <c r="D158" s="2"/>
      <c r="E158" s="2"/>
      <c r="F158" s="6"/>
      <c r="G158" s="26"/>
      <c r="H158" s="26"/>
      <c r="I158" s="26"/>
      <c r="J158" s="26"/>
      <c r="K158" s="26"/>
      <c r="L158" s="26"/>
      <c r="M158" s="28"/>
    </row>
    <row r="159" spans="1:13" ht="12.45" x14ac:dyDescent="0.3">
      <c r="A159" s="2"/>
      <c r="B159" s="2"/>
      <c r="C159" s="2"/>
      <c r="D159" s="2"/>
      <c r="E159" s="2"/>
      <c r="F159" s="6"/>
      <c r="G159" s="26"/>
      <c r="H159" s="26"/>
      <c r="I159" s="26"/>
      <c r="J159" s="26"/>
      <c r="K159" s="26"/>
      <c r="L159" s="26"/>
      <c r="M159" s="28"/>
    </row>
    <row r="160" spans="1:13" ht="12.45" x14ac:dyDescent="0.3">
      <c r="A160" s="2"/>
      <c r="B160" s="2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8"/>
    </row>
    <row r="161" spans="1:13" ht="12.45" x14ac:dyDescent="0.3">
      <c r="A161" s="2"/>
      <c r="B161" s="2"/>
      <c r="C161" s="2"/>
      <c r="D161" s="2"/>
      <c r="E161" s="2"/>
      <c r="F161" s="2"/>
      <c r="G161" s="26"/>
      <c r="H161" s="26"/>
      <c r="I161" s="26"/>
      <c r="J161" s="26"/>
      <c r="K161" s="26"/>
      <c r="L161" s="26"/>
      <c r="M161" s="28"/>
    </row>
    <row r="162" spans="1:13" ht="12.45" x14ac:dyDescent="0.3">
      <c r="A162" s="2"/>
      <c r="B162" s="2"/>
      <c r="C162" s="2"/>
      <c r="D162" s="2"/>
      <c r="E162" s="2"/>
      <c r="F162" s="6"/>
      <c r="G162" s="26"/>
      <c r="H162" s="26"/>
      <c r="I162" s="26"/>
      <c r="J162" s="26"/>
      <c r="K162" s="26"/>
      <c r="L162" s="26"/>
      <c r="M162" s="28"/>
    </row>
    <row r="163" spans="1:13" ht="12.45" x14ac:dyDescent="0.3">
      <c r="A163" s="2"/>
      <c r="B163" s="2"/>
      <c r="C163" s="2"/>
      <c r="D163" s="2"/>
      <c r="E163" s="2"/>
      <c r="F163" s="2"/>
      <c r="G163" s="26"/>
      <c r="H163" s="26"/>
      <c r="I163" s="26"/>
      <c r="J163" s="26"/>
      <c r="K163" s="26"/>
      <c r="L163" s="26"/>
      <c r="M163" s="28"/>
    </row>
    <row r="164" spans="1:13" ht="12.45" x14ac:dyDescent="0.3">
      <c r="A164" s="2"/>
      <c r="B164" s="2"/>
      <c r="C164" s="2"/>
      <c r="D164" s="2"/>
      <c r="E164" s="2"/>
      <c r="F164" s="6"/>
      <c r="G164" s="26"/>
      <c r="H164" s="26"/>
      <c r="I164" s="26"/>
      <c r="J164" s="26"/>
      <c r="K164" s="26"/>
      <c r="L164" s="26"/>
      <c r="M164" s="28"/>
    </row>
    <row r="165" spans="1:13" ht="12.45" x14ac:dyDescent="0.3">
      <c r="A165" s="2"/>
      <c r="B165" s="2"/>
      <c r="C165" s="2"/>
      <c r="D165" s="2"/>
      <c r="E165" s="2"/>
      <c r="F165" s="6"/>
      <c r="G165" s="26"/>
      <c r="H165" s="26"/>
      <c r="I165" s="26"/>
      <c r="J165" s="26"/>
      <c r="K165" s="26"/>
      <c r="L165" s="26"/>
      <c r="M165" s="28"/>
    </row>
    <row r="166" spans="1:13" ht="12.45" x14ac:dyDescent="0.3">
      <c r="F166" s="2"/>
      <c r="G166" s="26"/>
      <c r="H166" s="26"/>
      <c r="I166" s="26"/>
      <c r="J166" s="26"/>
      <c r="K166" s="26"/>
      <c r="L166" s="26"/>
      <c r="M166" s="28"/>
    </row>
    <row r="167" spans="1:13" ht="12.45" x14ac:dyDescent="0.3">
      <c r="A167" s="2"/>
      <c r="B167" s="2"/>
      <c r="C167" s="2"/>
      <c r="D167" s="2"/>
      <c r="E167" s="2"/>
      <c r="F167" s="6"/>
      <c r="G167" s="26"/>
      <c r="H167" s="26"/>
      <c r="I167" s="26"/>
      <c r="J167" s="26"/>
      <c r="K167" s="26"/>
      <c r="L167" s="26"/>
      <c r="M167" s="28"/>
    </row>
    <row r="168" spans="1:13" ht="12.45" x14ac:dyDescent="0.3">
      <c r="A168" s="2"/>
      <c r="B168" s="2"/>
      <c r="C168" s="2"/>
      <c r="D168" s="2"/>
      <c r="E168" s="2"/>
      <c r="F168" s="6"/>
      <c r="G168" s="26"/>
      <c r="H168" s="26"/>
      <c r="I168" s="26"/>
      <c r="J168" s="26"/>
      <c r="K168" s="26"/>
      <c r="L168" s="26"/>
      <c r="M168" s="28"/>
    </row>
    <row r="169" spans="1:13" ht="12.45" x14ac:dyDescent="0.3">
      <c r="A169" s="2"/>
      <c r="B169" s="2"/>
      <c r="C169" s="2"/>
      <c r="D169" s="2"/>
      <c r="E169" s="2"/>
      <c r="F169" s="6"/>
      <c r="G169" s="26"/>
      <c r="H169" s="26"/>
      <c r="I169" s="26"/>
      <c r="J169" s="26"/>
      <c r="K169" s="26"/>
      <c r="L169" s="26"/>
      <c r="M169" s="28"/>
    </row>
    <row r="170" spans="1:13" ht="12.45" x14ac:dyDescent="0.3">
      <c r="A170" s="2"/>
      <c r="B170" s="2"/>
      <c r="C170" s="2"/>
      <c r="D170" s="2"/>
      <c r="E170" s="2"/>
      <c r="F170" s="6"/>
      <c r="G170" s="26"/>
      <c r="H170" s="26"/>
      <c r="I170" s="26"/>
      <c r="J170" s="26"/>
      <c r="K170" s="26"/>
      <c r="L170" s="26"/>
      <c r="M170" s="28"/>
    </row>
    <row r="171" spans="1:13" ht="12.45" x14ac:dyDescent="0.3">
      <c r="A171" s="2"/>
      <c r="B171" s="2"/>
      <c r="C171" s="2"/>
      <c r="D171" s="2"/>
      <c r="E171" s="2"/>
      <c r="F171" s="6"/>
      <c r="G171" s="26"/>
      <c r="H171" s="26"/>
      <c r="I171" s="26"/>
      <c r="J171" s="26"/>
      <c r="K171" s="26"/>
      <c r="L171" s="26"/>
      <c r="M171" s="28"/>
    </row>
    <row r="172" spans="1:13" ht="12.45" x14ac:dyDescent="0.3">
      <c r="F172" s="2"/>
      <c r="G172" s="26"/>
      <c r="H172" s="26"/>
      <c r="I172" s="26"/>
      <c r="J172" s="26"/>
      <c r="K172" s="26"/>
      <c r="L172" s="26"/>
      <c r="M172" s="28"/>
    </row>
    <row r="173" spans="1:13" ht="12.45" x14ac:dyDescent="0.3">
      <c r="A173" s="2"/>
      <c r="B173" s="2"/>
      <c r="C173" s="2"/>
      <c r="D173" s="2"/>
      <c r="E173" s="2"/>
      <c r="F173" s="2"/>
      <c r="G173" s="26"/>
      <c r="H173" s="26"/>
      <c r="I173" s="26"/>
      <c r="J173" s="26"/>
      <c r="K173" s="26"/>
      <c r="L173" s="26"/>
      <c r="M173" s="28"/>
    </row>
    <row r="174" spans="1:13" ht="12.45" x14ac:dyDescent="0.3">
      <c r="A174" s="2"/>
      <c r="B174" s="2"/>
      <c r="C174" s="2"/>
      <c r="D174" s="2"/>
      <c r="E174" s="2"/>
      <c r="F174" s="6"/>
      <c r="G174" s="26"/>
      <c r="H174" s="26"/>
      <c r="I174" s="26"/>
      <c r="J174" s="26"/>
      <c r="K174" s="26"/>
      <c r="L174" s="26"/>
      <c r="M174" s="28"/>
    </row>
    <row r="175" spans="1:13" ht="12.45" x14ac:dyDescent="0.3">
      <c r="A175" s="2"/>
      <c r="B175" s="2"/>
      <c r="C175" s="2"/>
      <c r="D175" s="2"/>
      <c r="E175" s="2"/>
      <c r="F175" s="6"/>
      <c r="G175" s="26"/>
      <c r="H175" s="26"/>
      <c r="I175" s="26"/>
      <c r="J175" s="26"/>
      <c r="K175" s="26"/>
      <c r="L175" s="26"/>
      <c r="M175" s="28"/>
    </row>
    <row r="176" spans="1:13" ht="12.45" x14ac:dyDescent="0.3">
      <c r="A176" s="2"/>
      <c r="B176" s="2"/>
      <c r="C176" s="2"/>
      <c r="D176" s="2"/>
      <c r="E176" s="2"/>
      <c r="F176" s="6"/>
      <c r="G176" s="26"/>
      <c r="H176" s="26"/>
      <c r="I176" s="26"/>
      <c r="J176" s="26"/>
      <c r="K176" s="26"/>
      <c r="L176" s="26"/>
      <c r="M176" s="28"/>
    </row>
    <row r="177" spans="1:13" ht="12.45" x14ac:dyDescent="0.3">
      <c r="A177" s="2"/>
      <c r="B177" s="2"/>
      <c r="C177" s="2"/>
      <c r="D177" s="2"/>
      <c r="E177" s="2"/>
      <c r="F177" s="2"/>
      <c r="G177" s="26"/>
      <c r="H177" s="26"/>
      <c r="I177" s="26"/>
      <c r="J177" s="26"/>
      <c r="K177" s="26"/>
      <c r="L177" s="26"/>
      <c r="M177" s="28"/>
    </row>
    <row r="178" spans="1:13" ht="12.45" x14ac:dyDescent="0.3">
      <c r="A178" s="2"/>
      <c r="B178" s="2"/>
      <c r="C178" s="2"/>
      <c r="D178" s="2"/>
      <c r="E178" s="2"/>
      <c r="F178" s="6"/>
      <c r="G178" s="26"/>
      <c r="H178" s="26"/>
      <c r="I178" s="26"/>
      <c r="J178" s="26"/>
      <c r="K178" s="26"/>
      <c r="L178" s="26"/>
      <c r="M178" s="28"/>
    </row>
    <row r="179" spans="1:13" ht="12.45" x14ac:dyDescent="0.3">
      <c r="A179" s="2"/>
      <c r="B179" s="2"/>
      <c r="C179" s="2"/>
      <c r="D179" s="2"/>
      <c r="E179" s="2"/>
      <c r="F179" s="6"/>
      <c r="G179" s="26"/>
      <c r="H179" s="26"/>
      <c r="I179" s="26"/>
      <c r="J179" s="26"/>
      <c r="K179" s="26"/>
      <c r="L179" s="26"/>
      <c r="M179" s="28"/>
    </row>
    <row r="180" spans="1:13" ht="12.45" x14ac:dyDescent="0.3">
      <c r="F180" s="6"/>
      <c r="G180" s="26"/>
      <c r="H180" s="26"/>
      <c r="I180" s="26"/>
      <c r="J180" s="26"/>
      <c r="K180" s="26"/>
      <c r="L180" s="26"/>
      <c r="M180" s="28"/>
    </row>
    <row r="181" spans="1:13" ht="12.45" x14ac:dyDescent="0.3">
      <c r="A181" s="2"/>
      <c r="B181" s="2"/>
      <c r="C181" s="2"/>
      <c r="D181" s="2"/>
      <c r="E181" s="2"/>
      <c r="F181" s="6"/>
      <c r="G181" s="26"/>
      <c r="H181" s="26"/>
      <c r="I181" s="26"/>
      <c r="J181" s="26"/>
      <c r="K181" s="26"/>
      <c r="L181" s="26"/>
      <c r="M181" s="28"/>
    </row>
    <row r="182" spans="1:13" ht="12.45" x14ac:dyDescent="0.3">
      <c r="A182" s="2"/>
      <c r="B182" s="2"/>
      <c r="C182" s="2"/>
      <c r="D182" s="2"/>
      <c r="E182" s="2"/>
      <c r="F182" s="6"/>
      <c r="G182" s="26"/>
      <c r="H182" s="26"/>
      <c r="I182" s="26"/>
      <c r="J182" s="26"/>
      <c r="K182" s="26"/>
      <c r="L182" s="26"/>
      <c r="M182" s="28"/>
    </row>
    <row r="183" spans="1:13" ht="12.45" x14ac:dyDescent="0.3">
      <c r="A183" s="2"/>
      <c r="B183" s="2"/>
      <c r="C183" s="2"/>
      <c r="D183" s="2"/>
      <c r="E183" s="2"/>
      <c r="F183" s="6"/>
      <c r="G183" s="26"/>
      <c r="H183" s="26"/>
      <c r="I183" s="26"/>
      <c r="J183" s="26"/>
      <c r="K183" s="26"/>
      <c r="L183" s="26"/>
      <c r="M183" s="28"/>
    </row>
    <row r="184" spans="1:13" ht="12.45" x14ac:dyDescent="0.3">
      <c r="A184" s="2"/>
      <c r="B184" s="2"/>
      <c r="C184" s="2"/>
      <c r="D184" s="2"/>
      <c r="E184" s="2"/>
      <c r="F184" s="6"/>
      <c r="G184" s="26"/>
      <c r="H184" s="26"/>
      <c r="I184" s="26"/>
      <c r="J184" s="26"/>
      <c r="K184" s="26"/>
      <c r="L184" s="26"/>
      <c r="M184" s="28"/>
    </row>
    <row r="185" spans="1:13" ht="12.45" x14ac:dyDescent="0.3">
      <c r="A185" s="2"/>
      <c r="B185" s="2"/>
      <c r="C185" s="2"/>
      <c r="D185" s="2"/>
      <c r="E185" s="2"/>
      <c r="F185" s="6"/>
      <c r="G185" s="26"/>
      <c r="H185" s="26"/>
      <c r="I185" s="26"/>
      <c r="J185" s="26"/>
      <c r="K185" s="26"/>
      <c r="L185" s="26"/>
      <c r="M185" s="28"/>
    </row>
    <row r="186" spans="1:13" ht="12.45" x14ac:dyDescent="0.3">
      <c r="A186" s="2"/>
      <c r="B186" s="2"/>
      <c r="C186" s="2"/>
      <c r="D186" s="2"/>
      <c r="E186" s="2"/>
      <c r="F186" s="6"/>
      <c r="G186" s="26"/>
      <c r="H186" s="26"/>
      <c r="I186" s="26"/>
      <c r="J186" s="26"/>
      <c r="K186" s="26"/>
      <c r="L186" s="26"/>
      <c r="M186" s="28"/>
    </row>
    <row r="187" spans="1:13" ht="12.45" x14ac:dyDescent="0.3">
      <c r="F187" s="6"/>
      <c r="G187" s="26"/>
      <c r="H187" s="26"/>
      <c r="I187" s="26"/>
      <c r="J187" s="26"/>
      <c r="K187" s="26"/>
      <c r="L187" s="26"/>
      <c r="M187" s="28"/>
    </row>
    <row r="188" spans="1:13" ht="12.45" x14ac:dyDescent="0.3">
      <c r="A188" s="2"/>
      <c r="B188" s="2"/>
      <c r="C188" s="2"/>
      <c r="D188" s="2"/>
      <c r="E188" s="2"/>
      <c r="F188" s="6"/>
      <c r="G188" s="26"/>
      <c r="H188" s="26"/>
      <c r="I188" s="26"/>
      <c r="J188" s="26"/>
      <c r="K188" s="26"/>
      <c r="L188" s="26"/>
      <c r="M188" s="28"/>
    </row>
    <row r="189" spans="1:13" ht="12.45" x14ac:dyDescent="0.3">
      <c r="A189" s="2"/>
      <c r="B189" s="2"/>
      <c r="C189" s="2"/>
      <c r="D189" s="2"/>
      <c r="E189" s="2"/>
      <c r="F189" s="6"/>
      <c r="G189" s="26"/>
      <c r="H189" s="26"/>
      <c r="I189" s="26"/>
      <c r="J189" s="26"/>
      <c r="K189" s="26"/>
      <c r="L189" s="26"/>
      <c r="M189" s="28"/>
    </row>
    <row r="190" spans="1:13" ht="12.45" x14ac:dyDescent="0.3">
      <c r="A190" s="2"/>
      <c r="B190" s="2"/>
      <c r="C190" s="2"/>
      <c r="D190" s="2"/>
      <c r="E190" s="2"/>
      <c r="F190" s="6"/>
      <c r="G190" s="26"/>
      <c r="H190" s="26"/>
      <c r="I190" s="26"/>
      <c r="J190" s="26"/>
      <c r="K190" s="26"/>
      <c r="L190" s="26"/>
      <c r="M190" s="28"/>
    </row>
    <row r="191" spans="1:13" ht="12.45" x14ac:dyDescent="0.3">
      <c r="F191" s="2"/>
      <c r="G191" s="26"/>
      <c r="H191" s="26"/>
      <c r="I191" s="26"/>
      <c r="J191" s="26"/>
      <c r="K191" s="26"/>
      <c r="L191" s="26"/>
      <c r="M191" s="28"/>
    </row>
    <row r="192" spans="1:13" ht="12.45" x14ac:dyDescent="0.3">
      <c r="A192" s="2"/>
      <c r="B192" s="2"/>
      <c r="C192" s="2"/>
      <c r="D192" s="2"/>
      <c r="E192" s="2"/>
      <c r="F192" s="6"/>
      <c r="G192" s="26"/>
      <c r="H192" s="26"/>
      <c r="I192" s="26"/>
      <c r="J192" s="26"/>
      <c r="K192" s="26"/>
      <c r="L192" s="26"/>
      <c r="M192" s="28"/>
    </row>
    <row r="193" spans="1:13" ht="12.45" x14ac:dyDescent="0.3">
      <c r="F193" s="2"/>
      <c r="G193" s="26"/>
      <c r="H193" s="26"/>
      <c r="I193" s="26"/>
      <c r="J193" s="26"/>
      <c r="K193" s="26"/>
      <c r="L193" s="26"/>
      <c r="M193" s="28"/>
    </row>
    <row r="194" spans="1:13" ht="12.45" x14ac:dyDescent="0.3">
      <c r="A194" s="2"/>
      <c r="B194" s="2"/>
      <c r="C194" s="2"/>
      <c r="D194" s="2"/>
      <c r="E194" s="2"/>
      <c r="F194" s="6"/>
      <c r="G194" s="26"/>
      <c r="H194" s="26"/>
      <c r="I194" s="26"/>
      <c r="J194" s="26"/>
      <c r="K194" s="26"/>
      <c r="L194" s="26"/>
      <c r="M194" s="28"/>
    </row>
    <row r="195" spans="1:13" ht="12.45" x14ac:dyDescent="0.3">
      <c r="A195" s="2"/>
      <c r="B195" s="2"/>
      <c r="C195" s="2"/>
      <c r="D195" s="2"/>
      <c r="E195" s="2"/>
      <c r="F195" s="6"/>
      <c r="G195" s="26"/>
      <c r="H195" s="26"/>
      <c r="I195" s="26"/>
      <c r="J195" s="26"/>
      <c r="K195" s="26"/>
      <c r="L195" s="26"/>
      <c r="M195" s="28"/>
    </row>
    <row r="196" spans="1:13" ht="12.45" x14ac:dyDescent="0.3">
      <c r="A196" s="2"/>
      <c r="B196" s="2"/>
      <c r="C196" s="2"/>
      <c r="D196" s="2"/>
      <c r="E196" s="2"/>
      <c r="F196" s="6"/>
      <c r="G196" s="26"/>
      <c r="H196" s="26"/>
      <c r="I196" s="26"/>
      <c r="J196" s="26"/>
      <c r="K196" s="26"/>
      <c r="L196" s="26"/>
      <c r="M196" s="28"/>
    </row>
    <row r="197" spans="1:13" ht="12.45" x14ac:dyDescent="0.3">
      <c r="A197" s="2"/>
      <c r="B197" s="2"/>
      <c r="C197" s="2"/>
      <c r="D197" s="2"/>
      <c r="E197" s="2"/>
      <c r="F197" s="6"/>
      <c r="G197" s="26"/>
      <c r="H197" s="26"/>
      <c r="I197" s="26"/>
      <c r="J197" s="26"/>
      <c r="K197" s="26"/>
      <c r="L197" s="26"/>
      <c r="M197" s="28"/>
    </row>
    <row r="198" spans="1:13" ht="12.45" x14ac:dyDescent="0.3">
      <c r="A198" s="2"/>
      <c r="B198" s="2"/>
      <c r="C198" s="2"/>
      <c r="D198" s="2"/>
      <c r="E198" s="2"/>
      <c r="F198" s="6"/>
      <c r="G198" s="26"/>
      <c r="H198" s="26"/>
      <c r="I198" s="26"/>
      <c r="J198" s="26"/>
      <c r="K198" s="26"/>
      <c r="L198" s="26"/>
      <c r="M198" s="28"/>
    </row>
    <row r="199" spans="1:13" ht="12.45" x14ac:dyDescent="0.3">
      <c r="A199" s="2"/>
      <c r="B199" s="2"/>
      <c r="C199" s="2"/>
      <c r="D199" s="2"/>
      <c r="E199" s="2"/>
      <c r="F199" s="6"/>
      <c r="G199" s="26"/>
      <c r="H199" s="26"/>
      <c r="I199" s="26"/>
      <c r="J199" s="26"/>
      <c r="K199" s="26"/>
      <c r="L199" s="26"/>
      <c r="M199" s="28"/>
    </row>
    <row r="200" spans="1:13" ht="12.45" x14ac:dyDescent="0.3">
      <c r="A200" s="2"/>
      <c r="B200" s="2"/>
      <c r="C200" s="2"/>
      <c r="D200" s="2"/>
      <c r="E200" s="2"/>
      <c r="F200" s="6"/>
      <c r="G200" s="26"/>
      <c r="H200" s="26"/>
      <c r="I200" s="26"/>
      <c r="J200" s="26"/>
      <c r="K200" s="26"/>
      <c r="L200" s="26"/>
      <c r="M200" s="28"/>
    </row>
    <row r="201" spans="1:13" ht="12.45" x14ac:dyDescent="0.3">
      <c r="A201" s="2"/>
      <c r="B201" s="2"/>
      <c r="C201" s="2"/>
      <c r="D201" s="2"/>
      <c r="E201" s="2"/>
      <c r="F201" s="6"/>
      <c r="G201" s="26"/>
      <c r="H201" s="26"/>
      <c r="I201" s="26"/>
      <c r="J201" s="26"/>
      <c r="K201" s="26"/>
      <c r="L201" s="26"/>
      <c r="M201" s="28"/>
    </row>
    <row r="202" spans="1:13" ht="12.45" x14ac:dyDescent="0.3">
      <c r="A202" s="2"/>
      <c r="B202" s="2"/>
      <c r="C202" s="2"/>
      <c r="D202" s="2"/>
      <c r="E202" s="2"/>
      <c r="F202" s="6"/>
      <c r="G202" s="26"/>
      <c r="H202" s="26"/>
      <c r="I202" s="26"/>
      <c r="J202" s="26"/>
      <c r="K202" s="26"/>
      <c r="L202" s="26"/>
      <c r="M202" s="28"/>
    </row>
    <row r="203" spans="1:13" ht="12.45" x14ac:dyDescent="0.3">
      <c r="A203" s="2"/>
      <c r="B203" s="2"/>
      <c r="C203" s="2"/>
      <c r="D203" s="2"/>
      <c r="E203" s="2"/>
      <c r="F203" s="6"/>
      <c r="G203" s="26"/>
      <c r="H203" s="26"/>
      <c r="I203" s="26"/>
      <c r="J203" s="26"/>
      <c r="K203" s="26"/>
      <c r="L203" s="26"/>
      <c r="M203" s="28"/>
    </row>
    <row r="204" spans="1:13" ht="12.45" x14ac:dyDescent="0.3">
      <c r="A204" s="2"/>
      <c r="B204" s="2"/>
      <c r="C204" s="2"/>
      <c r="D204" s="2"/>
      <c r="E204" s="2"/>
      <c r="F204" s="6"/>
      <c r="G204" s="26"/>
      <c r="H204" s="26"/>
      <c r="I204" s="26"/>
      <c r="J204" s="26"/>
      <c r="K204" s="26"/>
      <c r="L204" s="26"/>
      <c r="M204" s="28"/>
    </row>
    <row r="205" spans="1:13" ht="12.45" x14ac:dyDescent="0.3">
      <c r="A205" s="2"/>
      <c r="B205" s="2"/>
      <c r="C205" s="2"/>
      <c r="D205" s="2"/>
      <c r="E205" s="2"/>
      <c r="F205" s="6"/>
      <c r="G205" s="26"/>
      <c r="H205" s="26"/>
      <c r="I205" s="26"/>
      <c r="J205" s="26"/>
      <c r="K205" s="26"/>
      <c r="L205" s="26"/>
      <c r="M205" s="28"/>
    </row>
    <row r="206" spans="1:13" ht="12.45" x14ac:dyDescent="0.3">
      <c r="A206" s="2"/>
      <c r="B206" s="2"/>
      <c r="C206" s="2"/>
      <c r="D206" s="2"/>
      <c r="E206" s="2"/>
      <c r="F206" s="6"/>
      <c r="G206" s="26"/>
      <c r="H206" s="26"/>
      <c r="I206" s="26"/>
      <c r="J206" s="26"/>
      <c r="K206" s="26"/>
      <c r="L206" s="26"/>
      <c r="M206" s="28"/>
    </row>
    <row r="207" spans="1:13" ht="12.45" x14ac:dyDescent="0.3">
      <c r="A207" s="2"/>
      <c r="B207" s="2"/>
      <c r="C207" s="2"/>
      <c r="D207" s="2"/>
      <c r="E207" s="2"/>
      <c r="F207" s="6"/>
      <c r="G207" s="26"/>
      <c r="H207" s="26"/>
      <c r="I207" s="26"/>
      <c r="J207" s="26"/>
      <c r="K207" s="26"/>
      <c r="L207" s="26"/>
      <c r="M207" s="28"/>
    </row>
    <row r="208" spans="1:13" ht="12.45" x14ac:dyDescent="0.3">
      <c r="A208" s="2"/>
      <c r="B208" s="2"/>
      <c r="C208" s="2"/>
      <c r="D208" s="2"/>
      <c r="E208" s="2"/>
      <c r="F208" s="6"/>
      <c r="G208" s="26"/>
      <c r="H208" s="26"/>
      <c r="I208" s="26"/>
      <c r="J208" s="26"/>
      <c r="K208" s="26"/>
      <c r="L208" s="26"/>
      <c r="M208" s="28"/>
    </row>
    <row r="209" spans="1:13" ht="12.45" x14ac:dyDescent="0.3">
      <c r="A209" s="2"/>
      <c r="B209" s="2"/>
      <c r="C209" s="2"/>
      <c r="D209" s="2"/>
      <c r="E209" s="2"/>
      <c r="F209" s="6"/>
      <c r="G209" s="26"/>
      <c r="H209" s="26"/>
      <c r="I209" s="26"/>
      <c r="J209" s="26"/>
      <c r="K209" s="26"/>
      <c r="L209" s="26"/>
      <c r="M209" s="28"/>
    </row>
    <row r="210" spans="1:13" ht="12.45" x14ac:dyDescent="0.3">
      <c r="A210" s="2"/>
      <c r="B210" s="2"/>
      <c r="C210" s="2"/>
      <c r="D210" s="2"/>
      <c r="E210" s="2"/>
      <c r="F210" s="6"/>
      <c r="G210" s="26"/>
      <c r="H210" s="26"/>
      <c r="I210" s="26"/>
      <c r="J210" s="26"/>
      <c r="K210" s="26"/>
      <c r="L210" s="26"/>
      <c r="M210" s="28"/>
    </row>
    <row r="211" spans="1:13" ht="12.45" x14ac:dyDescent="0.3">
      <c r="A211" s="2"/>
      <c r="B211" s="2"/>
      <c r="C211" s="2"/>
      <c r="D211" s="2"/>
      <c r="E211" s="2"/>
      <c r="F211" s="6"/>
      <c r="G211" s="26"/>
      <c r="H211" s="26"/>
      <c r="I211" s="26"/>
      <c r="J211" s="26"/>
      <c r="K211" s="26"/>
      <c r="L211" s="26"/>
      <c r="M211" s="28"/>
    </row>
    <row r="212" spans="1:13" ht="12.45" x14ac:dyDescent="0.3">
      <c r="A212" s="2"/>
      <c r="B212" s="2"/>
      <c r="C212" s="2"/>
      <c r="D212" s="2"/>
      <c r="E212" s="2"/>
      <c r="F212" s="6"/>
      <c r="G212" s="26"/>
      <c r="H212" s="26"/>
      <c r="I212" s="26"/>
      <c r="J212" s="26"/>
      <c r="K212" s="26"/>
      <c r="L212" s="26"/>
      <c r="M212" s="28"/>
    </row>
    <row r="213" spans="1:13" ht="12.45" x14ac:dyDescent="0.3">
      <c r="A213" s="2"/>
      <c r="B213" s="2"/>
      <c r="C213" s="2"/>
      <c r="D213" s="2"/>
      <c r="E213" s="2"/>
      <c r="F213" s="6"/>
      <c r="G213" s="26"/>
      <c r="H213" s="26"/>
      <c r="I213" s="26"/>
      <c r="J213" s="26"/>
      <c r="K213" s="26"/>
      <c r="L213" s="26"/>
      <c r="M213" s="28"/>
    </row>
    <row r="214" spans="1:13" ht="12.45" x14ac:dyDescent="0.3">
      <c r="A214" s="2"/>
      <c r="B214" s="2"/>
      <c r="C214" s="2"/>
      <c r="D214" s="2"/>
      <c r="E214" s="2"/>
      <c r="F214" s="6"/>
      <c r="G214" s="26"/>
      <c r="H214" s="26"/>
      <c r="I214" s="26"/>
      <c r="J214" s="26"/>
      <c r="K214" s="26"/>
      <c r="L214" s="26"/>
      <c r="M214" s="28"/>
    </row>
    <row r="215" spans="1:13" ht="12.45" x14ac:dyDescent="0.3">
      <c r="A215" s="2"/>
      <c r="B215" s="2"/>
      <c r="C215" s="2"/>
      <c r="D215" s="2"/>
      <c r="E215" s="2"/>
      <c r="F215" s="6"/>
      <c r="G215" s="26"/>
      <c r="H215" s="26"/>
      <c r="I215" s="26"/>
      <c r="J215" s="26"/>
      <c r="K215" s="26"/>
      <c r="L215" s="26"/>
      <c r="M215" s="28"/>
    </row>
    <row r="216" spans="1:13" ht="12.45" x14ac:dyDescent="0.3">
      <c r="A216" s="2"/>
      <c r="B216" s="2"/>
      <c r="C216" s="2"/>
      <c r="D216" s="2"/>
      <c r="E216" s="2"/>
      <c r="F216" s="6"/>
      <c r="G216" s="26"/>
      <c r="H216" s="26"/>
      <c r="I216" s="26"/>
      <c r="J216" s="26"/>
      <c r="K216" s="26"/>
      <c r="L216" s="26"/>
      <c r="M216" s="28"/>
    </row>
    <row r="217" spans="1:13" ht="12.45" x14ac:dyDescent="0.3">
      <c r="A217" s="2"/>
      <c r="B217" s="2"/>
      <c r="C217" s="2"/>
      <c r="D217" s="2"/>
      <c r="E217" s="2"/>
      <c r="F217" s="6"/>
      <c r="G217" s="26"/>
      <c r="H217" s="26"/>
      <c r="I217" s="26"/>
      <c r="J217" s="26"/>
      <c r="K217" s="26"/>
      <c r="L217" s="26"/>
      <c r="M217" s="28"/>
    </row>
    <row r="218" spans="1:13" ht="12.45" x14ac:dyDescent="0.3">
      <c r="A218" s="2"/>
      <c r="B218" s="2"/>
      <c r="C218" s="2"/>
      <c r="D218" s="2"/>
      <c r="E218" s="2"/>
      <c r="F218" s="6"/>
      <c r="G218" s="26"/>
      <c r="H218" s="26"/>
      <c r="I218" s="26"/>
      <c r="J218" s="26"/>
      <c r="K218" s="26"/>
      <c r="L218" s="26"/>
      <c r="M218" s="28"/>
    </row>
    <row r="219" spans="1:13" ht="12.45" x14ac:dyDescent="0.3">
      <c r="A219" s="2"/>
      <c r="B219" s="2"/>
      <c r="C219" s="2"/>
      <c r="D219" s="2"/>
      <c r="E219" s="2"/>
      <c r="F219" s="6"/>
      <c r="G219" s="26"/>
      <c r="H219" s="26"/>
      <c r="I219" s="26"/>
      <c r="J219" s="26"/>
      <c r="K219" s="26"/>
      <c r="L219" s="26"/>
      <c r="M219" s="28"/>
    </row>
    <row r="220" spans="1:13" ht="12.45" x14ac:dyDescent="0.3">
      <c r="A220" s="2"/>
      <c r="B220" s="2"/>
      <c r="C220" s="2"/>
      <c r="D220" s="2"/>
      <c r="E220" s="2"/>
      <c r="F220" s="6"/>
      <c r="G220" s="26"/>
      <c r="H220" s="26"/>
      <c r="I220" s="26"/>
      <c r="J220" s="26"/>
      <c r="K220" s="26"/>
      <c r="L220" s="26"/>
      <c r="M220" s="28"/>
    </row>
    <row r="221" spans="1:13" ht="12.45" x14ac:dyDescent="0.3">
      <c r="A221" s="2"/>
      <c r="B221" s="2"/>
      <c r="C221" s="2"/>
      <c r="D221" s="2"/>
      <c r="E221" s="2"/>
      <c r="F221" s="6"/>
      <c r="G221" s="26"/>
      <c r="H221" s="26"/>
      <c r="I221" s="26"/>
      <c r="J221" s="26"/>
      <c r="K221" s="26"/>
      <c r="L221" s="26"/>
      <c r="M221" s="28"/>
    </row>
    <row r="222" spans="1:13" ht="12.45" x14ac:dyDescent="0.3">
      <c r="A222" s="2"/>
      <c r="B222" s="2"/>
      <c r="C222" s="2"/>
      <c r="D222" s="2"/>
      <c r="E222" s="2"/>
      <c r="F222" s="6"/>
      <c r="G222" s="26"/>
      <c r="H222" s="26"/>
      <c r="I222" s="26"/>
      <c r="J222" s="26"/>
      <c r="K222" s="26"/>
      <c r="L222" s="26"/>
      <c r="M222" s="28"/>
    </row>
    <row r="223" spans="1:13" ht="12.45" x14ac:dyDescent="0.3">
      <c r="E223" s="2"/>
      <c r="F223" s="6"/>
      <c r="G223" s="26"/>
      <c r="H223" s="26"/>
      <c r="I223" s="26"/>
      <c r="J223" s="26"/>
      <c r="K223" s="26"/>
      <c r="L223" s="26"/>
      <c r="M223" s="28"/>
    </row>
    <row r="224" spans="1:13" ht="12.45" x14ac:dyDescent="0.3">
      <c r="A224" s="2"/>
      <c r="B224" s="2"/>
      <c r="C224" s="2"/>
      <c r="D224" s="2"/>
      <c r="E224" s="2"/>
      <c r="F224" s="6"/>
      <c r="G224" s="26"/>
      <c r="H224" s="26"/>
      <c r="I224" s="26"/>
      <c r="J224" s="26"/>
      <c r="K224" s="26"/>
      <c r="L224" s="26"/>
      <c r="M224" s="28"/>
    </row>
    <row r="225" spans="1:13" ht="12.45" x14ac:dyDescent="0.3">
      <c r="A225" s="2"/>
      <c r="B225" s="2"/>
      <c r="C225" s="2"/>
      <c r="D225" s="30"/>
      <c r="E225" s="2"/>
      <c r="F225" s="6"/>
      <c r="G225" s="26"/>
      <c r="H225" s="26"/>
      <c r="I225" s="26"/>
      <c r="J225" s="26"/>
      <c r="K225" s="26"/>
      <c r="L225" s="26"/>
      <c r="M225" s="28"/>
    </row>
    <row r="226" spans="1:13" ht="12.45" x14ac:dyDescent="0.3">
      <c r="A226" s="2"/>
      <c r="B226" s="2"/>
      <c r="C226" s="2"/>
      <c r="D226" s="2"/>
      <c r="E226" s="2"/>
      <c r="F226" s="6"/>
      <c r="G226" s="26"/>
      <c r="H226" s="26"/>
      <c r="I226" s="26"/>
      <c r="J226" s="26"/>
      <c r="K226" s="26"/>
      <c r="L226" s="26"/>
      <c r="M226" s="28"/>
    </row>
    <row r="227" spans="1:13" ht="12.45" x14ac:dyDescent="0.3">
      <c r="A227" s="2"/>
      <c r="B227" s="2"/>
      <c r="C227" s="2"/>
      <c r="D227" s="2"/>
      <c r="E227" s="2"/>
      <c r="F227" s="6"/>
      <c r="G227" s="26"/>
      <c r="H227" s="26"/>
      <c r="I227" s="26"/>
      <c r="J227" s="26"/>
      <c r="K227" s="26"/>
      <c r="L227" s="26"/>
      <c r="M227" s="28"/>
    </row>
    <row r="228" spans="1:13" ht="12.45" x14ac:dyDescent="0.3">
      <c r="A228" s="2"/>
      <c r="B228" s="2"/>
      <c r="C228" s="2"/>
      <c r="D228" s="2"/>
      <c r="E228" s="2"/>
      <c r="F228" s="6"/>
      <c r="G228" s="26"/>
      <c r="H228" s="26"/>
      <c r="I228" s="26"/>
      <c r="J228" s="26"/>
      <c r="K228" s="26"/>
      <c r="L228" s="26"/>
      <c r="M228" s="28"/>
    </row>
    <row r="229" spans="1:13" ht="12.45" x14ac:dyDescent="0.3">
      <c r="A229" s="2"/>
      <c r="B229" s="2"/>
      <c r="C229" s="2"/>
      <c r="D229" s="2"/>
      <c r="E229" s="2"/>
      <c r="F229" s="6"/>
      <c r="G229" s="26"/>
      <c r="H229" s="26"/>
      <c r="I229" s="26"/>
      <c r="J229" s="26"/>
      <c r="K229" s="26"/>
      <c r="L229" s="26"/>
      <c r="M229" s="28"/>
    </row>
    <row r="230" spans="1:13" ht="12.45" x14ac:dyDescent="0.3">
      <c r="A230" s="2"/>
      <c r="B230" s="2"/>
      <c r="C230" s="2"/>
      <c r="D230" s="2"/>
      <c r="E230" s="2"/>
      <c r="F230" s="6"/>
      <c r="G230" s="26"/>
      <c r="H230" s="26"/>
      <c r="I230" s="26"/>
      <c r="J230" s="26"/>
      <c r="K230" s="26"/>
      <c r="L230" s="26"/>
      <c r="M230" s="28"/>
    </row>
    <row r="231" spans="1:13" ht="12.45" x14ac:dyDescent="0.3">
      <c r="M231" s="28"/>
    </row>
    <row r="232" spans="1:13" ht="12.45" x14ac:dyDescent="0.3">
      <c r="M232" s="28"/>
    </row>
    <row r="233" spans="1:13" ht="12.45" x14ac:dyDescent="0.3">
      <c r="M233" s="28"/>
    </row>
    <row r="234" spans="1:13" ht="12.45" x14ac:dyDescent="0.3">
      <c r="M234" s="28"/>
    </row>
    <row r="235" spans="1:13" ht="12.45" x14ac:dyDescent="0.3">
      <c r="M235" s="28"/>
    </row>
    <row r="236" spans="1:13" ht="12.45" x14ac:dyDescent="0.3">
      <c r="M236" s="28"/>
    </row>
    <row r="237" spans="1:13" ht="12.45" x14ac:dyDescent="0.3">
      <c r="M237" s="28"/>
    </row>
    <row r="238" spans="1:13" ht="12.45" x14ac:dyDescent="0.3">
      <c r="M238" s="28"/>
    </row>
    <row r="239" spans="1:13" ht="12.45" x14ac:dyDescent="0.3">
      <c r="M239" s="28"/>
    </row>
    <row r="240" spans="1:13" ht="12.45" x14ac:dyDescent="0.3">
      <c r="M240" s="28"/>
    </row>
    <row r="241" spans="13:13" ht="12.45" x14ac:dyDescent="0.3">
      <c r="M241" s="28"/>
    </row>
    <row r="242" spans="13:13" ht="12.45" x14ac:dyDescent="0.3">
      <c r="M242" s="28"/>
    </row>
    <row r="243" spans="13:13" ht="12.45" x14ac:dyDescent="0.3">
      <c r="M243" s="28"/>
    </row>
    <row r="244" spans="13:13" ht="12.45" x14ac:dyDescent="0.3">
      <c r="M244" s="28"/>
    </row>
    <row r="245" spans="13:13" ht="12.45" x14ac:dyDescent="0.3">
      <c r="M245" s="28"/>
    </row>
    <row r="246" spans="13:13" ht="12.45" x14ac:dyDescent="0.3">
      <c r="M246" s="28"/>
    </row>
    <row r="247" spans="13:13" ht="12.45" x14ac:dyDescent="0.3">
      <c r="M247" s="28"/>
    </row>
    <row r="248" spans="13:13" ht="12.45" x14ac:dyDescent="0.3">
      <c r="M248" s="28"/>
    </row>
    <row r="249" spans="13:13" ht="12.45" x14ac:dyDescent="0.3">
      <c r="M249" s="28"/>
    </row>
    <row r="250" spans="13:13" ht="12.45" x14ac:dyDescent="0.3">
      <c r="M250" s="28"/>
    </row>
    <row r="251" spans="13:13" ht="12.45" x14ac:dyDescent="0.3">
      <c r="M251" s="28"/>
    </row>
    <row r="252" spans="13:13" ht="12.45" x14ac:dyDescent="0.3">
      <c r="M252" s="28"/>
    </row>
    <row r="253" spans="13:13" ht="12.45" x14ac:dyDescent="0.3">
      <c r="M253" s="28"/>
    </row>
    <row r="254" spans="13:13" ht="12.45" x14ac:dyDescent="0.3">
      <c r="M254" s="28"/>
    </row>
    <row r="255" spans="13:13" ht="12.45" x14ac:dyDescent="0.3">
      <c r="M255" s="28"/>
    </row>
    <row r="256" spans="13:13" ht="12.45" x14ac:dyDescent="0.3">
      <c r="M256" s="28"/>
    </row>
    <row r="257" spans="13:13" ht="12.45" x14ac:dyDescent="0.3">
      <c r="M257" s="28"/>
    </row>
    <row r="258" spans="13:13" ht="12.45" x14ac:dyDescent="0.3">
      <c r="M258" s="28"/>
    </row>
    <row r="259" spans="13:13" ht="12.45" x14ac:dyDescent="0.3">
      <c r="M259" s="28"/>
    </row>
    <row r="260" spans="13:13" ht="12.45" x14ac:dyDescent="0.3">
      <c r="M260" s="28"/>
    </row>
    <row r="261" spans="13:13" ht="12.45" x14ac:dyDescent="0.3">
      <c r="M261" s="28"/>
    </row>
    <row r="262" spans="13:13" ht="12.45" x14ac:dyDescent="0.3">
      <c r="M262" s="28"/>
    </row>
    <row r="263" spans="13:13" ht="12.45" x14ac:dyDescent="0.3">
      <c r="M263" s="28"/>
    </row>
    <row r="264" spans="13:13" ht="12.45" x14ac:dyDescent="0.3">
      <c r="M264" s="28"/>
    </row>
    <row r="265" spans="13:13" ht="12.45" x14ac:dyDescent="0.3">
      <c r="M265" s="28"/>
    </row>
    <row r="266" spans="13:13" ht="12.45" x14ac:dyDescent="0.3">
      <c r="M266" s="28"/>
    </row>
    <row r="267" spans="13:13" ht="12.45" x14ac:dyDescent="0.3">
      <c r="M267" s="28"/>
    </row>
    <row r="268" spans="13:13" ht="12.45" x14ac:dyDescent="0.3">
      <c r="M268" s="28"/>
    </row>
    <row r="269" spans="13:13" ht="12.45" x14ac:dyDescent="0.3">
      <c r="M269" s="28"/>
    </row>
    <row r="270" spans="13:13" ht="12.45" x14ac:dyDescent="0.3">
      <c r="M270" s="28"/>
    </row>
    <row r="271" spans="13:13" ht="12.45" x14ac:dyDescent="0.3">
      <c r="M271" s="28"/>
    </row>
    <row r="272" spans="13:13" ht="12.45" x14ac:dyDescent="0.3">
      <c r="M272" s="28"/>
    </row>
    <row r="273" spans="13:13" ht="12.45" x14ac:dyDescent="0.3">
      <c r="M273" s="28"/>
    </row>
    <row r="274" spans="13:13" ht="12.45" x14ac:dyDescent="0.3">
      <c r="M274" s="28"/>
    </row>
    <row r="275" spans="13:13" ht="12.45" x14ac:dyDescent="0.3">
      <c r="M275" s="28"/>
    </row>
    <row r="276" spans="13:13" ht="12.45" x14ac:dyDescent="0.3">
      <c r="M276" s="28"/>
    </row>
    <row r="277" spans="13:13" ht="12.45" x14ac:dyDescent="0.3">
      <c r="M277" s="28"/>
    </row>
    <row r="278" spans="13:13" ht="12.45" x14ac:dyDescent="0.3">
      <c r="M278" s="28"/>
    </row>
    <row r="279" spans="13:13" ht="12.45" x14ac:dyDescent="0.3">
      <c r="M279" s="28"/>
    </row>
    <row r="280" spans="13:13" ht="12.45" x14ac:dyDescent="0.3">
      <c r="M280" s="28"/>
    </row>
    <row r="281" spans="13:13" ht="12.45" x14ac:dyDescent="0.3">
      <c r="M281" s="28"/>
    </row>
    <row r="282" spans="13:13" ht="12.45" x14ac:dyDescent="0.3">
      <c r="M282" s="28"/>
    </row>
    <row r="283" spans="13:13" ht="12.45" x14ac:dyDescent="0.3">
      <c r="M283" s="28"/>
    </row>
    <row r="284" spans="13:13" ht="12.45" x14ac:dyDescent="0.3">
      <c r="M284" s="28"/>
    </row>
    <row r="285" spans="13:13" ht="12.45" x14ac:dyDescent="0.3">
      <c r="M285" s="28"/>
    </row>
    <row r="286" spans="13:13" ht="12.45" x14ac:dyDescent="0.3">
      <c r="M286" s="28"/>
    </row>
    <row r="287" spans="13:13" ht="12.45" x14ac:dyDescent="0.3">
      <c r="M287" s="28"/>
    </row>
    <row r="288" spans="13:13" ht="12.45" x14ac:dyDescent="0.3">
      <c r="M288" s="28"/>
    </row>
    <row r="289" spans="13:13" ht="12.45" x14ac:dyDescent="0.3">
      <c r="M289" s="28"/>
    </row>
    <row r="290" spans="13:13" ht="12.45" x14ac:dyDescent="0.3">
      <c r="M290" s="28"/>
    </row>
    <row r="291" spans="13:13" ht="12.45" x14ac:dyDescent="0.3">
      <c r="M291" s="28"/>
    </row>
    <row r="292" spans="13:13" ht="12.45" x14ac:dyDescent="0.3">
      <c r="M292" s="28"/>
    </row>
    <row r="293" spans="13:13" ht="12.45" x14ac:dyDescent="0.3">
      <c r="M293" s="28"/>
    </row>
    <row r="294" spans="13:13" ht="12.45" x14ac:dyDescent="0.3">
      <c r="M294" s="28"/>
    </row>
    <row r="295" spans="13:13" ht="12.45" x14ac:dyDescent="0.3">
      <c r="M295" s="28"/>
    </row>
    <row r="296" spans="13:13" ht="12.45" x14ac:dyDescent="0.3">
      <c r="M296" s="28"/>
    </row>
    <row r="297" spans="13:13" ht="12.45" x14ac:dyDescent="0.3">
      <c r="M297" s="28"/>
    </row>
    <row r="298" spans="13:13" ht="12.45" x14ac:dyDescent="0.3">
      <c r="M298" s="28"/>
    </row>
    <row r="299" spans="13:13" ht="12.45" x14ac:dyDescent="0.3">
      <c r="M299" s="28"/>
    </row>
    <row r="300" spans="13:13" ht="12.45" x14ac:dyDescent="0.3">
      <c r="M300" s="28"/>
    </row>
    <row r="301" spans="13:13" ht="12.45" x14ac:dyDescent="0.3">
      <c r="M301" s="28"/>
    </row>
    <row r="302" spans="13:13" ht="12.45" x14ac:dyDescent="0.3">
      <c r="M302" s="28"/>
    </row>
    <row r="303" spans="13:13" ht="12.45" x14ac:dyDescent="0.3">
      <c r="M303" s="28"/>
    </row>
    <row r="304" spans="13:13" ht="12.45" x14ac:dyDescent="0.3">
      <c r="M304" s="28"/>
    </row>
    <row r="305" spans="13:13" ht="12.45" x14ac:dyDescent="0.3">
      <c r="M305" s="28"/>
    </row>
    <row r="306" spans="13:13" ht="12.45" x14ac:dyDescent="0.3">
      <c r="M306" s="28"/>
    </row>
    <row r="307" spans="13:13" ht="12.45" x14ac:dyDescent="0.3">
      <c r="M307" s="28"/>
    </row>
    <row r="308" spans="13:13" ht="12.45" x14ac:dyDescent="0.3">
      <c r="M308" s="28"/>
    </row>
    <row r="309" spans="13:13" ht="12.45" x14ac:dyDescent="0.3">
      <c r="M309" s="28"/>
    </row>
    <row r="310" spans="13:13" ht="12.45" x14ac:dyDescent="0.3">
      <c r="M310" s="28"/>
    </row>
    <row r="311" spans="13:13" ht="12.45" x14ac:dyDescent="0.3">
      <c r="M311" s="28"/>
    </row>
    <row r="312" spans="13:13" ht="12.45" x14ac:dyDescent="0.3">
      <c r="M312" s="28"/>
    </row>
    <row r="313" spans="13:13" ht="12.45" x14ac:dyDescent="0.3">
      <c r="M313" s="28"/>
    </row>
    <row r="314" spans="13:13" ht="12.45" x14ac:dyDescent="0.3">
      <c r="M314" s="28"/>
    </row>
    <row r="315" spans="13:13" ht="12.45" x14ac:dyDescent="0.3">
      <c r="M315" s="28"/>
    </row>
    <row r="316" spans="13:13" ht="12.45" x14ac:dyDescent="0.3">
      <c r="M316" s="28"/>
    </row>
    <row r="317" spans="13:13" ht="12.45" x14ac:dyDescent="0.3">
      <c r="M317" s="28"/>
    </row>
    <row r="318" spans="13:13" ht="12.45" x14ac:dyDescent="0.3">
      <c r="M318" s="28"/>
    </row>
    <row r="319" spans="13:13" ht="12.45" x14ac:dyDescent="0.3">
      <c r="M319" s="28"/>
    </row>
    <row r="320" spans="13:13" ht="12.45" x14ac:dyDescent="0.3">
      <c r="M320" s="28"/>
    </row>
    <row r="321" spans="13:13" ht="12.45" x14ac:dyDescent="0.3">
      <c r="M321" s="28"/>
    </row>
    <row r="322" spans="13:13" ht="12.45" x14ac:dyDescent="0.3">
      <c r="M322" s="28"/>
    </row>
    <row r="323" spans="13:13" ht="12.45" x14ac:dyDescent="0.3">
      <c r="M323" s="28"/>
    </row>
    <row r="324" spans="13:13" ht="12.45" x14ac:dyDescent="0.3">
      <c r="M324" s="28"/>
    </row>
    <row r="325" spans="13:13" ht="12.45" x14ac:dyDescent="0.3">
      <c r="M325" s="28"/>
    </row>
    <row r="326" spans="13:13" ht="12.45" x14ac:dyDescent="0.3">
      <c r="M326" s="28"/>
    </row>
    <row r="327" spans="13:13" ht="12.45" x14ac:dyDescent="0.3">
      <c r="M327" s="28"/>
    </row>
    <row r="328" spans="13:13" ht="12.45" x14ac:dyDescent="0.3">
      <c r="M328" s="28"/>
    </row>
    <row r="329" spans="13:13" ht="12.45" x14ac:dyDescent="0.3">
      <c r="M329" s="28"/>
    </row>
    <row r="330" spans="13:13" ht="12.45" x14ac:dyDescent="0.3">
      <c r="M330" s="28"/>
    </row>
    <row r="331" spans="13:13" ht="12.45" x14ac:dyDescent="0.3">
      <c r="M331" s="28"/>
    </row>
    <row r="332" spans="13:13" ht="12.45" x14ac:dyDescent="0.3">
      <c r="M332" s="28"/>
    </row>
    <row r="333" spans="13:13" ht="12.45" x14ac:dyDescent="0.3">
      <c r="M333" s="28"/>
    </row>
    <row r="334" spans="13:13" ht="12.45" x14ac:dyDescent="0.3">
      <c r="M334" s="28"/>
    </row>
    <row r="335" spans="13:13" ht="12.45" x14ac:dyDescent="0.3">
      <c r="M335" s="28"/>
    </row>
    <row r="336" spans="13:13" ht="12.45" x14ac:dyDescent="0.3">
      <c r="M336" s="28"/>
    </row>
    <row r="337" spans="13:13" ht="12.45" x14ac:dyDescent="0.3">
      <c r="M337" s="28"/>
    </row>
    <row r="338" spans="13:13" ht="12.45" x14ac:dyDescent="0.3">
      <c r="M338" s="28"/>
    </row>
    <row r="339" spans="13:13" ht="12.45" x14ac:dyDescent="0.3">
      <c r="M339" s="28"/>
    </row>
    <row r="340" spans="13:13" ht="12.45" x14ac:dyDescent="0.3">
      <c r="M340" s="28"/>
    </row>
    <row r="341" spans="13:13" ht="12.45" x14ac:dyDescent="0.3">
      <c r="M341" s="28"/>
    </row>
    <row r="342" spans="13:13" ht="12.45" x14ac:dyDescent="0.3">
      <c r="M342" s="28"/>
    </row>
    <row r="343" spans="13:13" ht="12.45" x14ac:dyDescent="0.3">
      <c r="M343" s="28"/>
    </row>
    <row r="344" spans="13:13" ht="12.45" x14ac:dyDescent="0.3">
      <c r="M344" s="28"/>
    </row>
    <row r="345" spans="13:13" ht="12.45" x14ac:dyDescent="0.3">
      <c r="M345" s="28"/>
    </row>
    <row r="346" spans="13:13" ht="12.45" x14ac:dyDescent="0.3">
      <c r="M346" s="28"/>
    </row>
    <row r="347" spans="13:13" ht="12.45" x14ac:dyDescent="0.3">
      <c r="M347" s="28"/>
    </row>
    <row r="348" spans="13:13" ht="12.45" x14ac:dyDescent="0.3">
      <c r="M348" s="28"/>
    </row>
    <row r="349" spans="13:13" ht="12.45" x14ac:dyDescent="0.3">
      <c r="M349" s="28"/>
    </row>
    <row r="350" spans="13:13" ht="12.45" x14ac:dyDescent="0.3">
      <c r="M350" s="28"/>
    </row>
    <row r="351" spans="13:13" ht="12.45" x14ac:dyDescent="0.3">
      <c r="M351" s="28"/>
    </row>
    <row r="352" spans="13:13" ht="12.45" x14ac:dyDescent="0.3">
      <c r="M352" s="28"/>
    </row>
    <row r="353" spans="13:13" ht="12.45" x14ac:dyDescent="0.3">
      <c r="M353" s="28"/>
    </row>
    <row r="354" spans="13:13" ht="12.45" x14ac:dyDescent="0.3">
      <c r="M354" s="28"/>
    </row>
    <row r="355" spans="13:13" ht="12.45" x14ac:dyDescent="0.3">
      <c r="M355" s="28"/>
    </row>
    <row r="356" spans="13:13" ht="12.45" x14ac:dyDescent="0.3">
      <c r="M356" s="28"/>
    </row>
    <row r="357" spans="13:13" ht="12.45" x14ac:dyDescent="0.3">
      <c r="M357" s="28"/>
    </row>
    <row r="358" spans="13:13" ht="12.45" x14ac:dyDescent="0.3">
      <c r="M358" s="28"/>
    </row>
    <row r="359" spans="13:13" ht="12.45" x14ac:dyDescent="0.3">
      <c r="M359" s="28"/>
    </row>
    <row r="360" spans="13:13" ht="12.45" x14ac:dyDescent="0.3">
      <c r="M360" s="28"/>
    </row>
    <row r="361" spans="13:13" ht="12.45" x14ac:dyDescent="0.3">
      <c r="M361" s="28"/>
    </row>
    <row r="362" spans="13:13" ht="12.45" x14ac:dyDescent="0.3">
      <c r="M362" s="28"/>
    </row>
    <row r="363" spans="13:13" ht="12.45" x14ac:dyDescent="0.3">
      <c r="M363" s="28"/>
    </row>
    <row r="364" spans="13:13" ht="12.45" x14ac:dyDescent="0.3">
      <c r="M364" s="28"/>
    </row>
    <row r="365" spans="13:13" ht="12.45" x14ac:dyDescent="0.3">
      <c r="M365" s="28"/>
    </row>
    <row r="366" spans="13:13" ht="12.45" x14ac:dyDescent="0.3">
      <c r="M366" s="28"/>
    </row>
    <row r="367" spans="13:13" ht="12.45" x14ac:dyDescent="0.3">
      <c r="M367" s="28"/>
    </row>
    <row r="368" spans="13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6:13" ht="12.45" x14ac:dyDescent="0.3">
      <c r="M641" s="28"/>
    </row>
    <row r="642" spans="6:13" ht="12.45" x14ac:dyDescent="0.3">
      <c r="M642" s="28"/>
    </row>
    <row r="643" spans="6:13" ht="12.45" x14ac:dyDescent="0.3">
      <c r="M643" s="28"/>
    </row>
    <row r="644" spans="6:13" ht="12.45" x14ac:dyDescent="0.3">
      <c r="M644" s="28"/>
    </row>
    <row r="645" spans="6:13" ht="12.45" x14ac:dyDescent="0.3">
      <c r="M645" s="28"/>
    </row>
    <row r="646" spans="6:13" ht="12.45" x14ac:dyDescent="0.3">
      <c r="M646" s="28"/>
    </row>
    <row r="647" spans="6:13" ht="12.45" x14ac:dyDescent="0.3">
      <c r="F647" s="3" t="str">
        <f>A647&amp;B647&amp;C647&amp;E647</f>
        <v/>
      </c>
      <c r="M647" s="28"/>
    </row>
    <row r="648" spans="6:13" ht="12.45" x14ac:dyDescent="0.3">
      <c r="M648" s="28"/>
    </row>
    <row r="649" spans="6:13" ht="12.45" x14ac:dyDescent="0.3">
      <c r="M649" s="28"/>
    </row>
    <row r="650" spans="6:13" ht="12.45" x14ac:dyDescent="0.3">
      <c r="M650" s="28"/>
    </row>
    <row r="651" spans="6:13" ht="12.45" x14ac:dyDescent="0.3">
      <c r="M651" s="28"/>
    </row>
    <row r="652" spans="6:13" ht="12.45" x14ac:dyDescent="0.3">
      <c r="M652" s="28"/>
    </row>
    <row r="653" spans="6:13" ht="12.45" x14ac:dyDescent="0.3">
      <c r="M653" s="28"/>
    </row>
    <row r="654" spans="6:13" ht="12.45" x14ac:dyDescent="0.3">
      <c r="M654" s="28"/>
    </row>
    <row r="655" spans="6:13" ht="12.45" x14ac:dyDescent="0.3">
      <c r="M655" s="28"/>
    </row>
    <row r="656" spans="6:13" ht="12.45" x14ac:dyDescent="0.3">
      <c r="M656" s="28"/>
    </row>
    <row r="657" spans="13:13" ht="12.45" x14ac:dyDescent="0.3">
      <c r="M657" s="28"/>
    </row>
    <row r="658" spans="13:13" ht="12.45" x14ac:dyDescent="0.3">
      <c r="M658" s="28"/>
    </row>
    <row r="659" spans="13:13" ht="12.45" x14ac:dyDescent="0.3">
      <c r="M659" s="28"/>
    </row>
    <row r="660" spans="13:13" ht="12.45" x14ac:dyDescent="0.3">
      <c r="M660" s="28"/>
    </row>
    <row r="661" spans="13:13" ht="12.45" x14ac:dyDescent="0.3">
      <c r="M661" s="28"/>
    </row>
    <row r="662" spans="13:13" ht="12.45" x14ac:dyDescent="0.3">
      <c r="M662" s="28"/>
    </row>
    <row r="663" spans="13:13" ht="12.45" x14ac:dyDescent="0.3">
      <c r="M663" s="28"/>
    </row>
    <row r="664" spans="13:13" ht="12.45" x14ac:dyDescent="0.3">
      <c r="M664" s="28"/>
    </row>
    <row r="665" spans="13:13" ht="12.45" x14ac:dyDescent="0.3">
      <c r="M665" s="28"/>
    </row>
    <row r="666" spans="13:13" ht="12.45" x14ac:dyDescent="0.3">
      <c r="M666" s="28"/>
    </row>
    <row r="667" spans="13:13" ht="12.45" x14ac:dyDescent="0.3">
      <c r="M667" s="28"/>
    </row>
    <row r="668" spans="13:13" ht="12.45" x14ac:dyDescent="0.3">
      <c r="M668" s="28"/>
    </row>
    <row r="669" spans="13:13" ht="12.45" x14ac:dyDescent="0.3">
      <c r="M669" s="28"/>
    </row>
    <row r="670" spans="13:13" ht="12.45" x14ac:dyDescent="0.3">
      <c r="M670" s="28"/>
    </row>
    <row r="671" spans="13:13" ht="12.45" x14ac:dyDescent="0.3">
      <c r="M671" s="28"/>
    </row>
    <row r="672" spans="13:13" ht="12.45" x14ac:dyDescent="0.3">
      <c r="M672" s="28"/>
    </row>
    <row r="673" spans="13:13" ht="12.45" x14ac:dyDescent="0.3">
      <c r="M673" s="28"/>
    </row>
    <row r="674" spans="13:13" ht="12.45" x14ac:dyDescent="0.3">
      <c r="M674" s="28"/>
    </row>
    <row r="675" spans="13:13" ht="12.45" x14ac:dyDescent="0.3">
      <c r="M675" s="28"/>
    </row>
    <row r="676" spans="13:13" ht="12.45" x14ac:dyDescent="0.3">
      <c r="M676" s="28"/>
    </row>
    <row r="677" spans="13:13" ht="12.45" x14ac:dyDescent="0.3">
      <c r="M677" s="28"/>
    </row>
    <row r="678" spans="13:13" ht="12.45" x14ac:dyDescent="0.3">
      <c r="M678" s="28"/>
    </row>
    <row r="679" spans="13:13" ht="12.45" x14ac:dyDescent="0.3">
      <c r="M679" s="28"/>
    </row>
    <row r="680" spans="13:13" ht="12.45" x14ac:dyDescent="0.3">
      <c r="M680" s="28"/>
    </row>
    <row r="681" spans="13:13" ht="12.45" x14ac:dyDescent="0.3">
      <c r="M681" s="28"/>
    </row>
    <row r="682" spans="13:13" ht="12.45" x14ac:dyDescent="0.3">
      <c r="M682" s="28"/>
    </row>
    <row r="683" spans="13:13" ht="12.45" x14ac:dyDescent="0.3">
      <c r="M683" s="28"/>
    </row>
    <row r="684" spans="13:13" ht="12.45" x14ac:dyDescent="0.3">
      <c r="M684" s="28"/>
    </row>
    <row r="685" spans="13:13" ht="12.45" x14ac:dyDescent="0.3">
      <c r="M685" s="28"/>
    </row>
    <row r="686" spans="13:13" ht="12.45" x14ac:dyDescent="0.3">
      <c r="M686" s="28"/>
    </row>
    <row r="687" spans="13:13" ht="12.45" x14ac:dyDescent="0.3">
      <c r="M687" s="28"/>
    </row>
    <row r="688" spans="13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M837" s="28"/>
    </row>
    <row r="838" spans="6:13" ht="12.45" x14ac:dyDescent="0.3">
      <c r="M838" s="28"/>
    </row>
    <row r="839" spans="6:13" ht="12.45" x14ac:dyDescent="0.3">
      <c r="M839" s="28"/>
    </row>
    <row r="840" spans="6:13" ht="12.45" x14ac:dyDescent="0.3">
      <c r="M840" s="28"/>
    </row>
    <row r="841" spans="6:13" ht="12.45" x14ac:dyDescent="0.3">
      <c r="M841" s="28"/>
    </row>
    <row r="842" spans="6:13" ht="12.45" x14ac:dyDescent="0.3">
      <c r="M842" s="28"/>
    </row>
    <row r="843" spans="6:13" ht="12.45" x14ac:dyDescent="0.3">
      <c r="M843" s="28"/>
    </row>
    <row r="844" spans="6:13" ht="12.45" x14ac:dyDescent="0.3">
      <c r="M844" s="28"/>
    </row>
    <row r="845" spans="6:13" ht="12.45" x14ac:dyDescent="0.3">
      <c r="M845" s="28"/>
    </row>
    <row r="846" spans="6:13" ht="12.45" x14ac:dyDescent="0.3">
      <c r="M846" s="28"/>
    </row>
    <row r="847" spans="6:13" ht="12.45" x14ac:dyDescent="0.3">
      <c r="M847" s="28"/>
    </row>
    <row r="848" spans="6:13" ht="12.45" x14ac:dyDescent="0.3">
      <c r="F848" s="6"/>
      <c r="M848" s="28"/>
    </row>
  </sheetData>
  <sortState xmlns:xlrd2="http://schemas.microsoft.com/office/spreadsheetml/2017/richdata2" ref="A2:M36">
    <sortCondition descending="1" ref="M1:M3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M848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3515625" defaultRowHeight="15.75" customHeight="1" outlineLevelCol="1" x14ac:dyDescent="0.3"/>
  <cols>
    <col min="1" max="1" width="10.53515625" style="3" bestFit="1" customWidth="1"/>
    <col min="2" max="2" width="14.53515625" style="3" bestFit="1" customWidth="1"/>
    <col min="3" max="3" width="7.15234375" style="3" bestFit="1" customWidth="1"/>
    <col min="4" max="4" width="4.15234375" style="3" bestFit="1" customWidth="1"/>
    <col min="5" max="5" width="28.3046875" style="3" bestFit="1" customWidth="1" collapsed="1"/>
    <col min="6" max="6" width="49.382812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bestFit="1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s="3" t="s">
        <v>55</v>
      </c>
      <c r="B2" s="3" t="s">
        <v>56</v>
      </c>
      <c r="C2" s="3" t="s">
        <v>57</v>
      </c>
      <c r="D2" s="3">
        <v>36</v>
      </c>
      <c r="E2" s="3" t="s">
        <v>19</v>
      </c>
      <c r="F2" s="2" t="str">
        <f>A2&amp;B2&amp;C2&amp;E2</f>
        <v>TivanCasavantFGREATER DERRY TRACK CLUB</v>
      </c>
      <c r="G2" s="26">
        <f>SUMIF('Nashua 10K'!$F$2:$F$300,$F2,'Nashua 10K'!$J$2:$J$300)</f>
        <v>82</v>
      </c>
      <c r="H2" s="26">
        <f>SUMIF('Cinco 5K'!$F$2:$F$399,$F2,'Cinco 5K'!$J$2:$J$399)</f>
        <v>56</v>
      </c>
      <c r="I2" s="26">
        <f>SUMIF('Run for Freedom 10K'!$F$2:$F$300,$F2,'Run for Freedom 10K'!$J$2:$J$300)</f>
        <v>58</v>
      </c>
      <c r="J2" s="26">
        <f>SUMIF('Half Way to St. Patty 5K'!$F$2:$F$300,$F2,'Half Way to St. Patty 5K'!$J$2:$J$300)</f>
        <v>73</v>
      </c>
      <c r="K2" s="26">
        <f>SUMIF('Downriver 10K'!$F$2:$F$300,$F2,'Downriver 10K'!$J$2:$J$300)</f>
        <v>70</v>
      </c>
      <c r="L2" s="26">
        <f>SUMIF('New England Half'!$F$2:$F$300,$F2,'New England Half'!$J$2:$J$300)</f>
        <v>104</v>
      </c>
      <c r="M2" s="28">
        <f>SUM(G2:L2)</f>
        <v>443</v>
      </c>
    </row>
    <row r="3" spans="1:13" ht="12.45" x14ac:dyDescent="0.3">
      <c r="A3" s="2" t="s">
        <v>213</v>
      </c>
      <c r="B3" s="2" t="s">
        <v>214</v>
      </c>
      <c r="C3" s="2" t="s">
        <v>57</v>
      </c>
      <c r="D3" s="2">
        <v>38</v>
      </c>
      <c r="E3" t="s">
        <v>20</v>
      </c>
      <c r="F3" s="2" t="str">
        <f>A3&amp;B3&amp;C3&amp;E3</f>
        <v>ChelseaCookFMILLENNIUM RUNNING</v>
      </c>
      <c r="G3" s="26">
        <f>SUMIF('Nashua 10K'!$F$2:$F$300,$F3,'Nashua 10K'!$J$2:$J$300)</f>
        <v>0</v>
      </c>
      <c r="H3" s="26">
        <f>SUMIF('Cinco 5K'!$F$2:$F$399,$F3,'Cinco 5K'!$J$2:$J$399)</f>
        <v>50</v>
      </c>
      <c r="I3" s="26">
        <f>SUMIF('Run for Freedom 10K'!$F$2:$F$300,$F3,'Run for Freedom 10K'!$J$2:$J$300)</f>
        <v>54</v>
      </c>
      <c r="J3" s="26">
        <f>SUMIF('Half Way to St. Patty 5K'!$F$2:$F$300,$F3,'Half Way to St. Patty 5K'!$J$2:$J$300)</f>
        <v>0</v>
      </c>
      <c r="K3" s="26">
        <f>SUMIF('Downriver 10K'!$F$2:$F$300,$F3,'Downriver 10K'!$J$2:$J$300)</f>
        <v>64</v>
      </c>
      <c r="L3" s="26">
        <f>SUMIF('New England Half'!$F$2:$F$300,$F3,'New England Half'!$J$2:$J$300)</f>
        <v>94</v>
      </c>
      <c r="M3" s="28">
        <f>SUM(G3:L3)</f>
        <v>262</v>
      </c>
    </row>
    <row r="4" spans="1:13" ht="12.45" x14ac:dyDescent="0.3">
      <c r="A4" s="3" t="s">
        <v>736</v>
      </c>
      <c r="B4" s="3" t="s">
        <v>415</v>
      </c>
      <c r="C4" s="3" t="s">
        <v>57</v>
      </c>
      <c r="D4" s="3">
        <v>32</v>
      </c>
      <c r="E4" s="2" t="s">
        <v>20</v>
      </c>
      <c r="F4" s="2" t="str">
        <f>A4&amp;B4&amp;C4&amp;E4</f>
        <v>LizBelangerFMILLENNIUM RUNNING</v>
      </c>
      <c r="G4" s="26">
        <f>SUMIF('Nashua 10K'!$F$2:$F$300,$F4,'Nashua 10K'!$J$2:$J$300)</f>
        <v>0</v>
      </c>
      <c r="H4" s="26">
        <f>SUMIF('Cinco 5K'!$F$2:$F$399,$F4,'Cinco 5K'!$J$2:$J$399)</f>
        <v>0</v>
      </c>
      <c r="I4" s="26">
        <f>SUMIF('Run for Freedom 10K'!$F$2:$F$300,$F4,'Run for Freedom 10K'!$J$2:$J$300)</f>
        <v>0</v>
      </c>
      <c r="J4" s="26">
        <f>SUMIF('Half Way to St. Patty 5K'!$F$2:$F$300,$F4,'Half Way to St. Patty 5K'!$J$2:$J$300)</f>
        <v>85</v>
      </c>
      <c r="K4" s="26">
        <f>SUMIF('Downriver 10K'!$F$2:$F$300,$F4,'Downriver 10K'!$J$2:$J$300)</f>
        <v>0</v>
      </c>
      <c r="L4" s="26">
        <f>SUMIF('New England Half'!$F$2:$F$300,$F4,'New England Half'!$J$2:$J$300)</f>
        <v>113</v>
      </c>
      <c r="M4" s="28">
        <f>SUM(G4:L4)</f>
        <v>198</v>
      </c>
    </row>
    <row r="5" spans="1:13" ht="12.45" x14ac:dyDescent="0.3">
      <c r="A5" t="s">
        <v>83</v>
      </c>
      <c r="B5" t="s">
        <v>84</v>
      </c>
      <c r="C5" t="s">
        <v>57</v>
      </c>
      <c r="D5">
        <v>32</v>
      </c>
      <c r="E5" t="s">
        <v>19</v>
      </c>
      <c r="F5" s="2" t="str">
        <f>A5&amp;B5&amp;C5&amp;E5</f>
        <v>SarahHewettFGREATER DERRY TRACK CLUB</v>
      </c>
      <c r="G5" s="26">
        <f>SUMIF('Nashua 10K'!$F$2:$F$300,$F5,'Nashua 10K'!$J$2:$J$300)</f>
        <v>62</v>
      </c>
      <c r="H5" s="26">
        <f>SUMIF('Cinco 5K'!$F$2:$F$399,$F5,'Cinco 5K'!$J$2:$J$399)</f>
        <v>42.5</v>
      </c>
      <c r="I5" s="26">
        <f>SUMIF('Run for Freedom 10K'!$F$2:$F$300,$F5,'Run for Freedom 10K'!$J$2:$J$300)</f>
        <v>32</v>
      </c>
      <c r="J5" s="26">
        <f>SUMIF('Half Way to St. Patty 5K'!$F$2:$F$300,$F5,'Half Way to St. Patty 5K'!$J$2:$J$300)</f>
        <v>0</v>
      </c>
      <c r="K5" s="26">
        <f>SUMIF('Downriver 10K'!$F$2:$F$300,$F5,'Downriver 10K'!$J$2:$J$300)</f>
        <v>0</v>
      </c>
      <c r="L5" s="26">
        <f>SUMIF('New England Half'!$F$2:$F$300,$F5,'New England Half'!$J$2:$J$300)</f>
        <v>38</v>
      </c>
      <c r="M5" s="28">
        <f>SUM(G5:L5)</f>
        <v>174.5</v>
      </c>
    </row>
    <row r="6" spans="1:13" ht="12.45" x14ac:dyDescent="0.3">
      <c r="A6" s="3" t="s">
        <v>207</v>
      </c>
      <c r="B6" s="3" t="s">
        <v>208</v>
      </c>
      <c r="C6" s="3" t="s">
        <v>57</v>
      </c>
      <c r="D6" s="3">
        <v>35</v>
      </c>
      <c r="E6" t="s">
        <v>20</v>
      </c>
      <c r="F6" s="2" t="str">
        <f>A6&amp;B6&amp;C6&amp;E6</f>
        <v>MargaritaDuncanFMILLENNIUM RUNNING</v>
      </c>
      <c r="G6" s="26">
        <f>SUMIF('Nashua 10K'!$F$2:$F$300,$F6,'Nashua 10K'!$J$2:$J$300)</f>
        <v>0</v>
      </c>
      <c r="H6" s="26">
        <f>SUMIF('Cinco 5K'!$F$2:$F$399,$F6,'Cinco 5K'!$J$2:$J$399)</f>
        <v>58</v>
      </c>
      <c r="I6" s="26">
        <f>SUMIF('Run for Freedom 10K'!$F$2:$F$300,$F6,'Run for Freedom 10K'!$J$2:$J$300)</f>
        <v>56</v>
      </c>
      <c r="J6" s="26">
        <f>SUMIF('Half Way to St. Patty 5K'!$F$2:$F$300,$F6,'Half Way to St. Patty 5K'!$J$2:$J$300)</f>
        <v>0</v>
      </c>
      <c r="K6" s="26">
        <f>SUMIF('Downriver 10K'!$F$2:$F$300,$F6,'Downriver 10K'!$J$2:$J$300)</f>
        <v>0</v>
      </c>
      <c r="L6" s="26">
        <f>SUMIF('New England Half'!$F$2:$F$300,$F6,'New England Half'!$J$2:$J$300)</f>
        <v>0</v>
      </c>
      <c r="M6" s="28">
        <f>SUM(G6:L6)</f>
        <v>114</v>
      </c>
    </row>
    <row r="7" spans="1:13" ht="12.45" x14ac:dyDescent="0.3">
      <c r="A7" s="3" t="s">
        <v>275</v>
      </c>
      <c r="B7" s="3" t="s">
        <v>276</v>
      </c>
      <c r="C7" s="3" t="s">
        <v>57</v>
      </c>
      <c r="D7" s="3">
        <v>34</v>
      </c>
      <c r="E7" t="s">
        <v>20</v>
      </c>
      <c r="F7" s="2" t="str">
        <f>A7&amp;B7&amp;C7&amp;E7</f>
        <v>KatherineGrzybFMILLENNIUM RUNNING</v>
      </c>
      <c r="G7" s="26">
        <f>SUMIF('Nashua 10K'!$F$2:$F$300,$F7,'Nashua 10K'!$J$2:$J$300)</f>
        <v>0</v>
      </c>
      <c r="H7" s="26">
        <f>SUMIF('Cinco 5K'!$F$2:$F$399,$F7,'Cinco 5K'!$J$2:$J$399)</f>
        <v>11.75</v>
      </c>
      <c r="I7" s="26">
        <f>SUMIF('Run for Freedom 10K'!$F$2:$F$300,$F7,'Run for Freedom 10K'!$J$2:$J$300)</f>
        <v>21.25</v>
      </c>
      <c r="J7" s="26">
        <f>SUMIF('Half Way to St. Patty 5K'!$F$2:$F$300,$F7,'Half Way to St. Patty 5K'!$J$2:$J$300)</f>
        <v>29</v>
      </c>
      <c r="K7" s="26">
        <f>SUMIF('Downriver 10K'!$F$2:$F$300,$F7,'Downriver 10K'!$J$2:$J$300)</f>
        <v>0</v>
      </c>
      <c r="L7" s="26">
        <f>SUMIF('New England Half'!$F$2:$F$300,$F7,'New England Half'!$J$2:$J$300)</f>
        <v>19.5</v>
      </c>
      <c r="M7" s="28">
        <f>SUM(G7:L7)</f>
        <v>81.5</v>
      </c>
    </row>
    <row r="8" spans="1:13" ht="12.45" x14ac:dyDescent="0.3">
      <c r="A8" t="s">
        <v>607</v>
      </c>
      <c r="B8" t="s">
        <v>608</v>
      </c>
      <c r="C8" t="s">
        <v>57</v>
      </c>
      <c r="D8">
        <v>35</v>
      </c>
      <c r="E8" t="s">
        <v>19</v>
      </c>
      <c r="F8" s="2" t="str">
        <f>A8&amp;B8&amp;C8&amp;E8</f>
        <v>GabrielaWebberFGREATER DERRY TRACK CLUB</v>
      </c>
      <c r="G8" s="26">
        <f>SUMIF('Nashua 10K'!$F$2:$F$300,$F8,'Nashua 10K'!$J$2:$J$300)</f>
        <v>0</v>
      </c>
      <c r="H8" s="26">
        <f>SUMIF('Cinco 5K'!$F$2:$F$399,$F8,'Cinco 5K'!$J$2:$J$399)</f>
        <v>0</v>
      </c>
      <c r="I8" s="26">
        <f>SUMIF('Run for Freedom 10K'!$F$2:$F$300,$F8,'Run for Freedom 10K'!$J$2:$J$300)</f>
        <v>79</v>
      </c>
      <c r="J8" s="26">
        <f>SUMIF('Half Way to St. Patty 5K'!$F$2:$F$300,$F8,'Half Way to St. Patty 5K'!$J$2:$J$300)</f>
        <v>0</v>
      </c>
      <c r="K8" s="26">
        <f>SUMIF('Downriver 10K'!$F$2:$F$300,$F8,'Downriver 10K'!$J$2:$J$300)</f>
        <v>0</v>
      </c>
      <c r="L8" s="26">
        <f>SUMIF('New England Half'!$F$2:$F$300,$F8,'New England Half'!$J$2:$J$300)</f>
        <v>0</v>
      </c>
      <c r="M8" s="28">
        <f>SUM(G8:L8)</f>
        <v>79</v>
      </c>
    </row>
    <row r="9" spans="1:13" ht="12.45" x14ac:dyDescent="0.3">
      <c r="A9" t="s">
        <v>140</v>
      </c>
      <c r="B9" t="s">
        <v>867</v>
      </c>
      <c r="C9" t="s">
        <v>57</v>
      </c>
      <c r="D9">
        <v>36</v>
      </c>
      <c r="E9" t="s">
        <v>25</v>
      </c>
      <c r="F9" s="2" t="str">
        <f>A9&amp;B9&amp;C9&amp;E9</f>
        <v>AllisonDavisFRUNNERS ALLEY</v>
      </c>
      <c r="G9" s="26">
        <f>SUMIF('Nashua 10K'!$F$2:$F$300,$F9,'Nashua 10K'!$J$2:$J$300)</f>
        <v>0</v>
      </c>
      <c r="H9" s="26">
        <f>SUMIF('Cinco 5K'!$F$2:$F$399,$F9,'Cinco 5K'!$J$2:$J$399)</f>
        <v>0</v>
      </c>
      <c r="I9" s="26">
        <f>SUMIF('Run for Freedom 10K'!$F$2:$F$300,$F9,'Run for Freedom 10K'!$J$2:$J$300)</f>
        <v>0</v>
      </c>
      <c r="J9" s="26">
        <f>SUMIF('Half Way to St. Patty 5K'!$F$2:$F$300,$F9,'Half Way to St. Patty 5K'!$J$2:$J$300)</f>
        <v>0</v>
      </c>
      <c r="K9" s="26">
        <f>SUMIF('Downriver 10K'!$F$2:$F$300,$F9,'Downriver 10K'!$J$2:$J$300)</f>
        <v>0</v>
      </c>
      <c r="L9" s="26">
        <f>SUMIF('New England Half'!$F$2:$F$300,$F9,'New England Half'!$J$2:$J$300)</f>
        <v>76</v>
      </c>
      <c r="M9" s="28">
        <f>SUM(G9:L9)</f>
        <v>76</v>
      </c>
    </row>
    <row r="10" spans="1:13" ht="12.45" x14ac:dyDescent="0.3">
      <c r="A10" t="s">
        <v>129</v>
      </c>
      <c r="B10" t="s">
        <v>130</v>
      </c>
      <c r="C10" t="s">
        <v>57</v>
      </c>
      <c r="D10">
        <v>34</v>
      </c>
      <c r="E10" t="s">
        <v>18</v>
      </c>
      <c r="F10" s="2" t="str">
        <f>A10&amp;B10&amp;C10&amp;E10</f>
        <v>CarlyMatthewsFGATE CITY STRIDERS</v>
      </c>
      <c r="G10" s="26">
        <f>SUMIF('Nashua 10K'!$F$2:$F$300,$F10,'Nashua 10K'!$J$2:$J$300)</f>
        <v>31</v>
      </c>
      <c r="H10" s="26">
        <f>SUMIF('Cinco 5K'!$F$2:$F$399,$F10,'Cinco 5K'!$J$2:$J$399)</f>
        <v>4.375</v>
      </c>
      <c r="I10" s="26">
        <f>SUMIF('Run for Freedom 10K'!$F$2:$F$300,$F10,'Run for Freedom 10K'!$J$2:$J$300)</f>
        <v>13.5</v>
      </c>
      <c r="J10" s="26">
        <f>SUMIF('Half Way to St. Patty 5K'!$F$2:$F$300,$F10,'Half Way to St. Patty 5K'!$J$2:$J$300)</f>
        <v>11</v>
      </c>
      <c r="K10" s="26">
        <f>SUMIF('Downriver 10K'!$F$2:$F$300,$F10,'Downriver 10K'!$J$2:$J$300)</f>
        <v>0</v>
      </c>
      <c r="L10" s="26">
        <f>SUMIF('New England Half'!$F$2:$F$300,$F10,'New England Half'!$J$2:$J$300)</f>
        <v>7</v>
      </c>
      <c r="M10" s="28">
        <f>SUM(G10:L10)</f>
        <v>66.875</v>
      </c>
    </row>
    <row r="11" spans="1:13" ht="12.45" x14ac:dyDescent="0.3">
      <c r="A11" t="s">
        <v>624</v>
      </c>
      <c r="B11" t="s">
        <v>625</v>
      </c>
      <c r="C11" t="s">
        <v>57</v>
      </c>
      <c r="D11">
        <v>33</v>
      </c>
      <c r="E11" t="s">
        <v>20</v>
      </c>
      <c r="F11" s="2" t="str">
        <f>A11&amp;B11&amp;C11&amp;E11</f>
        <v>BridgetCombesFMILLENNIUM RUNNING</v>
      </c>
      <c r="G11" s="26">
        <f>SUMIF('Nashua 10K'!$F$2:$F$300,$F11,'Nashua 10K'!$J$2:$J$300)</f>
        <v>0</v>
      </c>
      <c r="H11" s="26">
        <f>SUMIF('Cinco 5K'!$F$2:$F$399,$F11,'Cinco 5K'!$J$2:$J$399)</f>
        <v>0</v>
      </c>
      <c r="I11" s="26">
        <f>SUMIF('Run for Freedom 10K'!$F$2:$F$300,$F11,'Run for Freedom 10K'!$J$2:$J$300)</f>
        <v>23.5</v>
      </c>
      <c r="J11" s="26">
        <f>SUMIF('Half Way to St. Patty 5K'!$F$2:$F$300,$F11,'Half Way to St. Patty 5K'!$J$2:$J$300)</f>
        <v>21.25</v>
      </c>
      <c r="K11" s="26">
        <f>SUMIF('Downriver 10K'!$F$2:$F$300,$F11,'Downriver 10K'!$J$2:$J$300)</f>
        <v>0</v>
      </c>
      <c r="L11" s="26">
        <f>SUMIF('New England Half'!$F$2:$F$300,$F11,'New England Half'!$J$2:$J$300)</f>
        <v>13.5</v>
      </c>
      <c r="M11" s="28">
        <f>SUM(G11:L11)</f>
        <v>58.25</v>
      </c>
    </row>
    <row r="12" spans="1:13" ht="12.45" x14ac:dyDescent="0.3">
      <c r="A12" s="3" t="s">
        <v>245</v>
      </c>
      <c r="B12" s="3" t="s">
        <v>742</v>
      </c>
      <c r="C12" s="3" t="s">
        <v>57</v>
      </c>
      <c r="D12" s="3">
        <v>39</v>
      </c>
      <c r="E12" t="s">
        <v>20</v>
      </c>
      <c r="F12" s="2" t="str">
        <f>A12&amp;B12&amp;C12&amp;E12</f>
        <v>AngelaGiordanoFMILLENNIUM RUNNING</v>
      </c>
      <c r="G12" s="26">
        <f>SUMIF('Nashua 10K'!$F$2:$F$300,$F12,'Nashua 10K'!$J$2:$J$300)</f>
        <v>0</v>
      </c>
      <c r="H12" s="26">
        <f>SUMIF('Cinco 5K'!$F$2:$F$399,$F12,'Cinco 5K'!$J$2:$J$399)</f>
        <v>0</v>
      </c>
      <c r="I12" s="26">
        <f>SUMIF('Run for Freedom 10K'!$F$2:$F$300,$F12,'Run for Freedom 10K'!$J$2:$J$300)</f>
        <v>0</v>
      </c>
      <c r="J12" s="26">
        <f>SUMIF('Half Way to St. Patty 5K'!$F$2:$F$300,$F12,'Half Way to St. Patty 5K'!$J$2:$J$300)</f>
        <v>45.5</v>
      </c>
      <c r="K12" s="26">
        <f>SUMIF('Downriver 10K'!$F$2:$F$300,$F12,'Downriver 10K'!$J$2:$J$300)</f>
        <v>0</v>
      </c>
      <c r="L12" s="26">
        <f>SUMIF('New England Half'!$F$2:$F$300,$F12,'New England Half'!$J$2:$J$300)</f>
        <v>0</v>
      </c>
      <c r="M12" s="28">
        <f>SUM(G12:L12)</f>
        <v>45.5</v>
      </c>
    </row>
    <row r="13" spans="1:13" ht="12.45" x14ac:dyDescent="0.3">
      <c r="A13" t="s">
        <v>792</v>
      </c>
      <c r="B13" t="s">
        <v>811</v>
      </c>
      <c r="C13" t="s">
        <v>57</v>
      </c>
      <c r="D13">
        <v>36</v>
      </c>
      <c r="E13" s="2" t="s">
        <v>21</v>
      </c>
      <c r="F13" s="2" t="str">
        <f>A13&amp;B13&amp;C13&amp;E13</f>
        <v>HannahTaskaFUPPER VALLEY RUNNING CLUB</v>
      </c>
      <c r="G13" s="26">
        <f>SUMIF('Nashua 10K'!$F$2:$F$300,$F13,'Nashua 10K'!$J$2:$J$300)</f>
        <v>0</v>
      </c>
      <c r="H13" s="26">
        <f>SUMIF('Cinco 5K'!$F$2:$F$399,$F13,'Cinco 5K'!$J$2:$J$399)</f>
        <v>0</v>
      </c>
      <c r="I13" s="26">
        <f>SUMIF('Run for Freedom 10K'!$F$2:$F$300,$F13,'Run for Freedom 10K'!$J$2:$J$300)</f>
        <v>0</v>
      </c>
      <c r="J13" s="26">
        <f>SUMIF('Half Way to St. Patty 5K'!$F$2:$F$300,$F13,'Half Way to St. Patty 5K'!$J$2:$J$300)</f>
        <v>0</v>
      </c>
      <c r="K13" s="26">
        <f>SUMIF('Downriver 10K'!$F$2:$F$300,$F13,'Downriver 10K'!$J$2:$J$300)</f>
        <v>42.5</v>
      </c>
      <c r="L13" s="26">
        <f>SUMIF('New England Half'!$F$2:$F$300,$F13,'New England Half'!$J$2:$J$300)</f>
        <v>0</v>
      </c>
      <c r="M13" s="28">
        <f>SUM(G13:L13)</f>
        <v>42.5</v>
      </c>
    </row>
    <row r="14" spans="1:13" ht="12.45" x14ac:dyDescent="0.3">
      <c r="A14" t="s">
        <v>287</v>
      </c>
      <c r="B14" t="s">
        <v>288</v>
      </c>
      <c r="C14" t="s">
        <v>57</v>
      </c>
      <c r="D14">
        <v>31</v>
      </c>
      <c r="E14" t="s">
        <v>20</v>
      </c>
      <c r="F14" s="2" t="str">
        <f>A14&amp;B14&amp;C14&amp;E14</f>
        <v>DestinyPerezFMILLENNIUM RUNNING</v>
      </c>
      <c r="G14" s="26">
        <f>SUMIF('Nashua 10K'!$F$2:$F$300,$F14,'Nashua 10K'!$J$2:$J$300)</f>
        <v>0</v>
      </c>
      <c r="H14" s="26">
        <f>SUMIF('Cinco 5K'!$F$2:$F$399,$F14,'Cinco 5K'!$J$2:$J$399)</f>
        <v>8.75</v>
      </c>
      <c r="I14" s="26">
        <f>SUMIF('Run for Freedom 10K'!$F$2:$F$300,$F14,'Run for Freedom 10K'!$J$2:$J$300)</f>
        <v>0</v>
      </c>
      <c r="J14" s="26">
        <f>SUMIF('Half Way to St. Patty 5K'!$F$2:$F$300,$F14,'Half Way to St. Patty 5K'!$J$2:$J$300)</f>
        <v>20.5</v>
      </c>
      <c r="K14" s="26">
        <f>SUMIF('Downriver 10K'!$F$2:$F$300,$F14,'Downriver 10K'!$J$2:$J$300)</f>
        <v>0</v>
      </c>
      <c r="L14" s="26">
        <f>SUMIF('New England Half'!$F$2:$F$300,$F14,'New England Half'!$J$2:$J$300)</f>
        <v>12</v>
      </c>
      <c r="M14" s="28">
        <f>SUM(G14:L14)</f>
        <v>41.25</v>
      </c>
    </row>
    <row r="15" spans="1:13" ht="12.45" x14ac:dyDescent="0.3">
      <c r="A15" s="2" t="s">
        <v>279</v>
      </c>
      <c r="B15" s="2" t="s">
        <v>280</v>
      </c>
      <c r="C15" s="2" t="s">
        <v>57</v>
      </c>
      <c r="D15" s="2">
        <v>32</v>
      </c>
      <c r="E15" t="s">
        <v>20</v>
      </c>
      <c r="F15" s="2" t="str">
        <f>A15&amp;B15&amp;C15&amp;E15</f>
        <v>SavannahRitterFMILLENNIUM RUNNING</v>
      </c>
      <c r="G15" s="26">
        <f>SUMIF('Nashua 10K'!$F$2:$F$300,$F15,'Nashua 10K'!$J$2:$J$300)</f>
        <v>0</v>
      </c>
      <c r="H15" s="26">
        <f>SUMIF('Cinco 5K'!$F$2:$F$399,$F15,'Cinco 5K'!$J$2:$J$399)</f>
        <v>10.625</v>
      </c>
      <c r="I15" s="26">
        <f>SUMIF('Run for Freedom 10K'!$F$2:$F$300,$F15,'Run for Freedom 10K'!$J$2:$J$300)</f>
        <v>0</v>
      </c>
      <c r="J15" s="26">
        <f>SUMIF('Half Way to St. Patty 5K'!$F$2:$F$300,$F15,'Half Way to St. Patty 5K'!$J$2:$J$300)</f>
        <v>22</v>
      </c>
      <c r="K15" s="26">
        <f>SUMIF('Downriver 10K'!$F$2:$F$300,$F15,'Downriver 10K'!$J$2:$J$300)</f>
        <v>0</v>
      </c>
      <c r="L15" s="26">
        <f>SUMIF('New England Half'!$F$2:$F$300,$F15,'New England Half'!$J$2:$J$300)</f>
        <v>7.75</v>
      </c>
      <c r="M15" s="28">
        <f>SUM(G15:L15)</f>
        <v>40.375</v>
      </c>
    </row>
    <row r="16" spans="1:13" ht="12.45" x14ac:dyDescent="0.3">
      <c r="A16" s="2" t="s">
        <v>227</v>
      </c>
      <c r="B16" s="2" t="s">
        <v>228</v>
      </c>
      <c r="C16" s="2" t="s">
        <v>57</v>
      </c>
      <c r="D16" s="2">
        <v>32</v>
      </c>
      <c r="E16" t="s">
        <v>20</v>
      </c>
      <c r="F16" s="2" t="str">
        <f>A16&amp;B16&amp;C16&amp;E16</f>
        <v>SamanthaProvencherFMILLENNIUM RUNNING</v>
      </c>
      <c r="G16" s="26">
        <f>SUMIF('Nashua 10K'!$F$2:$F$300,$F16,'Nashua 10K'!$J$2:$J$300)</f>
        <v>0</v>
      </c>
      <c r="H16" s="26">
        <f>SUMIF('Cinco 5K'!$F$2:$F$399,$F16,'Cinco 5K'!$J$2:$J$399)</f>
        <v>38</v>
      </c>
      <c r="I16" s="26">
        <f>SUMIF('Run for Freedom 10K'!$F$2:$F$300,$F16,'Run for Freedom 10K'!$J$2:$J$300)</f>
        <v>0</v>
      </c>
      <c r="J16" s="26">
        <f>SUMIF('Half Way to St. Patty 5K'!$F$2:$F$300,$F16,'Half Way to St. Patty 5K'!$J$2:$J$300)</f>
        <v>0</v>
      </c>
      <c r="K16" s="26">
        <f>SUMIF('Downriver 10K'!$F$2:$F$300,$F16,'Downriver 10K'!$J$2:$J$300)</f>
        <v>0</v>
      </c>
      <c r="L16" s="26">
        <f>SUMIF('New England Half'!$F$2:$F$300,$F16,'New England Half'!$J$2:$J$300)</f>
        <v>0</v>
      </c>
      <c r="M16" s="28">
        <f>SUM(G16:L16)</f>
        <v>38</v>
      </c>
    </row>
    <row r="17" spans="1:13" ht="12.45" x14ac:dyDescent="0.3">
      <c r="A17" t="s">
        <v>884</v>
      </c>
      <c r="B17" t="s">
        <v>415</v>
      </c>
      <c r="C17" t="s">
        <v>57</v>
      </c>
      <c r="D17">
        <v>30</v>
      </c>
      <c r="E17" t="s">
        <v>20</v>
      </c>
      <c r="F17" s="2" t="str">
        <f>A17&amp;B17&amp;C17&amp;E17</f>
        <v>AlainaBelangerFMILLENNIUM RUNNING</v>
      </c>
      <c r="G17" s="26">
        <f>SUMIF('Nashua 10K'!$F$2:$F$300,$F17,'Nashua 10K'!$J$2:$J$300)</f>
        <v>0</v>
      </c>
      <c r="H17" s="26">
        <f>SUMIF('Cinco 5K'!$F$2:$F$399,$F17,'Cinco 5K'!$J$2:$J$399)</f>
        <v>0</v>
      </c>
      <c r="I17" s="26">
        <f>SUMIF('Run for Freedom 10K'!$F$2:$F$300,$F17,'Run for Freedom 10K'!$J$2:$J$300)</f>
        <v>0</v>
      </c>
      <c r="J17" s="26">
        <f>SUMIF('Half Way to St. Patty 5K'!$F$2:$F$300,$F17,'Half Way to St. Patty 5K'!$J$2:$J$300)</f>
        <v>0</v>
      </c>
      <c r="K17" s="26">
        <f>SUMIF('Downriver 10K'!$F$2:$F$300,$F17,'Downriver 10K'!$J$2:$J$300)</f>
        <v>0</v>
      </c>
      <c r="L17" s="26">
        <f>SUMIF('New England Half'!$F$2:$F$300,$F17,'New England Half'!$J$2:$J$300)</f>
        <v>37</v>
      </c>
      <c r="M17" s="28">
        <f>SUM(G17:L17)</f>
        <v>37</v>
      </c>
    </row>
    <row r="18" spans="1:13" ht="12.45" x14ac:dyDescent="0.3">
      <c r="A18" s="3" t="s">
        <v>197</v>
      </c>
      <c r="B18" s="3" t="s">
        <v>743</v>
      </c>
      <c r="C18" s="3" t="s">
        <v>57</v>
      </c>
      <c r="D18" s="3">
        <v>38</v>
      </c>
      <c r="E18" t="s">
        <v>20</v>
      </c>
      <c r="F18" s="2" t="str">
        <f>A18&amp;B18&amp;C18&amp;E18</f>
        <v>RebeccaPeabodyFMILLENNIUM RUNNING</v>
      </c>
      <c r="G18" s="26">
        <f>SUMIF('Nashua 10K'!$F$2:$F$300,$F18,'Nashua 10K'!$J$2:$J$300)</f>
        <v>0</v>
      </c>
      <c r="H18" s="26">
        <f>SUMIF('Cinco 5K'!$F$2:$F$399,$F18,'Cinco 5K'!$J$2:$J$399)</f>
        <v>0</v>
      </c>
      <c r="I18" s="26">
        <f>SUMIF('Run for Freedom 10K'!$F$2:$F$300,$F18,'Run for Freedom 10K'!$J$2:$J$300)</f>
        <v>0</v>
      </c>
      <c r="J18" s="26">
        <f>SUMIF('Half Way to St. Patty 5K'!$F$2:$F$300,$F18,'Half Way to St. Patty 5K'!$J$2:$J$300)</f>
        <v>36.5</v>
      </c>
      <c r="K18" s="26">
        <f>SUMIF('Downriver 10K'!$F$2:$F$300,$F18,'Downriver 10K'!$J$2:$J$300)</f>
        <v>0</v>
      </c>
      <c r="L18" s="26">
        <f>SUMIF('New England Half'!$F$2:$F$300,$F18,'New England Half'!$J$2:$J$300)</f>
        <v>0</v>
      </c>
      <c r="M18" s="28">
        <f>SUM(G18:L18)</f>
        <v>36.5</v>
      </c>
    </row>
    <row r="19" spans="1:13" ht="12.45" x14ac:dyDescent="0.3">
      <c r="A19" s="3" t="s">
        <v>855</v>
      </c>
      <c r="B19" s="3" t="s">
        <v>856</v>
      </c>
      <c r="C19" s="3" t="s">
        <v>57</v>
      </c>
      <c r="D19" s="3">
        <v>33</v>
      </c>
      <c r="E19" s="2" t="s">
        <v>21</v>
      </c>
      <c r="F19" s="2" t="str">
        <f>A19&amp;B19&amp;C19&amp;E19</f>
        <v>RamseySteinerFUPPER VALLEY RUNNING CLUB</v>
      </c>
      <c r="G19" s="26">
        <f>SUMIF('Nashua 10K'!$F$2:$F$300,$F19,'Nashua 10K'!$J$2:$J$300)</f>
        <v>0</v>
      </c>
      <c r="H19" s="26">
        <f>SUMIF('Cinco 5K'!$F$2:$F$399,$F19,'Cinco 5K'!$J$2:$J$399)</f>
        <v>0</v>
      </c>
      <c r="I19" s="26">
        <f>SUMIF('Run for Freedom 10K'!$F$2:$F$300,$F19,'Run for Freedom 10K'!$J$2:$J$300)</f>
        <v>0</v>
      </c>
      <c r="J19" s="26">
        <f>SUMIF('Half Way to St. Patty 5K'!$F$2:$F$300,$F19,'Half Way to St. Patty 5K'!$J$2:$J$300)</f>
        <v>0</v>
      </c>
      <c r="K19" s="26">
        <f>SUMIF('Downriver 10K'!$F$2:$F$300,$F19,'Downriver 10K'!$J$2:$J$300)</f>
        <v>29</v>
      </c>
      <c r="L19" s="26">
        <f>SUMIF('New England Half'!$F$2:$F$300,$F19,'New England Half'!$J$2:$J$300)</f>
        <v>0</v>
      </c>
      <c r="M19" s="28">
        <f>SUM(G19:L19)</f>
        <v>29</v>
      </c>
    </row>
    <row r="20" spans="1:13" ht="12.45" x14ac:dyDescent="0.3">
      <c r="A20" s="3" t="s">
        <v>857</v>
      </c>
      <c r="B20" s="3" t="s">
        <v>858</v>
      </c>
      <c r="C20" s="3" t="s">
        <v>57</v>
      </c>
      <c r="D20" s="3">
        <v>32</v>
      </c>
      <c r="E20" s="2" t="s">
        <v>21</v>
      </c>
      <c r="F20" s="2" t="str">
        <f>A20&amp;B20&amp;C20&amp;E20</f>
        <v>LaurenPalletFUPPER VALLEY RUNNING CLUB</v>
      </c>
      <c r="G20" s="26">
        <f>SUMIF('Nashua 10K'!$F$2:$F$300,$F20,'Nashua 10K'!$J$2:$J$300)</f>
        <v>0</v>
      </c>
      <c r="H20" s="26">
        <f>SUMIF('Cinco 5K'!$F$2:$F$399,$F20,'Cinco 5K'!$J$2:$J$399)</f>
        <v>0</v>
      </c>
      <c r="I20" s="26">
        <f>SUMIF('Run for Freedom 10K'!$F$2:$F$300,$F20,'Run for Freedom 10K'!$J$2:$J$300)</f>
        <v>0</v>
      </c>
      <c r="J20" s="26">
        <f>SUMIF('Half Way to St. Patty 5K'!$F$2:$F$300,$F20,'Half Way to St. Patty 5K'!$J$2:$J$300)</f>
        <v>0</v>
      </c>
      <c r="K20" s="26">
        <f>SUMIF('Downriver 10K'!$F$2:$F$300,$F20,'Downriver 10K'!$J$2:$J$300)</f>
        <v>27</v>
      </c>
      <c r="L20" s="26">
        <f>SUMIF('New England Half'!$F$2:$F$300,$F20,'New England Half'!$J$2:$J$300)</f>
        <v>0</v>
      </c>
      <c r="M20" s="28">
        <f>SUM(G20:L20)</f>
        <v>27</v>
      </c>
    </row>
    <row r="21" spans="1:13" ht="12.45" x14ac:dyDescent="0.3">
      <c r="A21" t="s">
        <v>266</v>
      </c>
      <c r="B21" t="s">
        <v>267</v>
      </c>
      <c r="C21" t="s">
        <v>57</v>
      </c>
      <c r="D21">
        <v>35</v>
      </c>
      <c r="E21" t="s">
        <v>19</v>
      </c>
      <c r="F21" s="2" t="str">
        <f>A21&amp;B21&amp;C21&amp;E21</f>
        <v>JannaHrubyFGREATER DERRY TRACK CLUB</v>
      </c>
      <c r="G21" s="26">
        <f>SUMIF('Nashua 10K'!$F$2:$F$300,$F21,'Nashua 10K'!$J$2:$J$300)</f>
        <v>0</v>
      </c>
      <c r="H21" s="26">
        <f>SUMIF('Cinco 5K'!$F$2:$F$399,$F21,'Cinco 5K'!$J$2:$J$399)</f>
        <v>13.5</v>
      </c>
      <c r="I21" s="26">
        <f>SUMIF('Run for Freedom 10K'!$F$2:$F$300,$F21,'Run for Freedom 10K'!$J$2:$J$300)</f>
        <v>0</v>
      </c>
      <c r="J21" s="26">
        <f>SUMIF('Half Way to St. Patty 5K'!$F$2:$F$300,$F21,'Half Way to St. Patty 5K'!$J$2:$J$300)</f>
        <v>11.375</v>
      </c>
      <c r="K21" s="26">
        <f>SUMIF('Downriver 10K'!$F$2:$F$300,$F21,'Downriver 10K'!$J$2:$J$300)</f>
        <v>0</v>
      </c>
      <c r="L21" s="26">
        <f>SUMIF('New England Half'!$F$2:$F$300,$F21,'New England Half'!$J$2:$J$300)</f>
        <v>0</v>
      </c>
      <c r="M21" s="28">
        <f>SUM(G21:L21)</f>
        <v>24.875</v>
      </c>
    </row>
    <row r="22" spans="1:13" ht="12.45" x14ac:dyDescent="0.3">
      <c r="A22" t="s">
        <v>633</v>
      </c>
      <c r="B22" t="s">
        <v>634</v>
      </c>
      <c r="C22" t="s">
        <v>57</v>
      </c>
      <c r="D22">
        <v>32</v>
      </c>
      <c r="E22" t="s">
        <v>20</v>
      </c>
      <c r="F22" s="2" t="str">
        <f>A22&amp;B22&amp;C22&amp;E22</f>
        <v>CourtneyAndingFMILLENNIUM RUNNING</v>
      </c>
      <c r="G22" s="26">
        <f>SUMIF('Nashua 10K'!$F$2:$F$300,$F22,'Nashua 10K'!$J$2:$J$300)</f>
        <v>0</v>
      </c>
      <c r="H22" s="26">
        <f>SUMIF('Cinco 5K'!$F$2:$F$399,$F22,'Cinco 5K'!$J$2:$J$399)</f>
        <v>0</v>
      </c>
      <c r="I22" s="26">
        <f>SUMIF('Run for Freedom 10K'!$F$2:$F$300,$F22,'Run for Freedom 10K'!$J$2:$J$300)</f>
        <v>11.75</v>
      </c>
      <c r="J22" s="26">
        <f>SUMIF('Half Way to St. Patty 5K'!$F$2:$F$300,$F22,'Half Way to St. Patty 5K'!$J$2:$J$300)</f>
        <v>0</v>
      </c>
      <c r="K22" s="26">
        <f>SUMIF('Downriver 10K'!$F$2:$F$300,$F22,'Downriver 10K'!$J$2:$J$300)</f>
        <v>0</v>
      </c>
      <c r="L22" s="26">
        <f>SUMIF('New England Half'!$F$2:$F$300,$F22,'New England Half'!$J$2:$J$300)</f>
        <v>13</v>
      </c>
      <c r="M22" s="28">
        <f>SUM(G22:L22)</f>
        <v>24.75</v>
      </c>
    </row>
    <row r="23" spans="1:13" ht="12.45" x14ac:dyDescent="0.3">
      <c r="A23" t="s">
        <v>425</v>
      </c>
      <c r="B23" t="s">
        <v>426</v>
      </c>
      <c r="C23" t="s">
        <v>57</v>
      </c>
      <c r="D23">
        <v>31</v>
      </c>
      <c r="E23" t="s">
        <v>20</v>
      </c>
      <c r="F23" s="2" t="str">
        <f>A23&amp;B23&amp;C23&amp;E23</f>
        <v>ErynMahoneyFMILLENNIUM RUNNING</v>
      </c>
      <c r="G23" s="26">
        <f>SUMIF('Nashua 10K'!$F$2:$F$300,$F23,'Nashua 10K'!$J$2:$J$300)</f>
        <v>0</v>
      </c>
      <c r="H23" s="26">
        <f>SUMIF('Cinco 5K'!$F$2:$F$399,$F23,'Cinco 5K'!$J$2:$J$399)</f>
        <v>2</v>
      </c>
      <c r="I23" s="26">
        <f>SUMIF('Run for Freedom 10K'!$F$2:$F$300,$F23,'Run for Freedom 10K'!$J$2:$J$300)</f>
        <v>20.5</v>
      </c>
      <c r="J23" s="26">
        <f>SUMIF('Half Way to St. Patty 5K'!$F$2:$F$300,$F23,'Half Way to St. Patty 5K'!$J$2:$J$300)</f>
        <v>2</v>
      </c>
      <c r="K23" s="26">
        <f>SUMIF('Downriver 10K'!$F$2:$F$300,$F23,'Downriver 10K'!$J$2:$J$300)</f>
        <v>0</v>
      </c>
      <c r="L23" s="26">
        <f>SUMIF('New England Half'!$F$2:$F$300,$F23,'New England Half'!$J$2:$J$300)</f>
        <v>0</v>
      </c>
      <c r="M23" s="28">
        <f>SUM(G23:L23)</f>
        <v>24.5</v>
      </c>
    </row>
    <row r="24" spans="1:13" ht="12.45" x14ac:dyDescent="0.3">
      <c r="A24" s="2" t="s">
        <v>313</v>
      </c>
      <c r="B24" s="2" t="s">
        <v>314</v>
      </c>
      <c r="C24" s="2" t="s">
        <v>57</v>
      </c>
      <c r="D24" s="2">
        <v>35</v>
      </c>
      <c r="E24" t="s">
        <v>20</v>
      </c>
      <c r="F24" s="2" t="str">
        <f>A24&amp;B24&amp;C24&amp;E24</f>
        <v>KrystalBessetteFMILLENNIUM RUNNING</v>
      </c>
      <c r="G24" s="26">
        <f>SUMIF('Nashua 10K'!$F$2:$F$300,$F24,'Nashua 10K'!$J$2:$J$300)</f>
        <v>0</v>
      </c>
      <c r="H24" s="26">
        <f>SUMIF('Cinco 5K'!$F$2:$F$399,$F24,'Cinco 5K'!$J$2:$J$399)</f>
        <v>4.25</v>
      </c>
      <c r="I24" s="26">
        <f>SUMIF('Run for Freedom 10K'!$F$2:$F$300,$F24,'Run for Freedom 10K'!$J$2:$J$300)</f>
        <v>0</v>
      </c>
      <c r="J24" s="26">
        <f>SUMIF('Half Way to St. Patty 5K'!$F$2:$F$300,$F24,'Half Way to St. Patty 5K'!$J$2:$J$300)</f>
        <v>0</v>
      </c>
      <c r="K24" s="26">
        <f>SUMIF('Downriver 10K'!$F$2:$F$300,$F24,'Downriver 10K'!$J$2:$J$300)</f>
        <v>0</v>
      </c>
      <c r="L24" s="26">
        <f>SUMIF('New England Half'!$F$2:$F$300,$F24,'New England Half'!$J$2:$J$300)</f>
        <v>20</v>
      </c>
      <c r="M24" s="28">
        <f>SUM(G24:L24)</f>
        <v>24.25</v>
      </c>
    </row>
    <row r="25" spans="1:13" ht="12.45" x14ac:dyDescent="0.3">
      <c r="A25" t="s">
        <v>365</v>
      </c>
      <c r="B25" t="s">
        <v>222</v>
      </c>
      <c r="C25" t="s">
        <v>57</v>
      </c>
      <c r="D25">
        <v>39</v>
      </c>
      <c r="E25" s="2" t="s">
        <v>21</v>
      </c>
      <c r="F25" s="2" t="str">
        <f>A25&amp;B25&amp;C25&amp;E25</f>
        <v>ErinFlynnFUPPER VALLEY RUNNING CLUB</v>
      </c>
      <c r="G25" s="26">
        <f>SUMIF('Nashua 10K'!$F$2:$F$300,$F25,'Nashua 10K'!$J$2:$J$300)</f>
        <v>0</v>
      </c>
      <c r="H25" s="26">
        <f>SUMIF('Cinco 5K'!$F$2:$F$399,$F25,'Cinco 5K'!$J$2:$J$399)</f>
        <v>0</v>
      </c>
      <c r="I25" s="26">
        <f>SUMIF('Run for Freedom 10K'!$F$2:$F$300,$F25,'Run for Freedom 10K'!$J$2:$J$300)</f>
        <v>0</v>
      </c>
      <c r="J25" s="26">
        <f>SUMIF('Half Way to St. Patty 5K'!$F$2:$F$300,$F25,'Half Way to St. Patty 5K'!$J$2:$J$300)</f>
        <v>0</v>
      </c>
      <c r="K25" s="26">
        <f>SUMIF('Downriver 10K'!$F$2:$F$300,$F25,'Downriver 10K'!$J$2:$J$300)</f>
        <v>23.5</v>
      </c>
      <c r="L25" s="26">
        <f>SUMIF('New England Half'!$F$2:$F$300,$F25,'New England Half'!$J$2:$J$300)</f>
        <v>0</v>
      </c>
      <c r="M25" s="28">
        <f>SUM(G25:L25)</f>
        <v>23.5</v>
      </c>
    </row>
    <row r="26" spans="1:13" ht="12.45" x14ac:dyDescent="0.3">
      <c r="A26" t="s">
        <v>434</v>
      </c>
      <c r="B26" t="s">
        <v>241</v>
      </c>
      <c r="C26" t="s">
        <v>57</v>
      </c>
      <c r="D26">
        <v>34</v>
      </c>
      <c r="E26" s="2" t="s">
        <v>21</v>
      </c>
      <c r="F26" s="2" t="str">
        <f>A26&amp;B26&amp;C26&amp;E26</f>
        <v>KatieEdwardsFUPPER VALLEY RUNNING CLUB</v>
      </c>
      <c r="G26" s="26">
        <f>SUMIF('Nashua 10K'!$F$2:$F$300,$F26,'Nashua 10K'!$J$2:$J$300)</f>
        <v>0</v>
      </c>
      <c r="H26" s="26">
        <f>SUMIF('Cinco 5K'!$F$2:$F$399,$F26,'Cinco 5K'!$J$2:$J$399)</f>
        <v>0</v>
      </c>
      <c r="I26" s="26">
        <f>SUMIF('Run for Freedom 10K'!$F$2:$F$300,$F26,'Run for Freedom 10K'!$J$2:$J$300)</f>
        <v>0</v>
      </c>
      <c r="J26" s="26">
        <f>SUMIF('Half Way to St. Patty 5K'!$F$2:$F$300,$F26,'Half Way to St. Patty 5K'!$J$2:$J$300)</f>
        <v>0</v>
      </c>
      <c r="K26" s="26">
        <f>SUMIF('Downriver 10K'!$F$2:$F$300,$F26,'Downriver 10K'!$J$2:$J$300)</f>
        <v>20.5</v>
      </c>
      <c r="L26" s="26">
        <f>SUMIF('New England Half'!$F$2:$F$300,$F26,'New England Half'!$J$2:$J$300)</f>
        <v>0</v>
      </c>
      <c r="M26" s="28">
        <f>SUM(G26:L26)</f>
        <v>20.5</v>
      </c>
    </row>
    <row r="27" spans="1:13" ht="12.45" x14ac:dyDescent="0.3">
      <c r="A27" t="s">
        <v>717</v>
      </c>
      <c r="B27" t="s">
        <v>718</v>
      </c>
      <c r="C27" s="3" t="s">
        <v>57</v>
      </c>
      <c r="D27">
        <v>35</v>
      </c>
      <c r="E27" t="s">
        <v>19</v>
      </c>
      <c r="F27" s="2" t="str">
        <f>A27&amp;B27&amp;C27&amp;E27</f>
        <v>AmandaKiFGREATER DERRY TRACK CLUB</v>
      </c>
      <c r="G27" s="26">
        <f>SUMIF('Nashua 10K'!$F$2:$F$300,$F27,'Nashua 10K'!$J$2:$J$300)</f>
        <v>0</v>
      </c>
      <c r="H27" s="26">
        <f>SUMIF('Cinco 5K'!$F$2:$F$399,$F27,'Cinco 5K'!$J$2:$J$399)</f>
        <v>0</v>
      </c>
      <c r="I27" s="26">
        <f>SUMIF('Run for Freedom 10K'!$F$2:$F$300,$F27,'Run for Freedom 10K'!$J$2:$J$300)</f>
        <v>0</v>
      </c>
      <c r="J27" s="26">
        <f>SUMIF('Half Way to St. Patty 5K'!$F$2:$F$300,$F27,'Half Way to St. Patty 5K'!$J$2:$J$300)</f>
        <v>6.5</v>
      </c>
      <c r="K27" s="26">
        <f>SUMIF('Downriver 10K'!$F$2:$F$300,$F27,'Downriver 10K'!$J$2:$J$300)</f>
        <v>13</v>
      </c>
      <c r="L27" s="26">
        <f>SUMIF('New England Half'!$F$2:$F$300,$F27,'New England Half'!$J$2:$J$300)</f>
        <v>0</v>
      </c>
      <c r="M27" s="28">
        <f>SUM(G27:L27)</f>
        <v>19.5</v>
      </c>
    </row>
    <row r="28" spans="1:13" ht="12.45" x14ac:dyDescent="0.3">
      <c r="A28" t="s">
        <v>295</v>
      </c>
      <c r="B28" t="s">
        <v>296</v>
      </c>
      <c r="C28" t="s">
        <v>57</v>
      </c>
      <c r="D28">
        <v>32</v>
      </c>
      <c r="E28" t="s">
        <v>20</v>
      </c>
      <c r="F28" s="2" t="str">
        <f>A28&amp;B28&amp;C28&amp;E28</f>
        <v>KaylinOssingFMILLENNIUM RUNNING</v>
      </c>
      <c r="G28" s="26">
        <f>SUMIF('Nashua 10K'!$F$2:$F$300,$F28,'Nashua 10K'!$J$2:$J$300)</f>
        <v>0</v>
      </c>
      <c r="H28" s="26">
        <f>SUMIF('Cinco 5K'!$F$2:$F$399,$F28,'Cinco 5K'!$J$2:$J$399)</f>
        <v>6.25</v>
      </c>
      <c r="I28" s="26">
        <f>SUMIF('Run for Freedom 10K'!$F$2:$F$300,$F28,'Run for Freedom 10K'!$J$2:$J$300)</f>
        <v>0</v>
      </c>
      <c r="J28" s="26">
        <f>SUMIF('Half Way to St. Patty 5K'!$F$2:$F$300,$F28,'Half Way to St. Patty 5K'!$J$2:$J$300)</f>
        <v>0</v>
      </c>
      <c r="K28" s="26">
        <f>SUMIF('Downriver 10K'!$F$2:$F$300,$F28,'Downriver 10K'!$J$2:$J$300)</f>
        <v>0</v>
      </c>
      <c r="L28" s="26">
        <f>SUMIF('New England Half'!$F$2:$F$300,$F28,'New England Half'!$J$2:$J$300)</f>
        <v>11.5</v>
      </c>
      <c r="M28" s="28">
        <f>SUM(G28:L28)</f>
        <v>17.75</v>
      </c>
    </row>
    <row r="29" spans="1:13" ht="12.45" x14ac:dyDescent="0.3">
      <c r="A29" t="s">
        <v>893</v>
      </c>
      <c r="B29" t="s">
        <v>894</v>
      </c>
      <c r="C29" t="s">
        <v>57</v>
      </c>
      <c r="D29">
        <v>32</v>
      </c>
      <c r="E29" t="s">
        <v>20</v>
      </c>
      <c r="F29" s="2" t="str">
        <f>A29&amp;B29&amp;C29&amp;E29</f>
        <v>MargaretTeagueFMILLENNIUM RUNNING</v>
      </c>
      <c r="G29" s="26">
        <f>SUMIF('Nashua 10K'!$F$2:$F$300,$F29,'Nashua 10K'!$J$2:$J$300)</f>
        <v>0</v>
      </c>
      <c r="H29" s="26">
        <f>SUMIF('Cinco 5K'!$F$2:$F$399,$F29,'Cinco 5K'!$J$2:$J$399)</f>
        <v>0</v>
      </c>
      <c r="I29" s="26">
        <f>SUMIF('Run for Freedom 10K'!$F$2:$F$300,$F29,'Run for Freedom 10K'!$J$2:$J$300)</f>
        <v>0</v>
      </c>
      <c r="J29" s="26">
        <f>SUMIF('Half Way to St. Patty 5K'!$F$2:$F$300,$F29,'Half Way to St. Patty 5K'!$J$2:$J$300)</f>
        <v>0</v>
      </c>
      <c r="K29" s="26">
        <f>SUMIF('Downriver 10K'!$F$2:$F$300,$F29,'Downriver 10K'!$J$2:$J$300)</f>
        <v>0</v>
      </c>
      <c r="L29" s="26">
        <f>SUMIF('New England Half'!$F$2:$F$300,$F29,'New England Half'!$J$2:$J$300)</f>
        <v>17.5</v>
      </c>
      <c r="M29" s="28">
        <f>SUM(G29:L29)</f>
        <v>17.5</v>
      </c>
    </row>
    <row r="30" spans="1:13" ht="12.45" x14ac:dyDescent="0.3">
      <c r="A30" t="s">
        <v>842</v>
      </c>
      <c r="B30" t="s">
        <v>843</v>
      </c>
      <c r="C30" t="s">
        <v>57</v>
      </c>
      <c r="D30">
        <v>38</v>
      </c>
      <c r="E30" s="2" t="s">
        <v>21</v>
      </c>
      <c r="F30" s="2" t="str">
        <f>A30&amp;B30&amp;C30&amp;E30</f>
        <v>JacqueleenAlbaneseFUPPER VALLEY RUNNING CLUB</v>
      </c>
      <c r="G30" s="26">
        <f>SUMIF('Nashua 10K'!$F$2:$F$300,$F30,'Nashua 10K'!$J$2:$J$300)</f>
        <v>0</v>
      </c>
      <c r="H30" s="26">
        <f>SUMIF('Cinco 5K'!$F$2:$F$399,$F30,'Cinco 5K'!$J$2:$J$399)</f>
        <v>0</v>
      </c>
      <c r="I30" s="26">
        <f>SUMIF('Run for Freedom 10K'!$F$2:$F$300,$F30,'Run for Freedom 10K'!$J$2:$J$300)</f>
        <v>0</v>
      </c>
      <c r="J30" s="26">
        <f>SUMIF('Half Way to St. Patty 5K'!$F$2:$F$300,$F30,'Half Way to St. Patty 5K'!$J$2:$J$300)</f>
        <v>0</v>
      </c>
      <c r="K30" s="26">
        <f>SUMIF('Downriver 10K'!$F$2:$F$300,$F30,'Downriver 10K'!$J$2:$J$300)</f>
        <v>17</v>
      </c>
      <c r="L30" s="26">
        <f>SUMIF('New England Half'!$F$2:$F$300,$F30,'New England Half'!$J$2:$J$300)</f>
        <v>0</v>
      </c>
      <c r="M30" s="28">
        <f>SUM(G30:L30)</f>
        <v>17</v>
      </c>
    </row>
    <row r="31" spans="1:13" ht="12.45" x14ac:dyDescent="0.3">
      <c r="A31" s="2" t="s">
        <v>345</v>
      </c>
      <c r="B31" s="2" t="s">
        <v>346</v>
      </c>
      <c r="C31" s="2" t="s">
        <v>57</v>
      </c>
      <c r="D31" s="2">
        <v>35</v>
      </c>
      <c r="E31" t="s">
        <v>20</v>
      </c>
      <c r="F31" s="2" t="str">
        <f>A31&amp;B31&amp;C31&amp;E31</f>
        <v>MeganMcDermottFMILLENNIUM RUNNING</v>
      </c>
      <c r="G31" s="26">
        <f>SUMIF('Nashua 10K'!$F$2:$F$300,$F31,'Nashua 10K'!$J$2:$J$300)</f>
        <v>0</v>
      </c>
      <c r="H31" s="26">
        <f>SUMIF('Cinco 5K'!$F$2:$F$399,$F31,'Cinco 5K'!$J$2:$J$399)</f>
        <v>2</v>
      </c>
      <c r="I31" s="26">
        <f>SUMIF('Run for Freedom 10K'!$F$2:$F$300,$F31,'Run for Freedom 10K'!$J$2:$J$300)</f>
        <v>8.75</v>
      </c>
      <c r="J31" s="26">
        <f>SUMIF('Half Way to St. Patty 5K'!$F$2:$F$300,$F31,'Half Way to St. Patty 5K'!$J$2:$J$300)</f>
        <v>2.28125</v>
      </c>
      <c r="K31" s="26">
        <f>SUMIF('Downriver 10K'!$F$2:$F$300,$F31,'Downriver 10K'!$J$2:$J$300)</f>
        <v>0</v>
      </c>
      <c r="L31" s="26">
        <f>SUMIF('New England Half'!$F$2:$F$300,$F31,'New England Half'!$J$2:$J$300)</f>
        <v>3.375</v>
      </c>
      <c r="M31" s="28">
        <f>SUM(G31:L31)</f>
        <v>16.40625</v>
      </c>
    </row>
    <row r="32" spans="1:13" ht="12.45" x14ac:dyDescent="0.3">
      <c r="A32" s="2" t="s">
        <v>258</v>
      </c>
      <c r="B32" s="2" t="s">
        <v>259</v>
      </c>
      <c r="C32" s="2" t="s">
        <v>57</v>
      </c>
      <c r="D32" s="2">
        <v>39</v>
      </c>
      <c r="E32" s="2" t="s">
        <v>18</v>
      </c>
      <c r="F32" s="2" t="str">
        <f>A32&amp;B32&amp;C32&amp;E32</f>
        <v>EricaMannettaFGATE CITY STRIDERS</v>
      </c>
      <c r="G32" s="26">
        <f>SUMIF('Nashua 10K'!$F$2:$F$300,$F32,'Nashua 10K'!$J$2:$J$300)</f>
        <v>0</v>
      </c>
      <c r="H32" s="26">
        <f>SUMIF('Cinco 5K'!$F$2:$F$399,$F32,'Cinco 5K'!$J$2:$J$399)</f>
        <v>16</v>
      </c>
      <c r="I32" s="26">
        <f>SUMIF('Run for Freedom 10K'!$F$2:$F$300,$F32,'Run for Freedom 10K'!$J$2:$J$300)</f>
        <v>0</v>
      </c>
      <c r="J32" s="26">
        <f>SUMIF('Half Way to St. Patty 5K'!$F$2:$F$300,$F32,'Half Way to St. Patty 5K'!$J$2:$J$300)</f>
        <v>0</v>
      </c>
      <c r="K32" s="26">
        <f>SUMIF('Downriver 10K'!$F$2:$F$300,$F32,'Downriver 10K'!$J$2:$J$300)</f>
        <v>0</v>
      </c>
      <c r="L32" s="26">
        <f>SUMIF('New England Half'!$F$2:$F$300,$F32,'New England Half'!$J$2:$J$300)</f>
        <v>0</v>
      </c>
      <c r="M32" s="28">
        <f>SUM(G32:L32)</f>
        <v>16</v>
      </c>
    </row>
    <row r="33" spans="1:13" ht="12.45" x14ac:dyDescent="0.3">
      <c r="A33" t="s">
        <v>700</v>
      </c>
      <c r="B33" t="s">
        <v>701</v>
      </c>
      <c r="C33" s="3" t="s">
        <v>57</v>
      </c>
      <c r="D33">
        <v>37</v>
      </c>
      <c r="E33" s="2" t="s">
        <v>18</v>
      </c>
      <c r="F33" s="2" t="str">
        <f>A33&amp;B33&amp;C33&amp;E33</f>
        <v>ShannonO'BrienFGATE CITY STRIDERS</v>
      </c>
      <c r="G33" s="26">
        <f>SUMIF('Nashua 10K'!$F$2:$F$300,$F33,'Nashua 10K'!$J$2:$J$300)</f>
        <v>0</v>
      </c>
      <c r="H33" s="26">
        <f>SUMIF('Cinco 5K'!$F$2:$F$399,$F33,'Cinco 5K'!$J$2:$J$399)</f>
        <v>0</v>
      </c>
      <c r="I33" s="26">
        <f>SUMIF('Run for Freedom 10K'!$F$2:$F$300,$F33,'Run for Freedom 10K'!$J$2:$J$300)</f>
        <v>0</v>
      </c>
      <c r="J33" s="26">
        <f>SUMIF('Half Way to St. Patty 5K'!$F$2:$F$300,$F33,'Half Way to St. Patty 5K'!$J$2:$J$300)</f>
        <v>15</v>
      </c>
      <c r="K33" s="26">
        <f>SUMIF('Downriver 10K'!$F$2:$F$300,$F33,'Downriver 10K'!$J$2:$J$300)</f>
        <v>0</v>
      </c>
      <c r="L33" s="26">
        <f>SUMIF('New England Half'!$F$2:$F$300,$F33,'New England Half'!$J$2:$J$300)</f>
        <v>0</v>
      </c>
      <c r="M33" s="28">
        <f>SUM(G33:L33)</f>
        <v>15</v>
      </c>
    </row>
    <row r="34" spans="1:13" ht="12.45" x14ac:dyDescent="0.3">
      <c r="A34" t="s">
        <v>898</v>
      </c>
      <c r="B34" t="s">
        <v>899</v>
      </c>
      <c r="C34" t="s">
        <v>57</v>
      </c>
      <c r="D34">
        <v>36</v>
      </c>
      <c r="E34" t="s">
        <v>20</v>
      </c>
      <c r="F34" s="2" t="str">
        <f>A34&amp;B34&amp;C34&amp;E34</f>
        <v>NikkiTingleyFMILLENNIUM RUNNING</v>
      </c>
      <c r="G34" s="26">
        <f>SUMIF('Nashua 10K'!$F$2:$F$300,$F34,'Nashua 10K'!$J$2:$J$300)</f>
        <v>0</v>
      </c>
      <c r="H34" s="26">
        <f>SUMIF('Cinco 5K'!$F$2:$F$399,$F34,'Cinco 5K'!$J$2:$J$399)</f>
        <v>0</v>
      </c>
      <c r="I34" s="26">
        <f>SUMIF('Run for Freedom 10K'!$F$2:$F$300,$F34,'Run for Freedom 10K'!$J$2:$J$300)</f>
        <v>0</v>
      </c>
      <c r="J34" s="26">
        <f>SUMIF('Half Way to St. Patty 5K'!$F$2:$F$300,$F34,'Half Way to St. Patty 5K'!$J$2:$J$300)</f>
        <v>0</v>
      </c>
      <c r="K34" s="26">
        <f>SUMIF('Downriver 10K'!$F$2:$F$300,$F34,'Downriver 10K'!$J$2:$J$300)</f>
        <v>0</v>
      </c>
      <c r="L34" s="26">
        <f>SUMIF('New England Half'!$F$2:$F$300,$F34,'New England Half'!$J$2:$J$300)</f>
        <v>12.5</v>
      </c>
      <c r="M34" s="28">
        <f>SUM(G34:L34)</f>
        <v>12.5</v>
      </c>
    </row>
    <row r="35" spans="1:13" ht="12.45" x14ac:dyDescent="0.3">
      <c r="A35" t="s">
        <v>800</v>
      </c>
      <c r="B35" t="s">
        <v>801</v>
      </c>
      <c r="C35" t="s">
        <v>57</v>
      </c>
      <c r="D35">
        <v>34</v>
      </c>
      <c r="E35" t="s">
        <v>19</v>
      </c>
      <c r="F35" s="2" t="str">
        <f>A35&amp;B35&amp;C35&amp;E35</f>
        <v>AndreaWaldronFGREATER DERRY TRACK CLUB</v>
      </c>
      <c r="G35" s="26">
        <f>SUMIF('Nashua 10K'!$F$2:$F$300,$F35,'Nashua 10K'!$J$2:$J$300)</f>
        <v>0</v>
      </c>
      <c r="H35" s="26">
        <f>SUMIF('Cinco 5K'!$F$2:$F$399,$F35,'Cinco 5K'!$J$2:$J$399)</f>
        <v>0</v>
      </c>
      <c r="I35" s="26">
        <f>SUMIF('Run for Freedom 10K'!$F$2:$F$300,$F35,'Run for Freedom 10K'!$J$2:$J$300)</f>
        <v>0</v>
      </c>
      <c r="J35" s="26">
        <f>SUMIF('Half Way to St. Patty 5K'!$F$2:$F$300,$F35,'Half Way to St. Patty 5K'!$J$2:$J$300)</f>
        <v>0</v>
      </c>
      <c r="K35" s="26">
        <f>SUMIF('Downriver 10K'!$F$2:$F$300,$F35,'Downriver 10K'!$J$2:$J$300)</f>
        <v>12.125</v>
      </c>
      <c r="L35" s="26">
        <f>SUMIF('New England Half'!$F$2:$F$300,$F35,'New England Half'!$J$2:$J$300)</f>
        <v>0</v>
      </c>
      <c r="M35" s="28">
        <f>SUM(G35:L35)</f>
        <v>12.125</v>
      </c>
    </row>
    <row r="36" spans="1:13" ht="12.45" x14ac:dyDescent="0.3">
      <c r="A36" t="s">
        <v>103</v>
      </c>
      <c r="B36" t="s">
        <v>850</v>
      </c>
      <c r="C36" t="s">
        <v>57</v>
      </c>
      <c r="D36">
        <v>35</v>
      </c>
      <c r="E36" s="2" t="s">
        <v>21</v>
      </c>
      <c r="F36" s="2" t="str">
        <f>A36&amp;B36&amp;C36&amp;E36</f>
        <v>JenniferFullertonFUPPER VALLEY RUNNING CLUB</v>
      </c>
      <c r="G36" s="26">
        <f>SUMIF('Nashua 10K'!$F$2:$F$300,$F36,'Nashua 10K'!$J$2:$J$300)</f>
        <v>0</v>
      </c>
      <c r="H36" s="26">
        <f>SUMIF('Cinco 5K'!$F$2:$F$399,$F36,'Cinco 5K'!$J$2:$J$399)</f>
        <v>0</v>
      </c>
      <c r="I36" s="26">
        <f>SUMIF('Run for Freedom 10K'!$F$2:$F$300,$F36,'Run for Freedom 10K'!$J$2:$J$300)</f>
        <v>0</v>
      </c>
      <c r="J36" s="26">
        <f>SUMIF('Half Way to St. Patty 5K'!$F$2:$F$300,$F36,'Half Way to St. Patty 5K'!$J$2:$J$300)</f>
        <v>0</v>
      </c>
      <c r="K36" s="26">
        <f>SUMIF('Downriver 10K'!$F$2:$F$300,$F36,'Downriver 10K'!$J$2:$J$300)</f>
        <v>10.625</v>
      </c>
      <c r="L36" s="26">
        <f>SUMIF('New England Half'!$F$2:$F$300,$F36,'New England Half'!$J$2:$J$300)</f>
        <v>0</v>
      </c>
      <c r="M36" s="28">
        <f>SUM(G36:L36)</f>
        <v>10.625</v>
      </c>
    </row>
    <row r="37" spans="1:13" ht="12.45" x14ac:dyDescent="0.3">
      <c r="A37" t="s">
        <v>166</v>
      </c>
      <c r="B37" t="s">
        <v>292</v>
      </c>
      <c r="C37" t="s">
        <v>57</v>
      </c>
      <c r="D37">
        <v>35</v>
      </c>
      <c r="E37" t="s">
        <v>20</v>
      </c>
      <c r="F37" s="2" t="str">
        <f>A37&amp;B37&amp;C37&amp;E37</f>
        <v>JennaHutchinsonFMILLENNIUM RUNNING</v>
      </c>
      <c r="G37" s="26">
        <f>SUMIF('Nashua 10K'!$F$2:$F$300,$F37,'Nashua 10K'!$J$2:$J$300)</f>
        <v>0</v>
      </c>
      <c r="H37" s="26">
        <f>SUMIF('Cinco 5K'!$F$2:$F$399,$F37,'Cinco 5K'!$J$2:$J$399)</f>
        <v>8.5</v>
      </c>
      <c r="I37" s="26">
        <f>SUMIF('Run for Freedom 10K'!$F$2:$F$300,$F37,'Run for Freedom 10K'!$J$2:$J$300)</f>
        <v>0</v>
      </c>
      <c r="J37" s="26">
        <f>SUMIF('Half Way to St. Patty 5K'!$F$2:$F$300,$F37,'Half Way to St. Patty 5K'!$J$2:$J$300)</f>
        <v>0</v>
      </c>
      <c r="K37" s="26">
        <f>SUMIF('Downriver 10K'!$F$2:$F$300,$F37,'Downriver 10K'!$J$2:$J$300)</f>
        <v>0</v>
      </c>
      <c r="L37" s="26">
        <f>SUMIF('New England Half'!$F$2:$F$300,$F37,'New England Half'!$J$2:$J$300)</f>
        <v>0</v>
      </c>
      <c r="M37" s="28">
        <f>SUM(G37:L37)</f>
        <v>8.5</v>
      </c>
    </row>
    <row r="38" spans="1:13" ht="12.45" x14ac:dyDescent="0.3">
      <c r="A38" t="s">
        <v>367</v>
      </c>
      <c r="B38" t="s">
        <v>368</v>
      </c>
      <c r="C38" t="s">
        <v>57</v>
      </c>
      <c r="D38">
        <v>31</v>
      </c>
      <c r="E38" t="s">
        <v>20</v>
      </c>
      <c r="F38" s="2" t="str">
        <f>A38&amp;B38&amp;C38&amp;E38</f>
        <v>CadyHickmanFMILLENNIUM RUNNING</v>
      </c>
      <c r="G38" s="26">
        <f>SUMIF('Nashua 10K'!$F$2:$F$300,$F38,'Nashua 10K'!$J$2:$J$300)</f>
        <v>0</v>
      </c>
      <c r="H38" s="26">
        <f>SUMIF('Cinco 5K'!$F$2:$F$399,$F38,'Cinco 5K'!$J$2:$J$399)</f>
        <v>2</v>
      </c>
      <c r="I38" s="26">
        <f>SUMIF('Run for Freedom 10K'!$F$2:$F$300,$F38,'Run for Freedom 10K'!$J$2:$J$300)</f>
        <v>6.0625</v>
      </c>
      <c r="J38" s="26">
        <f>SUMIF('Half Way to St. Patty 5K'!$F$2:$F$300,$F38,'Half Way to St. Patty 5K'!$J$2:$J$300)</f>
        <v>0</v>
      </c>
      <c r="K38" s="26">
        <f>SUMIF('Downriver 10K'!$F$2:$F$300,$F38,'Downriver 10K'!$J$2:$J$300)</f>
        <v>0</v>
      </c>
      <c r="L38" s="26">
        <f>SUMIF('New England Half'!$F$2:$F$300,$F38,'New England Half'!$J$2:$J$300)</f>
        <v>0</v>
      </c>
      <c r="M38" s="28">
        <f>SUM(G38:L38)</f>
        <v>8.0625</v>
      </c>
    </row>
    <row r="39" spans="1:13" ht="12.45" x14ac:dyDescent="0.3">
      <c r="A39" s="3" t="s">
        <v>365</v>
      </c>
      <c r="B39" s="3" t="s">
        <v>463</v>
      </c>
      <c r="C39" s="3" t="s">
        <v>57</v>
      </c>
      <c r="D39" s="3">
        <v>38</v>
      </c>
      <c r="E39" t="s">
        <v>19</v>
      </c>
      <c r="F39" s="2" t="str">
        <f>A39&amp;B39&amp;C39&amp;E39</f>
        <v>ErinMcCuneFGREATER DERRY TRACK CLUB</v>
      </c>
      <c r="G39" s="26">
        <f>SUMIF('Nashua 10K'!$F$2:$F$300,$F39,'Nashua 10K'!$J$2:$J$300)</f>
        <v>0</v>
      </c>
      <c r="H39" s="26">
        <f>SUMIF('Cinco 5K'!$F$2:$F$399,$F39,'Cinco 5K'!$J$2:$J$399)</f>
        <v>2</v>
      </c>
      <c r="I39" s="26">
        <f>SUMIF('Run for Freedom 10K'!$F$2:$F$300,$F39,'Run for Freedom 10K'!$J$2:$J$300)</f>
        <v>3.625</v>
      </c>
      <c r="J39" s="26">
        <f>SUMIF('Half Way to St. Patty 5K'!$F$2:$F$300,$F39,'Half Way to St. Patty 5K'!$J$2:$J$300)</f>
        <v>2</v>
      </c>
      <c r="K39" s="26">
        <f>SUMIF('Downriver 10K'!$F$2:$F$300,$F39,'Downriver 10K'!$J$2:$J$300)</f>
        <v>0</v>
      </c>
      <c r="L39" s="26">
        <f>SUMIF('New England Half'!$F$2:$F$300,$F39,'New England Half'!$J$2:$J$300)</f>
        <v>0</v>
      </c>
      <c r="M39" s="28">
        <f>SUM(G39:L39)</f>
        <v>7.625</v>
      </c>
    </row>
    <row r="40" spans="1:13" ht="12.45" x14ac:dyDescent="0.3">
      <c r="A40" t="s">
        <v>436</v>
      </c>
      <c r="B40" t="s">
        <v>437</v>
      </c>
      <c r="C40" t="s">
        <v>57</v>
      </c>
      <c r="D40">
        <v>38</v>
      </c>
      <c r="E40" t="s">
        <v>20</v>
      </c>
      <c r="F40" s="2" t="str">
        <f>A40&amp;B40&amp;C40&amp;E40</f>
        <v>Megan EliseWestbrookFMILLENNIUM RUNNING</v>
      </c>
      <c r="G40" s="26">
        <f>SUMIF('Nashua 10K'!$F$2:$F$300,$F40,'Nashua 10K'!$J$2:$J$300)</f>
        <v>0</v>
      </c>
      <c r="H40" s="26">
        <f>SUMIF('Cinco 5K'!$F$2:$F$399,$F40,'Cinco 5K'!$J$2:$J$399)</f>
        <v>2</v>
      </c>
      <c r="I40" s="26">
        <f>SUMIF('Run for Freedom 10K'!$F$2:$F$300,$F40,'Run for Freedom 10K'!$J$2:$J$300)</f>
        <v>3.5</v>
      </c>
      <c r="J40" s="26">
        <f>SUMIF('Half Way to St. Patty 5K'!$F$2:$F$300,$F40,'Half Way to St. Patty 5K'!$J$2:$J$300)</f>
        <v>2</v>
      </c>
      <c r="K40" s="26">
        <f>SUMIF('Downriver 10K'!$F$2:$F$300,$F40,'Downriver 10K'!$J$2:$J$300)</f>
        <v>0</v>
      </c>
      <c r="L40" s="26">
        <f>SUMIF('New England Half'!$F$2:$F$300,$F40,'New England Half'!$J$2:$J$300)</f>
        <v>0</v>
      </c>
      <c r="M40" s="28">
        <f>SUM(G40:L40)</f>
        <v>7.5</v>
      </c>
    </row>
    <row r="41" spans="1:13" ht="12.45" x14ac:dyDescent="0.3">
      <c r="A41" s="3" t="s">
        <v>131</v>
      </c>
      <c r="B41" s="3" t="s">
        <v>646</v>
      </c>
      <c r="C41" s="3" t="s">
        <v>57</v>
      </c>
      <c r="D41" s="3">
        <v>35</v>
      </c>
      <c r="E41" t="s">
        <v>19</v>
      </c>
      <c r="F41" s="2" t="str">
        <f>A41&amp;B41&amp;C41&amp;E41</f>
        <v>AmySeagrovesFGREATER DERRY TRACK CLUB</v>
      </c>
      <c r="G41" s="26">
        <f>SUMIF('Nashua 10K'!$F$2:$F$300,$F41,'Nashua 10K'!$J$2:$J$300)</f>
        <v>0</v>
      </c>
      <c r="H41" s="26">
        <f>SUMIF('Cinco 5K'!$F$2:$F$399,$F41,'Cinco 5K'!$J$2:$J$399)</f>
        <v>0</v>
      </c>
      <c r="I41" s="26">
        <f>SUMIF('Run for Freedom 10K'!$F$2:$F$300,$F41,'Run for Freedom 10K'!$J$2:$J$300)</f>
        <v>3.875</v>
      </c>
      <c r="J41" s="26">
        <f>SUMIF('Half Way to St. Patty 5K'!$F$2:$F$300,$F41,'Half Way to St. Patty 5K'!$J$2:$J$300)</f>
        <v>0</v>
      </c>
      <c r="K41" s="26">
        <f>SUMIF('Downriver 10K'!$F$2:$F$300,$F41,'Downriver 10K'!$J$2:$J$300)</f>
        <v>0</v>
      </c>
      <c r="L41" s="26">
        <f>SUMIF('New England Half'!$F$2:$F$300,$F41,'New England Half'!$J$2:$J$300)</f>
        <v>2.4375</v>
      </c>
      <c r="M41" s="28">
        <f>SUM(G41:L41)</f>
        <v>6.3125</v>
      </c>
    </row>
    <row r="42" spans="1:13" ht="12.45" x14ac:dyDescent="0.3">
      <c r="A42" t="s">
        <v>402</v>
      </c>
      <c r="B42" t="s">
        <v>403</v>
      </c>
      <c r="C42" t="s">
        <v>57</v>
      </c>
      <c r="D42">
        <v>36</v>
      </c>
      <c r="E42" t="s">
        <v>18</v>
      </c>
      <c r="F42" s="2" t="str">
        <f>A42&amp;B42&amp;C42&amp;E42</f>
        <v>LoriVanceFGATE CITY STRIDERS</v>
      </c>
      <c r="G42" s="26">
        <f>SUMIF('Nashua 10K'!$F$2:$F$300,$F42,'Nashua 10K'!$J$2:$J$300)</f>
        <v>0</v>
      </c>
      <c r="H42" s="26">
        <f>SUMIF('Cinco 5K'!$F$2:$F$399,$F42,'Cinco 5K'!$J$2:$J$399)</f>
        <v>2</v>
      </c>
      <c r="I42" s="26">
        <f>SUMIF('Run for Freedom 10K'!$F$2:$F$300,$F42,'Run for Freedom 10K'!$J$2:$J$300)</f>
        <v>0</v>
      </c>
      <c r="J42" s="26">
        <f>SUMIF('Half Way to St. Patty 5K'!$F$2:$F$300,$F42,'Half Way to St. Patty 5K'!$J$2:$J$300)</f>
        <v>3.375</v>
      </c>
      <c r="K42" s="26">
        <f>SUMIF('Downriver 10K'!$F$2:$F$300,$F42,'Downriver 10K'!$J$2:$J$300)</f>
        <v>0</v>
      </c>
      <c r="L42" s="26">
        <f>SUMIF('New England Half'!$F$2:$F$300,$F42,'New England Half'!$J$2:$J$300)</f>
        <v>0</v>
      </c>
      <c r="M42" s="28">
        <f>SUM(G42:L42)</f>
        <v>5.375</v>
      </c>
    </row>
    <row r="43" spans="1:13" ht="12.45" x14ac:dyDescent="0.3">
      <c r="A43" t="s">
        <v>147</v>
      </c>
      <c r="B43" t="s">
        <v>719</v>
      </c>
      <c r="C43" s="3" t="s">
        <v>57</v>
      </c>
      <c r="D43">
        <v>34</v>
      </c>
      <c r="E43" t="s">
        <v>19</v>
      </c>
      <c r="F43" s="2" t="str">
        <f>A43&amp;B43&amp;C43&amp;E43</f>
        <v>EmilyStockbridgeFGREATER DERRY TRACK CLUB</v>
      </c>
      <c r="G43" s="26">
        <f>SUMIF('Nashua 10K'!$F$2:$F$300,$F43,'Nashua 10K'!$J$2:$J$300)</f>
        <v>0</v>
      </c>
      <c r="H43" s="26">
        <f>SUMIF('Cinco 5K'!$F$2:$F$399,$F43,'Cinco 5K'!$J$2:$J$399)</f>
        <v>0</v>
      </c>
      <c r="I43" s="26">
        <f>SUMIF('Run for Freedom 10K'!$F$2:$F$300,$F43,'Run for Freedom 10K'!$J$2:$J$300)</f>
        <v>0</v>
      </c>
      <c r="J43" s="26">
        <f>SUMIF('Half Way to St. Patty 5K'!$F$2:$F$300,$F43,'Half Way to St. Patty 5K'!$J$2:$J$300)</f>
        <v>4.9375</v>
      </c>
      <c r="K43" s="26">
        <f>SUMIF('Downriver 10K'!$F$2:$F$300,$F43,'Downriver 10K'!$J$2:$J$300)</f>
        <v>0</v>
      </c>
      <c r="L43" s="26">
        <f>SUMIF('New England Half'!$F$2:$F$300,$F43,'New England Half'!$J$2:$J$300)</f>
        <v>0</v>
      </c>
      <c r="M43" s="28">
        <f>SUM(G43:L43)</f>
        <v>4.9375</v>
      </c>
    </row>
    <row r="44" spans="1:13" ht="12.45" x14ac:dyDescent="0.3">
      <c r="A44" t="s">
        <v>901</v>
      </c>
      <c r="B44" s="3" t="s">
        <v>902</v>
      </c>
      <c r="C44" t="s">
        <v>57</v>
      </c>
      <c r="D44">
        <v>35</v>
      </c>
      <c r="E44" t="s">
        <v>20</v>
      </c>
      <c r="F44" s="2" t="str">
        <f>A44&amp;B44&amp;C44&amp;E44</f>
        <v>KayleePingreeFMILLENNIUM RUNNING</v>
      </c>
      <c r="G44" s="26">
        <f>SUMIF('Nashua 10K'!$F$2:$F$300,$F44,'Nashua 10K'!$J$2:$J$300)</f>
        <v>0</v>
      </c>
      <c r="H44" s="26">
        <f>SUMIF('Cinco 5K'!$F$2:$F$399,$F44,'Cinco 5K'!$J$2:$J$399)</f>
        <v>0</v>
      </c>
      <c r="I44" s="26">
        <f>SUMIF('Run for Freedom 10K'!$F$2:$F$300,$F44,'Run for Freedom 10K'!$J$2:$J$300)</f>
        <v>0</v>
      </c>
      <c r="J44" s="26">
        <f>SUMIF('Half Way to St. Patty 5K'!$F$2:$F$300,$F44,'Half Way to St. Patty 5K'!$J$2:$J$300)</f>
        <v>0</v>
      </c>
      <c r="K44" s="26">
        <f>SUMIF('Downriver 10K'!$F$2:$F$300,$F44,'Downriver 10K'!$J$2:$J$300)</f>
        <v>0</v>
      </c>
      <c r="L44" s="26">
        <f>SUMIF('New England Half'!$F$2:$F$300,$F44,'New England Half'!$J$2:$J$300)</f>
        <v>4.875</v>
      </c>
      <c r="M44" s="28">
        <f>SUM(G44:L44)</f>
        <v>4.875</v>
      </c>
    </row>
    <row r="45" spans="1:13" ht="12.45" x14ac:dyDescent="0.3">
      <c r="A45" s="2" t="s">
        <v>322</v>
      </c>
      <c r="B45" s="2" t="s">
        <v>151</v>
      </c>
      <c r="C45" s="2" t="s">
        <v>57</v>
      </c>
      <c r="D45" s="2">
        <v>35</v>
      </c>
      <c r="E45" s="2" t="s">
        <v>18</v>
      </c>
      <c r="F45" s="2" t="str">
        <f>A45&amp;B45&amp;C45&amp;E45</f>
        <v>MeghanJordanFGATE CITY STRIDERS</v>
      </c>
      <c r="G45" s="26">
        <f>SUMIF('Nashua 10K'!$F$2:$F$300,$F45,'Nashua 10K'!$J$2:$J$300)</f>
        <v>0</v>
      </c>
      <c r="H45" s="26">
        <f>SUMIF('Cinco 5K'!$F$2:$F$399,$F45,'Cinco 5K'!$J$2:$J$399)</f>
        <v>3.625</v>
      </c>
      <c r="I45" s="26">
        <f>SUMIF('Run for Freedom 10K'!$F$2:$F$300,$F45,'Run for Freedom 10K'!$J$2:$J$300)</f>
        <v>0</v>
      </c>
      <c r="J45" s="26">
        <f>SUMIF('Half Way to St. Patty 5K'!$F$2:$F$300,$F45,'Half Way to St. Patty 5K'!$J$2:$J$300)</f>
        <v>0</v>
      </c>
      <c r="K45" s="26">
        <f>SUMIF('Downriver 10K'!$F$2:$F$300,$F45,'Downriver 10K'!$J$2:$J$300)</f>
        <v>0</v>
      </c>
      <c r="L45" s="26">
        <f>SUMIF('New England Half'!$F$2:$F$300,$F45,'New England Half'!$J$2:$J$300)</f>
        <v>0</v>
      </c>
      <c r="M45" s="28">
        <f>SUM(G45:L45)</f>
        <v>3.625</v>
      </c>
    </row>
    <row r="46" spans="1:13" ht="12.45" x14ac:dyDescent="0.3">
      <c r="A46" s="3" t="s">
        <v>71</v>
      </c>
      <c r="B46" s="3" t="s">
        <v>765</v>
      </c>
      <c r="C46" s="3" t="s">
        <v>57</v>
      </c>
      <c r="D46" s="3">
        <v>36</v>
      </c>
      <c r="E46" t="s">
        <v>20</v>
      </c>
      <c r="F46" s="2" t="str">
        <f>A46&amp;B46&amp;C46&amp;E46</f>
        <v>PamelaBohananFMILLENNIUM RUNNING</v>
      </c>
      <c r="G46" s="26">
        <f>SUMIF('Nashua 10K'!$F$2:$F$300,$F46,'Nashua 10K'!$J$2:$J$300)</f>
        <v>0</v>
      </c>
      <c r="H46" s="26">
        <f>SUMIF('Cinco 5K'!$F$2:$F$399,$F46,'Cinco 5K'!$J$2:$J$399)</f>
        <v>0</v>
      </c>
      <c r="I46" s="26">
        <f>SUMIF('Run for Freedom 10K'!$F$2:$F$300,$F46,'Run for Freedom 10K'!$J$2:$J$300)</f>
        <v>0</v>
      </c>
      <c r="J46" s="26">
        <f>SUMIF('Half Way to St. Patty 5K'!$F$2:$F$300,$F46,'Half Way to St. Patty 5K'!$J$2:$J$300)</f>
        <v>2.9375</v>
      </c>
      <c r="K46" s="26">
        <f>SUMIF('Downriver 10K'!$F$2:$F$300,$F46,'Downriver 10K'!$J$2:$J$300)</f>
        <v>0</v>
      </c>
      <c r="L46" s="26">
        <f>SUMIF('New England Half'!$F$2:$F$300,$F46,'New England Half'!$J$2:$J$300)</f>
        <v>0</v>
      </c>
      <c r="M46" s="28">
        <f>SUM(G46:L46)</f>
        <v>2.9375</v>
      </c>
    </row>
    <row r="47" spans="1:13" ht="12.45" x14ac:dyDescent="0.3">
      <c r="A47" s="2" t="s">
        <v>439</v>
      </c>
      <c r="B47" s="2" t="s">
        <v>440</v>
      </c>
      <c r="C47" s="2" t="s">
        <v>57</v>
      </c>
      <c r="D47" s="2">
        <v>32</v>
      </c>
      <c r="E47" t="s">
        <v>20</v>
      </c>
      <c r="F47" s="2" t="str">
        <f>A47&amp;B47&amp;C47&amp;E47</f>
        <v>SheaGeyerFMILLENNIUM RUNNING</v>
      </c>
      <c r="G47" s="26">
        <f>SUMIF('Nashua 10K'!$F$2:$F$300,$F47,'Nashua 10K'!$J$2:$J$300)</f>
        <v>0</v>
      </c>
      <c r="H47" s="26">
        <f>SUMIF('Cinco 5K'!$F$2:$F$399,$F47,'Cinco 5K'!$J$2:$J$399)</f>
        <v>2</v>
      </c>
      <c r="I47" s="26">
        <f>SUMIF('Run for Freedom 10K'!$F$2:$F$300,$F47,'Run for Freedom 10K'!$J$2:$J$300)</f>
        <v>0</v>
      </c>
      <c r="J47" s="26">
        <f>SUMIF('Half Way to St. Patty 5K'!$F$2:$F$300,$F47,'Half Way to St. Patty 5K'!$J$2:$J$300)</f>
        <v>0</v>
      </c>
      <c r="K47" s="26">
        <f>SUMIF('Downriver 10K'!$F$2:$F$300,$F47,'Downriver 10K'!$J$2:$J$300)</f>
        <v>0</v>
      </c>
      <c r="L47" s="26">
        <f>SUMIF('New England Half'!$F$2:$F$300,$F47,'New England Half'!$J$2:$J$300)</f>
        <v>0</v>
      </c>
      <c r="M47" s="28">
        <f>SUM(G47:L47)</f>
        <v>2</v>
      </c>
    </row>
    <row r="48" spans="1:13" ht="12.45" x14ac:dyDescent="0.3">
      <c r="A48" s="2" t="s">
        <v>254</v>
      </c>
      <c r="B48" s="2" t="s">
        <v>422</v>
      </c>
      <c r="C48" s="2" t="s">
        <v>57</v>
      </c>
      <c r="D48" s="2">
        <v>33</v>
      </c>
      <c r="E48" t="s">
        <v>20</v>
      </c>
      <c r="F48" s="2" t="str">
        <f>A48&amp;B48&amp;C48&amp;E48</f>
        <v>JessicaSmithFMILLENNIUM RUNNING</v>
      </c>
      <c r="G48" s="26">
        <f>SUMIF('Nashua 10K'!$F$2:$F$300,$F48,'Nashua 10K'!$J$2:$J$300)</f>
        <v>0</v>
      </c>
      <c r="H48" s="26">
        <f>SUMIF('Cinco 5K'!$F$2:$F$399,$F48,'Cinco 5K'!$J$2:$J$399)</f>
        <v>2</v>
      </c>
      <c r="I48" s="26">
        <f>SUMIF('Run for Freedom 10K'!$F$2:$F$300,$F48,'Run for Freedom 10K'!$J$2:$J$300)</f>
        <v>0</v>
      </c>
      <c r="J48" s="26">
        <f>SUMIF('Half Way to St. Patty 5K'!$F$2:$F$300,$F48,'Half Way to St. Patty 5K'!$J$2:$J$300)</f>
        <v>0</v>
      </c>
      <c r="K48" s="26">
        <f>SUMIF('Downriver 10K'!$F$2:$F$300,$F48,'Downriver 10K'!$J$2:$J$300)</f>
        <v>0</v>
      </c>
      <c r="L48" s="26">
        <f>SUMIF('New England Half'!$F$2:$F$300,$F48,'New England Half'!$J$2:$J$300)</f>
        <v>0</v>
      </c>
      <c r="M48" s="28">
        <f>SUM(G48:L48)</f>
        <v>2</v>
      </c>
    </row>
    <row r="49" spans="1:13" ht="12.45" x14ac:dyDescent="0.3">
      <c r="A49" s="3" t="s">
        <v>432</v>
      </c>
      <c r="B49" s="3" t="s">
        <v>433</v>
      </c>
      <c r="C49" s="3" t="s">
        <v>57</v>
      </c>
      <c r="D49" s="3">
        <v>35</v>
      </c>
      <c r="E49" t="s">
        <v>20</v>
      </c>
      <c r="F49" s="2" t="str">
        <f>A49&amp;B49&amp;C49&amp;E49</f>
        <v>AprilFrinkFMILLENNIUM RUNNING</v>
      </c>
      <c r="G49" s="26">
        <f>SUMIF('Nashua 10K'!$F$2:$F$300,$F49,'Nashua 10K'!$J$2:$J$300)</f>
        <v>0</v>
      </c>
      <c r="H49" s="26">
        <f>SUMIF('Cinco 5K'!$F$2:$F$399,$F49,'Cinco 5K'!$J$2:$J$399)</f>
        <v>2</v>
      </c>
      <c r="I49" s="26">
        <f>SUMIF('Run for Freedom 10K'!$F$2:$F$300,$F49,'Run for Freedom 10K'!$J$2:$J$300)</f>
        <v>0</v>
      </c>
      <c r="J49" s="26">
        <f>SUMIF('Half Way to St. Patty 5K'!$F$2:$F$300,$F49,'Half Way to St. Patty 5K'!$J$2:$J$300)</f>
        <v>0</v>
      </c>
      <c r="K49" s="26">
        <f>SUMIF('Downriver 10K'!$F$2:$F$300,$F49,'Downriver 10K'!$J$2:$J$300)</f>
        <v>0</v>
      </c>
      <c r="L49" s="26">
        <f>SUMIF('New England Half'!$F$2:$F$300,$F49,'New England Half'!$J$2:$J$300)</f>
        <v>0</v>
      </c>
      <c r="M49" s="28">
        <f>SUM(G49:L49)</f>
        <v>2</v>
      </c>
    </row>
    <row r="50" spans="1:13" ht="12.45" x14ac:dyDescent="0.3">
      <c r="A50" s="3" t="s">
        <v>83</v>
      </c>
      <c r="B50" s="3" t="s">
        <v>784</v>
      </c>
      <c r="C50" s="3" t="s">
        <v>57</v>
      </c>
      <c r="D50" s="3">
        <v>36</v>
      </c>
      <c r="E50" t="s">
        <v>20</v>
      </c>
      <c r="F50" s="2" t="str">
        <f>A50&amp;B50&amp;C50&amp;E50</f>
        <v>SarahGlinesFMILLENNIUM RUNNING</v>
      </c>
      <c r="G50" s="26">
        <f>SUMIF('Nashua 10K'!$F$2:$F$300,$F50,'Nashua 10K'!$J$2:$J$300)</f>
        <v>0</v>
      </c>
      <c r="H50" s="26">
        <f>SUMIF('Cinco 5K'!$F$2:$F$399,$F50,'Cinco 5K'!$J$2:$J$399)</f>
        <v>0</v>
      </c>
      <c r="I50" s="26">
        <f>SUMIF('Run for Freedom 10K'!$F$2:$F$300,$F50,'Run for Freedom 10K'!$J$2:$J$300)</f>
        <v>0</v>
      </c>
      <c r="J50" s="26">
        <f>SUMIF('Half Way to St. Patty 5K'!$F$2:$F$300,$F50,'Half Way to St. Patty 5K'!$J$2:$J$300)</f>
        <v>2</v>
      </c>
      <c r="K50" s="26">
        <f>SUMIF('Downriver 10K'!$F$2:$F$300,$F50,'Downriver 10K'!$J$2:$J$300)</f>
        <v>0</v>
      </c>
      <c r="L50" s="26">
        <f>SUMIF('New England Half'!$F$2:$F$300,$F50,'New England Half'!$J$2:$J$300)</f>
        <v>0</v>
      </c>
      <c r="M50" s="28">
        <f>SUM(G50:L50)</f>
        <v>2</v>
      </c>
    </row>
    <row r="51" spans="1:13" ht="12.45" x14ac:dyDescent="0.3">
      <c r="A51" s="3" t="s">
        <v>434</v>
      </c>
      <c r="B51" s="3" t="s">
        <v>435</v>
      </c>
      <c r="C51" s="3" t="s">
        <v>57</v>
      </c>
      <c r="D51" s="3">
        <v>36</v>
      </c>
      <c r="E51" t="s">
        <v>20</v>
      </c>
      <c r="F51" s="2" t="str">
        <f>A51&amp;B51&amp;C51&amp;E51</f>
        <v>KatieHardyFMILLENNIUM RUNNING</v>
      </c>
      <c r="G51" s="26">
        <f>SUMIF('Nashua 10K'!$F$2:$F$300,$F51,'Nashua 10K'!$J$2:$J$300)</f>
        <v>0</v>
      </c>
      <c r="H51" s="26">
        <f>SUMIF('Cinco 5K'!$F$2:$F$399,$F51,'Cinco 5K'!$J$2:$J$399)</f>
        <v>2</v>
      </c>
      <c r="I51" s="26">
        <f>SUMIF('Run for Freedom 10K'!$F$2:$F$300,$F51,'Run for Freedom 10K'!$J$2:$J$300)</f>
        <v>0</v>
      </c>
      <c r="J51" s="26">
        <f>SUMIF('Half Way to St. Patty 5K'!$F$2:$F$300,$F51,'Half Way to St. Patty 5K'!$J$2:$J$300)</f>
        <v>0</v>
      </c>
      <c r="K51" s="26">
        <f>SUMIF('Downriver 10K'!$F$2:$F$300,$F51,'Downriver 10K'!$J$2:$J$300)</f>
        <v>0</v>
      </c>
      <c r="L51" s="26">
        <f>SUMIF('New England Half'!$F$2:$F$300,$F51,'New England Half'!$J$2:$J$300)</f>
        <v>0</v>
      </c>
      <c r="M51" s="28">
        <f>SUM(G51:L51)</f>
        <v>2</v>
      </c>
    </row>
    <row r="52" spans="1:13" ht="12.45" x14ac:dyDescent="0.3">
      <c r="A52" s="2" t="s">
        <v>418</v>
      </c>
      <c r="B52" s="2" t="s">
        <v>419</v>
      </c>
      <c r="C52" s="2" t="s">
        <v>57</v>
      </c>
      <c r="D52" s="2">
        <v>36</v>
      </c>
      <c r="E52" s="2" t="s">
        <v>19</v>
      </c>
      <c r="F52" s="2" t="str">
        <f>A52&amp;B52&amp;C52&amp;E52</f>
        <v>MelaneyHodgeFGREATER DERRY TRACK CLUB</v>
      </c>
      <c r="G52" s="26">
        <f>SUMIF('Nashua 10K'!$F$2:$F$300,$F52,'Nashua 10K'!$J$2:$J$300)</f>
        <v>0</v>
      </c>
      <c r="H52" s="26">
        <f>SUMIF('Cinco 5K'!$F$2:$F$399,$F52,'Cinco 5K'!$J$2:$J$399)</f>
        <v>2</v>
      </c>
      <c r="I52" s="26">
        <f>SUMIF('Run for Freedom 10K'!$F$2:$F$300,$F52,'Run for Freedom 10K'!$J$2:$J$300)</f>
        <v>0</v>
      </c>
      <c r="J52" s="26">
        <f>SUMIF('Half Way to St. Patty 5K'!$F$2:$F$300,$F52,'Half Way to St. Patty 5K'!$J$2:$J$300)</f>
        <v>0</v>
      </c>
      <c r="K52" s="26">
        <f>SUMIF('Downriver 10K'!$F$2:$F$300,$F52,'Downriver 10K'!$J$2:$J$300)</f>
        <v>0</v>
      </c>
      <c r="L52" s="26">
        <f>SUMIF('New England Half'!$F$2:$F$300,$F52,'New England Half'!$J$2:$J$300)</f>
        <v>0</v>
      </c>
      <c r="M52" s="28">
        <f>SUM(G52:L52)</f>
        <v>2</v>
      </c>
    </row>
    <row r="53" spans="1:13" ht="12.45" x14ac:dyDescent="0.3">
      <c r="A53" s="2" t="s">
        <v>391</v>
      </c>
      <c r="B53" s="2" t="s">
        <v>392</v>
      </c>
      <c r="C53" s="2" t="s">
        <v>57</v>
      </c>
      <c r="D53" s="2">
        <v>36</v>
      </c>
      <c r="E53" s="2" t="s">
        <v>18</v>
      </c>
      <c r="F53" s="2" t="str">
        <f>A53&amp;B53&amp;C53&amp;E53</f>
        <v>DanielleFerrucciFGATE CITY STRIDERS</v>
      </c>
      <c r="G53" s="26">
        <f>SUMIF('Nashua 10K'!$F$2:$F$300,$F53,'Nashua 10K'!$J$2:$J$300)</f>
        <v>0</v>
      </c>
      <c r="H53" s="26">
        <f>SUMIF('Cinco 5K'!$F$2:$F$399,$F53,'Cinco 5K'!$J$2:$J$399)</f>
        <v>2</v>
      </c>
      <c r="I53" s="26">
        <f>SUMIF('Run for Freedom 10K'!$F$2:$F$300,$F53,'Run for Freedom 10K'!$J$2:$J$300)</f>
        <v>0</v>
      </c>
      <c r="J53" s="26">
        <f>SUMIF('Half Way to St. Patty 5K'!$F$2:$F$300,$F53,'Half Way to St. Patty 5K'!$J$2:$J$300)</f>
        <v>0</v>
      </c>
      <c r="K53" s="26">
        <f>SUMIF('Downriver 10K'!$F$2:$F$300,$F53,'Downriver 10K'!$J$2:$J$300)</f>
        <v>0</v>
      </c>
      <c r="L53" s="26">
        <f>SUMIF('New England Half'!$F$2:$F$300,$F53,'New England Half'!$J$2:$J$300)</f>
        <v>0</v>
      </c>
      <c r="M53" s="28">
        <f>SUM(G53:L53)</f>
        <v>2</v>
      </c>
    </row>
    <row r="54" spans="1:13" ht="12.45" x14ac:dyDescent="0.3">
      <c r="A54" s="3" t="s">
        <v>254</v>
      </c>
      <c r="B54" s="3" t="s">
        <v>228</v>
      </c>
      <c r="C54" s="3" t="s">
        <v>57</v>
      </c>
      <c r="D54" s="3">
        <v>37</v>
      </c>
      <c r="E54" t="s">
        <v>20</v>
      </c>
      <c r="F54" s="2" t="str">
        <f>A54&amp;B54&amp;C54&amp;E54</f>
        <v>JessicaProvencherFMILLENNIUM RUNNING</v>
      </c>
      <c r="G54" s="26">
        <f>SUMIF('Nashua 10K'!$F$2:$F$300,$F54,'Nashua 10K'!$J$2:$J$300)</f>
        <v>0</v>
      </c>
      <c r="H54" s="26">
        <f>SUMIF('Cinco 5K'!$F$2:$F$399,$F54,'Cinco 5K'!$J$2:$J$399)</f>
        <v>2</v>
      </c>
      <c r="I54" s="26">
        <f>SUMIF('Run for Freedom 10K'!$F$2:$F$300,$F54,'Run for Freedom 10K'!$J$2:$J$300)</f>
        <v>0</v>
      </c>
      <c r="J54" s="26">
        <f>SUMIF('Half Way to St. Patty 5K'!$F$2:$F$300,$F54,'Half Way to St. Patty 5K'!$J$2:$J$300)</f>
        <v>0</v>
      </c>
      <c r="K54" s="26">
        <f>SUMIF('Downriver 10K'!$F$2:$F$300,$F54,'Downriver 10K'!$J$2:$J$300)</f>
        <v>0</v>
      </c>
      <c r="L54" s="26">
        <f>SUMIF('New England Half'!$F$2:$F$300,$F54,'New England Half'!$J$2:$J$300)</f>
        <v>0</v>
      </c>
      <c r="M54" s="28">
        <f>SUM(G54:L54)</f>
        <v>2</v>
      </c>
    </row>
    <row r="55" spans="1:13" ht="12.45" x14ac:dyDescent="0.3">
      <c r="A55" s="3" t="s">
        <v>788</v>
      </c>
      <c r="B55" s="3" t="s">
        <v>789</v>
      </c>
      <c r="C55" s="3" t="s">
        <v>57</v>
      </c>
      <c r="D55" s="3">
        <v>37</v>
      </c>
      <c r="E55" t="s">
        <v>20</v>
      </c>
      <c r="F55" s="2" t="str">
        <f>A55&amp;B55&amp;C55&amp;E55</f>
        <v>CarinWhelehanFMILLENNIUM RUNNING</v>
      </c>
      <c r="G55" s="26">
        <f>SUMIF('Nashua 10K'!$F$2:$F$300,$F55,'Nashua 10K'!$J$2:$J$300)</f>
        <v>0</v>
      </c>
      <c r="H55" s="26">
        <f>SUMIF('Cinco 5K'!$F$2:$F$399,$F55,'Cinco 5K'!$J$2:$J$399)</f>
        <v>0</v>
      </c>
      <c r="I55" s="26">
        <f>SUMIF('Run for Freedom 10K'!$F$2:$F$300,$F55,'Run for Freedom 10K'!$J$2:$J$300)</f>
        <v>0</v>
      </c>
      <c r="J55" s="26">
        <f>SUMIF('Half Way to St. Patty 5K'!$F$2:$F$300,$F55,'Half Way to St. Patty 5K'!$J$2:$J$300)</f>
        <v>2</v>
      </c>
      <c r="K55" s="26">
        <f>SUMIF('Downriver 10K'!$F$2:$F$300,$F55,'Downriver 10K'!$J$2:$J$300)</f>
        <v>0</v>
      </c>
      <c r="L55" s="26">
        <f>SUMIF('New England Half'!$F$2:$F$300,$F55,'New England Half'!$J$2:$J$300)</f>
        <v>0</v>
      </c>
      <c r="M55" s="28">
        <f>SUM(G55:L55)</f>
        <v>2</v>
      </c>
    </row>
    <row r="56" spans="1:13" ht="12.45" x14ac:dyDescent="0.3">
      <c r="A56" s="2" t="s">
        <v>445</v>
      </c>
      <c r="B56" s="2" t="s">
        <v>446</v>
      </c>
      <c r="C56" s="2" t="s">
        <v>57</v>
      </c>
      <c r="D56" s="2">
        <v>38</v>
      </c>
      <c r="E56" t="s">
        <v>20</v>
      </c>
      <c r="F56" s="2" t="str">
        <f>A56&amp;B56&amp;C56&amp;E56</f>
        <v>CatherineGardnerFMILLENNIUM RUNNING</v>
      </c>
      <c r="G56" s="26">
        <f>SUMIF('Nashua 10K'!$F$2:$F$300,$F56,'Nashua 10K'!$J$2:$J$300)</f>
        <v>0</v>
      </c>
      <c r="H56" s="26">
        <f>SUMIF('Cinco 5K'!$F$2:$F$399,$F56,'Cinco 5K'!$J$2:$J$399)</f>
        <v>2</v>
      </c>
      <c r="I56" s="26">
        <f>SUMIF('Run for Freedom 10K'!$F$2:$F$300,$F56,'Run for Freedom 10K'!$J$2:$J$300)</f>
        <v>0</v>
      </c>
      <c r="J56" s="26">
        <f>SUMIF('Half Way to St. Patty 5K'!$F$2:$F$300,$F56,'Half Way to St. Patty 5K'!$J$2:$J$300)</f>
        <v>0</v>
      </c>
      <c r="K56" s="26">
        <f>SUMIF('Downriver 10K'!$F$2:$F$300,$F56,'Downriver 10K'!$J$2:$J$300)</f>
        <v>0</v>
      </c>
      <c r="L56" s="26">
        <f>SUMIF('New England Half'!$F$2:$F$300,$F56,'New England Half'!$J$2:$J$300)</f>
        <v>0</v>
      </c>
      <c r="M56" s="28">
        <f>SUM(G56:L56)</f>
        <v>2</v>
      </c>
    </row>
    <row r="57" spans="1:13" ht="12.45" x14ac:dyDescent="0.3">
      <c r="A57" s="2" t="s">
        <v>409</v>
      </c>
      <c r="B57" s="2" t="s">
        <v>354</v>
      </c>
      <c r="C57" s="2" t="s">
        <v>57</v>
      </c>
      <c r="D57" s="2">
        <v>39</v>
      </c>
      <c r="E57" t="s">
        <v>20</v>
      </c>
      <c r="F57" s="2" t="str">
        <f>A57&amp;B57&amp;C57&amp;E57</f>
        <v>MelissaPerreaultFMILLENNIUM RUNNING</v>
      </c>
      <c r="G57" s="26">
        <f>SUMIF('Nashua 10K'!$F$2:$F$300,$F57,'Nashua 10K'!$J$2:$J$300)</f>
        <v>0</v>
      </c>
      <c r="H57" s="26">
        <f>SUMIF('Cinco 5K'!$F$2:$F$399,$F57,'Cinco 5K'!$J$2:$J$399)</f>
        <v>2</v>
      </c>
      <c r="I57" s="26">
        <f>SUMIF('Run for Freedom 10K'!$F$2:$F$300,$F57,'Run for Freedom 10K'!$J$2:$J$300)</f>
        <v>0</v>
      </c>
      <c r="J57" s="26">
        <f>SUMIF('Half Way to St. Patty 5K'!$F$2:$F$300,$F57,'Half Way to St. Patty 5K'!$J$2:$J$300)</f>
        <v>0</v>
      </c>
      <c r="K57" s="26">
        <f>SUMIF('Downriver 10K'!$F$2:$F$300,$F57,'Downriver 10K'!$J$2:$J$300)</f>
        <v>0</v>
      </c>
      <c r="L57" s="26">
        <f>SUMIF('New England Half'!$F$2:$F$300,$F57,'New England Half'!$J$2:$J$300)</f>
        <v>0</v>
      </c>
      <c r="M57" s="28">
        <f>SUM(G57:L57)</f>
        <v>2</v>
      </c>
    </row>
    <row r="58" spans="1:13" ht="12.45" x14ac:dyDescent="0.3">
      <c r="A58" s="2"/>
      <c r="B58" s="2"/>
      <c r="C58" s="2"/>
      <c r="D58" s="2"/>
      <c r="E58" s="2"/>
      <c r="F58" s="2"/>
      <c r="G58" s="26"/>
      <c r="H58" s="26"/>
      <c r="I58" s="26"/>
      <c r="J58" s="26"/>
      <c r="K58" s="26"/>
      <c r="L58" s="26"/>
      <c r="M58" s="28"/>
    </row>
    <row r="59" spans="1:13" ht="12.45" x14ac:dyDescent="0.3">
      <c r="A59"/>
      <c r="B59"/>
      <c r="C59"/>
      <c r="D59"/>
      <c r="E59"/>
      <c r="F59" s="6"/>
      <c r="G59" s="26"/>
      <c r="H59" s="26"/>
      <c r="I59" s="26"/>
      <c r="J59" s="26"/>
      <c r="K59" s="26"/>
      <c r="L59" s="26"/>
      <c r="M59" s="28"/>
    </row>
    <row r="60" spans="1:13" ht="12.45" x14ac:dyDescent="0.3">
      <c r="A60" s="2"/>
      <c r="B60" s="2"/>
      <c r="C60" s="2"/>
      <c r="D60" s="2"/>
      <c r="E60" s="2"/>
      <c r="F60" s="6"/>
      <c r="G60" s="26"/>
      <c r="H60" s="26"/>
      <c r="I60" s="26"/>
      <c r="J60" s="26"/>
      <c r="K60" s="26"/>
      <c r="L60" s="26"/>
      <c r="M60" s="28"/>
    </row>
    <row r="61" spans="1:13" ht="12.45" x14ac:dyDescent="0.3">
      <c r="A61" s="2"/>
      <c r="B61" s="2"/>
      <c r="C61" s="2"/>
      <c r="D61" s="2"/>
      <c r="E61" s="2"/>
      <c r="F61" s="6"/>
      <c r="G61" s="26"/>
      <c r="H61" s="26"/>
      <c r="I61" s="26"/>
      <c r="J61" s="26"/>
      <c r="K61" s="26"/>
      <c r="L61" s="26"/>
      <c r="M61" s="28"/>
    </row>
    <row r="62" spans="1:13" ht="12.45" x14ac:dyDescent="0.3">
      <c r="A62"/>
      <c r="B62"/>
      <c r="C62"/>
      <c r="D62"/>
      <c r="E62"/>
      <c r="F62" s="2"/>
      <c r="G62" s="26"/>
      <c r="H62" s="26"/>
      <c r="I62" s="26"/>
      <c r="J62" s="26"/>
      <c r="K62" s="26"/>
      <c r="L62" s="26"/>
      <c r="M62" s="28"/>
    </row>
    <row r="63" spans="1:13" ht="12.45" x14ac:dyDescent="0.3">
      <c r="F63" s="6"/>
      <c r="G63" s="26"/>
      <c r="H63" s="26"/>
      <c r="I63" s="26"/>
      <c r="J63" s="26"/>
      <c r="K63" s="26"/>
      <c r="L63" s="26"/>
      <c r="M63" s="28"/>
    </row>
    <row r="64" spans="1:13" ht="12.45" x14ac:dyDescent="0.3">
      <c r="A64" s="2"/>
      <c r="B64" s="2"/>
      <c r="C64" s="2"/>
      <c r="D64" s="2"/>
      <c r="E64" s="2"/>
      <c r="F64" s="6"/>
      <c r="G64" s="26"/>
      <c r="H64" s="26"/>
      <c r="I64" s="26"/>
      <c r="J64" s="26"/>
      <c r="K64" s="26"/>
      <c r="L64" s="26"/>
      <c r="M64" s="28"/>
    </row>
    <row r="65" spans="1:13" ht="12.45" x14ac:dyDescent="0.3">
      <c r="A65" s="2"/>
      <c r="B65" s="2"/>
      <c r="C65" s="2"/>
      <c r="D65" s="2"/>
      <c r="E65" s="2"/>
      <c r="F65" s="2"/>
      <c r="G65" s="26"/>
      <c r="H65" s="26"/>
      <c r="I65" s="26"/>
      <c r="J65" s="26"/>
      <c r="K65" s="26"/>
      <c r="L65" s="26"/>
      <c r="M65" s="28"/>
    </row>
    <row r="66" spans="1:13" ht="12.45" x14ac:dyDescent="0.3">
      <c r="A66" s="2"/>
      <c r="B66" s="2"/>
      <c r="C66" s="2"/>
      <c r="D66" s="2"/>
      <c r="E66" s="2"/>
      <c r="F66" s="6"/>
      <c r="G66" s="26"/>
      <c r="H66" s="26"/>
      <c r="I66" s="26"/>
      <c r="J66" s="26"/>
      <c r="K66" s="26"/>
      <c r="L66" s="26"/>
      <c r="M66" s="28"/>
    </row>
    <row r="67" spans="1:13" ht="12.45" x14ac:dyDescent="0.3">
      <c r="A67"/>
      <c r="B67"/>
      <c r="C67"/>
      <c r="D67"/>
      <c r="E67"/>
      <c r="F67" s="6"/>
      <c r="G67" s="26"/>
      <c r="H67" s="26"/>
      <c r="I67" s="26"/>
      <c r="J67" s="26"/>
      <c r="K67" s="26"/>
      <c r="L67" s="26"/>
      <c r="M67" s="28"/>
    </row>
    <row r="68" spans="1:13" ht="12.45" x14ac:dyDescent="0.3">
      <c r="A68" s="2"/>
      <c r="B68" s="2"/>
      <c r="C68" s="2"/>
      <c r="D68" s="2"/>
      <c r="E68" s="2"/>
      <c r="F68" s="6"/>
      <c r="G68" s="26"/>
      <c r="H68" s="26"/>
      <c r="I68" s="26"/>
      <c r="J68" s="26"/>
      <c r="K68" s="26"/>
      <c r="L68" s="26"/>
      <c r="M68" s="28"/>
    </row>
    <row r="69" spans="1:13" ht="12.45" x14ac:dyDescent="0.3">
      <c r="A69" s="2"/>
      <c r="B69" s="2"/>
      <c r="C69" s="2"/>
      <c r="D69" s="2"/>
      <c r="E69" s="2"/>
      <c r="F69" s="6"/>
      <c r="G69" s="26"/>
      <c r="H69" s="26"/>
      <c r="I69" s="26"/>
      <c r="J69" s="26"/>
      <c r="K69" s="26"/>
      <c r="L69" s="26"/>
      <c r="M69" s="28"/>
    </row>
    <row r="70" spans="1:13" ht="12.45" x14ac:dyDescent="0.3">
      <c r="A70"/>
      <c r="B70"/>
      <c r="C70"/>
      <c r="D70"/>
      <c r="E70" s="2"/>
      <c r="F70" s="6"/>
      <c r="G70" s="26"/>
      <c r="H70" s="26"/>
      <c r="I70" s="26"/>
      <c r="J70" s="26"/>
      <c r="K70" s="26"/>
      <c r="L70" s="26"/>
      <c r="M70" s="28"/>
    </row>
    <row r="71" spans="1:13" ht="12.45" x14ac:dyDescent="0.3">
      <c r="F71" s="6"/>
      <c r="G71" s="26"/>
      <c r="H71" s="26"/>
      <c r="I71" s="26"/>
      <c r="J71" s="26"/>
      <c r="K71" s="26"/>
      <c r="L71" s="26"/>
      <c r="M71" s="28"/>
    </row>
    <row r="72" spans="1:13" ht="12.45" x14ac:dyDescent="0.3">
      <c r="A72"/>
      <c r="B72"/>
      <c r="C72"/>
      <c r="D72"/>
      <c r="E72"/>
      <c r="F72" s="2"/>
      <c r="G72" s="26"/>
      <c r="H72" s="26"/>
      <c r="I72" s="26"/>
      <c r="J72" s="26"/>
      <c r="K72" s="26"/>
      <c r="L72" s="26"/>
      <c r="M72" s="28"/>
    </row>
    <row r="73" spans="1:13" ht="12.45" x14ac:dyDescent="0.3">
      <c r="A73" s="2"/>
      <c r="B73" s="2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8"/>
    </row>
    <row r="74" spans="1:13" ht="12.45" x14ac:dyDescent="0.3">
      <c r="F74" s="6"/>
      <c r="G74" s="26"/>
      <c r="H74" s="26"/>
      <c r="I74" s="26"/>
      <c r="J74" s="26"/>
      <c r="K74" s="26"/>
      <c r="L74" s="26"/>
      <c r="M74" s="28"/>
    </row>
    <row r="75" spans="1:13" ht="12.45" x14ac:dyDescent="0.3">
      <c r="A75" s="2"/>
      <c r="B75" s="2"/>
      <c r="C75" s="2"/>
      <c r="D75" s="2"/>
      <c r="E75" s="2"/>
      <c r="F75" s="6"/>
      <c r="G75" s="26"/>
      <c r="H75" s="26"/>
      <c r="I75" s="26"/>
      <c r="J75" s="26"/>
      <c r="K75" s="26"/>
      <c r="L75" s="26"/>
      <c r="M75" s="28"/>
    </row>
    <row r="76" spans="1:13" ht="12.45" x14ac:dyDescent="0.3">
      <c r="A76"/>
      <c r="B76"/>
      <c r="C76"/>
      <c r="D76"/>
      <c r="E76"/>
      <c r="F76" s="6"/>
      <c r="G76" s="26"/>
      <c r="H76" s="26"/>
      <c r="I76" s="26"/>
      <c r="J76" s="26"/>
      <c r="K76" s="26"/>
      <c r="L76" s="26"/>
      <c r="M76" s="28"/>
    </row>
    <row r="77" spans="1:13" ht="12.45" x14ac:dyDescent="0.3">
      <c r="A77" s="2"/>
      <c r="B77" s="2"/>
      <c r="C77" s="2"/>
      <c r="D77" s="2"/>
      <c r="E77" s="2"/>
      <c r="F77" s="6"/>
      <c r="G77" s="26"/>
      <c r="H77" s="26"/>
      <c r="I77" s="26"/>
      <c r="J77" s="26"/>
      <c r="K77" s="26"/>
      <c r="L77" s="26"/>
      <c r="M77" s="28"/>
    </row>
    <row r="78" spans="1:13" ht="12.45" x14ac:dyDescent="0.3">
      <c r="A78"/>
      <c r="B78"/>
      <c r="C78"/>
      <c r="D78"/>
      <c r="E78"/>
      <c r="F78" s="6"/>
      <c r="G78" s="26"/>
      <c r="H78" s="26"/>
      <c r="I78" s="26"/>
      <c r="J78" s="26"/>
      <c r="K78" s="26"/>
      <c r="L78" s="26"/>
      <c r="M78" s="28"/>
    </row>
    <row r="79" spans="1:13" ht="12.45" x14ac:dyDescent="0.3">
      <c r="A79"/>
      <c r="B79"/>
      <c r="C79"/>
      <c r="D79"/>
      <c r="E79"/>
      <c r="F79" s="6"/>
      <c r="G79" s="26"/>
      <c r="H79" s="26"/>
      <c r="I79" s="26"/>
      <c r="J79" s="26"/>
      <c r="K79" s="26"/>
      <c r="L79" s="26"/>
      <c r="M79" s="28"/>
    </row>
    <row r="80" spans="1:13" ht="12.45" x14ac:dyDescent="0.3">
      <c r="F80" s="2"/>
      <c r="G80" s="26"/>
      <c r="H80" s="26"/>
      <c r="I80" s="26"/>
      <c r="J80" s="26"/>
      <c r="K80" s="26"/>
      <c r="L80" s="26"/>
      <c r="M80" s="28"/>
    </row>
    <row r="81" spans="1:13" ht="12.45" x14ac:dyDescent="0.3">
      <c r="F81" s="6"/>
      <c r="G81" s="26"/>
      <c r="H81" s="26"/>
      <c r="I81" s="26"/>
      <c r="J81" s="26"/>
      <c r="K81" s="26"/>
      <c r="L81" s="26"/>
      <c r="M81" s="28"/>
    </row>
    <row r="82" spans="1:13" ht="12.45" x14ac:dyDescent="0.3">
      <c r="A82"/>
      <c r="B82"/>
      <c r="C82"/>
      <c r="D82"/>
      <c r="E82"/>
      <c r="F82" s="6"/>
      <c r="G82" s="26"/>
      <c r="H82" s="26"/>
      <c r="I82" s="26"/>
      <c r="J82" s="26"/>
      <c r="K82" s="26"/>
      <c r="L82" s="26"/>
      <c r="M82" s="28"/>
    </row>
    <row r="83" spans="1:13" ht="12.45" x14ac:dyDescent="0.3">
      <c r="A83" s="2"/>
      <c r="B83" s="2"/>
      <c r="C83" s="2"/>
      <c r="D83" s="2"/>
      <c r="E83" s="2"/>
      <c r="F83" s="6"/>
      <c r="G83" s="26"/>
      <c r="H83" s="26"/>
      <c r="I83" s="26"/>
      <c r="J83" s="26"/>
      <c r="K83" s="26"/>
      <c r="L83" s="26"/>
      <c r="M83" s="28"/>
    </row>
    <row r="84" spans="1:13" ht="12.45" x14ac:dyDescent="0.3">
      <c r="A84"/>
      <c r="B84"/>
      <c r="C84"/>
      <c r="D84"/>
      <c r="E84"/>
      <c r="F84" s="6"/>
      <c r="G84" s="26"/>
      <c r="H84" s="26"/>
      <c r="I84" s="26"/>
      <c r="J84" s="26"/>
      <c r="K84" s="26"/>
      <c r="L84" s="26"/>
      <c r="M84" s="28"/>
    </row>
    <row r="85" spans="1:13" ht="12.45" x14ac:dyDescent="0.3">
      <c r="A85" s="2"/>
      <c r="B85" s="2"/>
      <c r="C85" s="2"/>
      <c r="D85" s="2"/>
      <c r="E85" s="2"/>
      <c r="F85" s="6"/>
      <c r="G85" s="26"/>
      <c r="H85" s="26"/>
      <c r="I85" s="26"/>
      <c r="J85" s="26"/>
      <c r="K85" s="26"/>
      <c r="L85" s="26"/>
      <c r="M85" s="28"/>
    </row>
    <row r="86" spans="1:13" ht="12.45" x14ac:dyDescent="0.3">
      <c r="A86" s="2"/>
      <c r="B86" s="2"/>
      <c r="C86" s="2"/>
      <c r="D86" s="2"/>
      <c r="E86" s="2"/>
      <c r="F86" s="2"/>
      <c r="G86" s="26"/>
      <c r="H86" s="26"/>
      <c r="I86" s="26"/>
      <c r="J86" s="26"/>
      <c r="K86" s="26"/>
      <c r="L86" s="26"/>
      <c r="M86" s="28"/>
    </row>
    <row r="87" spans="1:13" ht="12.45" x14ac:dyDescent="0.3">
      <c r="A87" s="2"/>
      <c r="B87" s="2"/>
      <c r="C87" s="2"/>
      <c r="D87" s="2"/>
      <c r="E87" s="2"/>
      <c r="F87" s="2"/>
      <c r="G87" s="26"/>
      <c r="H87" s="26"/>
      <c r="I87" s="26"/>
      <c r="J87" s="26"/>
      <c r="K87" s="26"/>
      <c r="L87" s="26"/>
      <c r="M87" s="28"/>
    </row>
    <row r="88" spans="1:13" ht="12.45" x14ac:dyDescent="0.3">
      <c r="A88"/>
      <c r="B88"/>
      <c r="C88"/>
      <c r="D88"/>
      <c r="E88"/>
      <c r="F88" s="2"/>
      <c r="G88" s="26"/>
      <c r="H88" s="26"/>
      <c r="I88" s="26"/>
      <c r="J88" s="26"/>
      <c r="K88" s="26"/>
      <c r="L88" s="26"/>
      <c r="M88" s="28"/>
    </row>
    <row r="89" spans="1:13" ht="12.45" x14ac:dyDescent="0.3">
      <c r="E89" s="2"/>
      <c r="F89" s="6"/>
      <c r="G89" s="26"/>
      <c r="H89" s="26"/>
      <c r="I89" s="26"/>
      <c r="J89" s="26"/>
      <c r="K89" s="26"/>
      <c r="L89" s="26"/>
      <c r="M89" s="28"/>
    </row>
    <row r="90" spans="1:13" ht="12.45" x14ac:dyDescent="0.3">
      <c r="A90" s="2"/>
      <c r="B90" s="2"/>
      <c r="C90" s="2"/>
      <c r="D90" s="2"/>
      <c r="E90" s="2"/>
      <c r="F90" s="6"/>
      <c r="G90" s="26"/>
      <c r="H90" s="26"/>
      <c r="I90" s="26"/>
      <c r="J90" s="26"/>
      <c r="K90" s="26"/>
      <c r="L90" s="26"/>
      <c r="M90" s="28"/>
    </row>
    <row r="91" spans="1:13" ht="12.45" x14ac:dyDescent="0.3">
      <c r="A91" s="2"/>
      <c r="B91" s="2"/>
      <c r="C91" s="2"/>
      <c r="D91" s="2"/>
      <c r="E91" s="2"/>
      <c r="F91" s="6"/>
      <c r="G91" s="26"/>
      <c r="H91" s="26"/>
      <c r="I91" s="26"/>
      <c r="J91" s="26"/>
      <c r="K91" s="26"/>
      <c r="L91" s="26"/>
      <c r="M91" s="28"/>
    </row>
    <row r="92" spans="1:13" ht="12.45" x14ac:dyDescent="0.3">
      <c r="A92"/>
      <c r="B92"/>
      <c r="C92"/>
      <c r="D92"/>
      <c r="E92"/>
      <c r="F92" s="6"/>
      <c r="G92" s="26"/>
      <c r="H92" s="26"/>
      <c r="I92" s="26"/>
      <c r="J92" s="26"/>
      <c r="K92" s="26"/>
      <c r="L92" s="26"/>
      <c r="M92" s="28"/>
    </row>
    <row r="93" spans="1:13" ht="12.45" x14ac:dyDescent="0.3">
      <c r="A93" s="2"/>
      <c r="B93" s="2"/>
      <c r="C93" s="2"/>
      <c r="D93" s="2"/>
      <c r="E93" s="2"/>
      <c r="F93" s="6"/>
      <c r="G93" s="26"/>
      <c r="H93" s="26"/>
      <c r="I93" s="26"/>
      <c r="J93" s="26"/>
      <c r="K93" s="26"/>
      <c r="L93" s="26"/>
      <c r="M93" s="28"/>
    </row>
    <row r="94" spans="1:13" ht="12.45" x14ac:dyDescent="0.3">
      <c r="F94" s="6"/>
      <c r="G94" s="26"/>
      <c r="H94" s="26"/>
      <c r="I94" s="26"/>
      <c r="J94" s="26"/>
      <c r="K94" s="26"/>
      <c r="L94" s="26"/>
      <c r="M94" s="28"/>
    </row>
    <row r="95" spans="1:13" ht="12.45" x14ac:dyDescent="0.3">
      <c r="F95" s="6"/>
      <c r="G95" s="26"/>
      <c r="H95" s="26"/>
      <c r="I95" s="26"/>
      <c r="J95" s="26"/>
      <c r="K95" s="26"/>
      <c r="L95" s="26"/>
      <c r="M95" s="28"/>
    </row>
    <row r="96" spans="1:13" ht="12.45" x14ac:dyDescent="0.3">
      <c r="A96" s="2"/>
      <c r="B96" s="2"/>
      <c r="C96" s="2"/>
      <c r="D96" s="2"/>
      <c r="E96" s="2"/>
      <c r="F96" s="2"/>
      <c r="G96" s="26"/>
      <c r="H96" s="26"/>
      <c r="I96" s="26"/>
      <c r="J96" s="26"/>
      <c r="K96" s="26"/>
      <c r="L96" s="26"/>
      <c r="M96" s="28"/>
    </row>
    <row r="97" spans="1:13" ht="12.45" x14ac:dyDescent="0.3">
      <c r="F97" s="6"/>
      <c r="G97" s="26"/>
      <c r="H97" s="26"/>
      <c r="I97" s="26"/>
      <c r="J97" s="26"/>
      <c r="K97" s="26"/>
      <c r="L97" s="26"/>
      <c r="M97" s="28"/>
    </row>
    <row r="98" spans="1:13" ht="12.45" x14ac:dyDescent="0.3">
      <c r="A98"/>
      <c r="B98"/>
      <c r="C98"/>
      <c r="D98"/>
      <c r="E98"/>
      <c r="F98" s="6"/>
      <c r="G98" s="26"/>
      <c r="H98" s="26"/>
      <c r="I98" s="26"/>
      <c r="J98" s="26"/>
      <c r="K98" s="26"/>
      <c r="L98" s="26"/>
      <c r="M98" s="28"/>
    </row>
    <row r="99" spans="1:13" ht="12.45" x14ac:dyDescent="0.3">
      <c r="F99" s="6"/>
      <c r="G99" s="26"/>
      <c r="H99" s="26"/>
      <c r="I99" s="26"/>
      <c r="J99" s="26"/>
      <c r="K99" s="26"/>
      <c r="L99" s="26"/>
      <c r="M99" s="28"/>
    </row>
    <row r="100" spans="1:13" ht="12.45" x14ac:dyDescent="0.3">
      <c r="A100"/>
      <c r="B100"/>
      <c r="C100"/>
      <c r="D100"/>
      <c r="E100"/>
      <c r="F100" s="6"/>
      <c r="G100" s="26"/>
      <c r="H100" s="26"/>
      <c r="I100" s="26"/>
      <c r="J100" s="26"/>
      <c r="K100" s="26"/>
      <c r="L100" s="26"/>
      <c r="M100" s="28"/>
    </row>
    <row r="101" spans="1:13" ht="12.45" x14ac:dyDescent="0.3">
      <c r="A101"/>
      <c r="B101"/>
      <c r="C101"/>
      <c r="D101"/>
      <c r="E101"/>
      <c r="F101" s="6"/>
      <c r="G101" s="26"/>
      <c r="H101" s="26"/>
      <c r="I101" s="26"/>
      <c r="J101" s="26"/>
      <c r="K101" s="26"/>
      <c r="L101" s="26"/>
      <c r="M101" s="28"/>
    </row>
    <row r="102" spans="1:13" ht="12.45" x14ac:dyDescent="0.3">
      <c r="A102" s="2"/>
      <c r="B102" s="2"/>
      <c r="C102" s="2"/>
      <c r="D102" s="2"/>
      <c r="E102" s="2"/>
      <c r="F102" s="6"/>
      <c r="G102" s="26"/>
      <c r="H102" s="26"/>
      <c r="I102" s="26"/>
      <c r="J102" s="26"/>
      <c r="K102" s="26"/>
      <c r="L102" s="26"/>
      <c r="M102" s="28"/>
    </row>
    <row r="103" spans="1:13" ht="12.45" x14ac:dyDescent="0.3">
      <c r="A103"/>
      <c r="B103"/>
      <c r="C103"/>
      <c r="D103"/>
      <c r="E103"/>
      <c r="F103" s="6"/>
      <c r="G103" s="26"/>
      <c r="H103" s="26"/>
      <c r="I103" s="26"/>
      <c r="J103" s="26"/>
      <c r="K103" s="26"/>
      <c r="L103" s="26"/>
      <c r="M103" s="28"/>
    </row>
    <row r="104" spans="1:13" ht="12.45" x14ac:dyDescent="0.3">
      <c r="F104" s="6"/>
      <c r="G104" s="26"/>
      <c r="H104" s="26"/>
      <c r="I104" s="26"/>
      <c r="J104" s="26"/>
      <c r="K104" s="26"/>
      <c r="L104" s="26"/>
      <c r="M104" s="28"/>
    </row>
    <row r="105" spans="1:13" ht="12.45" x14ac:dyDescent="0.3">
      <c r="F105" s="6"/>
      <c r="G105" s="26"/>
      <c r="H105" s="26"/>
      <c r="I105" s="26"/>
      <c r="J105" s="26"/>
      <c r="K105" s="26"/>
      <c r="L105" s="26"/>
      <c r="M105" s="28"/>
    </row>
    <row r="106" spans="1:13" ht="12.45" x14ac:dyDescent="0.3">
      <c r="A106"/>
      <c r="B106"/>
      <c r="C106"/>
      <c r="D106"/>
      <c r="E106"/>
      <c r="F106" s="6"/>
      <c r="G106" s="26"/>
      <c r="H106" s="26"/>
      <c r="I106" s="26"/>
      <c r="J106" s="26"/>
      <c r="K106" s="26"/>
      <c r="L106" s="26"/>
      <c r="M106" s="28"/>
    </row>
    <row r="107" spans="1:13" ht="12.45" x14ac:dyDescent="0.3">
      <c r="F107" s="6"/>
      <c r="G107" s="26"/>
      <c r="H107" s="26"/>
      <c r="I107" s="26"/>
      <c r="J107" s="26"/>
      <c r="K107" s="26"/>
      <c r="L107" s="26"/>
      <c r="M107" s="28"/>
    </row>
    <row r="108" spans="1:13" ht="12.45" x14ac:dyDescent="0.3">
      <c r="A108" s="2"/>
      <c r="B108" s="2"/>
      <c r="C108" s="2"/>
      <c r="D108" s="2"/>
      <c r="E108" s="2"/>
      <c r="F108" s="6"/>
      <c r="G108" s="26"/>
      <c r="H108" s="26"/>
      <c r="I108" s="26"/>
      <c r="J108" s="26"/>
      <c r="K108" s="26"/>
      <c r="L108" s="26"/>
      <c r="M108" s="28"/>
    </row>
    <row r="109" spans="1:13" ht="12.45" x14ac:dyDescent="0.3">
      <c r="A109" s="2"/>
      <c r="B109" s="2"/>
      <c r="C109" s="2"/>
      <c r="D109" s="2"/>
      <c r="E109" s="2"/>
      <c r="F109" s="6"/>
      <c r="G109" s="26"/>
      <c r="H109" s="26"/>
      <c r="I109" s="26"/>
      <c r="J109" s="26"/>
      <c r="K109" s="26"/>
      <c r="L109" s="26"/>
      <c r="M109" s="28"/>
    </row>
    <row r="110" spans="1:13" ht="12.45" x14ac:dyDescent="0.3">
      <c r="A110"/>
      <c r="B110"/>
      <c r="C110"/>
      <c r="D110"/>
      <c r="E110"/>
      <c r="F110" s="6"/>
      <c r="G110" s="26"/>
      <c r="H110" s="26"/>
      <c r="I110" s="26"/>
      <c r="J110" s="26"/>
      <c r="K110" s="26"/>
      <c r="L110" s="26"/>
      <c r="M110" s="28"/>
    </row>
    <row r="111" spans="1:13" ht="12.45" x14ac:dyDescent="0.3">
      <c r="A111" s="2"/>
      <c r="B111" s="2"/>
      <c r="C111" s="2"/>
      <c r="D111" s="2"/>
      <c r="E111" s="2"/>
      <c r="F111" s="6"/>
      <c r="G111" s="26"/>
      <c r="H111" s="26"/>
      <c r="I111" s="26"/>
      <c r="J111" s="26"/>
      <c r="K111" s="26"/>
      <c r="L111" s="26"/>
      <c r="M111" s="28"/>
    </row>
    <row r="112" spans="1:13" ht="12.45" x14ac:dyDescent="0.3">
      <c r="A112" s="2"/>
      <c r="B112" s="2"/>
      <c r="C112" s="2"/>
      <c r="D112" s="2"/>
      <c r="E112" s="2"/>
      <c r="F112" s="2"/>
      <c r="G112" s="26"/>
      <c r="H112" s="26"/>
      <c r="I112" s="26"/>
      <c r="J112" s="26"/>
      <c r="K112" s="26"/>
      <c r="L112" s="26"/>
      <c r="M112" s="28"/>
    </row>
    <row r="113" spans="1:13" ht="12.45" x14ac:dyDescent="0.3">
      <c r="A113"/>
      <c r="B113"/>
      <c r="C113"/>
      <c r="D113"/>
      <c r="E113"/>
      <c r="F113" s="6"/>
      <c r="G113" s="26"/>
      <c r="H113" s="26"/>
      <c r="I113" s="26"/>
      <c r="J113" s="26"/>
      <c r="K113" s="26"/>
      <c r="L113" s="26"/>
      <c r="M113" s="28"/>
    </row>
    <row r="114" spans="1:13" ht="12.45" x14ac:dyDescent="0.3">
      <c r="F114" s="6"/>
      <c r="G114" s="26"/>
      <c r="H114" s="26"/>
      <c r="I114" s="26"/>
      <c r="J114" s="26"/>
      <c r="K114" s="26"/>
      <c r="L114" s="26"/>
      <c r="M114" s="28"/>
    </row>
    <row r="115" spans="1:13" ht="12.45" x14ac:dyDescent="0.3">
      <c r="F115" s="6"/>
      <c r="G115" s="26"/>
      <c r="H115" s="26"/>
      <c r="I115" s="26"/>
      <c r="J115" s="26"/>
      <c r="K115" s="26"/>
      <c r="L115" s="26"/>
      <c r="M115" s="28"/>
    </row>
    <row r="116" spans="1:13" ht="12.45" x14ac:dyDescent="0.3">
      <c r="A116" s="2"/>
      <c r="B116" s="2"/>
      <c r="C116" s="2"/>
      <c r="D116" s="2"/>
      <c r="E116" s="2"/>
      <c r="F116" s="6"/>
      <c r="G116" s="26"/>
      <c r="H116" s="26"/>
      <c r="I116" s="26"/>
      <c r="J116" s="26"/>
      <c r="K116" s="26"/>
      <c r="L116" s="26"/>
      <c r="M116" s="28"/>
    </row>
    <row r="117" spans="1:13" ht="12.45" x14ac:dyDescent="0.3">
      <c r="A117" s="2"/>
      <c r="B117" s="2"/>
      <c r="C117" s="2"/>
      <c r="D117" s="2"/>
      <c r="E117" s="2"/>
      <c r="F117" s="6"/>
      <c r="G117" s="26"/>
      <c r="H117" s="26"/>
      <c r="I117" s="26"/>
      <c r="J117" s="26"/>
      <c r="K117" s="26"/>
      <c r="L117" s="26"/>
      <c r="M117" s="28"/>
    </row>
    <row r="118" spans="1:13" ht="12.45" x14ac:dyDescent="0.3">
      <c r="F118" s="2"/>
      <c r="G118" s="26"/>
      <c r="H118" s="26"/>
      <c r="I118" s="26"/>
      <c r="J118" s="26"/>
      <c r="K118" s="26"/>
      <c r="L118" s="26"/>
      <c r="M118" s="28"/>
    </row>
    <row r="119" spans="1:13" ht="12.45" x14ac:dyDescent="0.3">
      <c r="A119"/>
      <c r="B119"/>
      <c r="C119"/>
      <c r="D119"/>
      <c r="E119"/>
      <c r="F119" s="6"/>
      <c r="G119" s="26"/>
      <c r="H119" s="26"/>
      <c r="I119" s="26"/>
      <c r="J119" s="26"/>
      <c r="K119" s="26"/>
      <c r="L119" s="26"/>
      <c r="M119" s="28"/>
    </row>
    <row r="120" spans="1:13" ht="12.45" x14ac:dyDescent="0.3">
      <c r="A120" s="2"/>
      <c r="B120" s="2"/>
      <c r="C120" s="2"/>
      <c r="D120" s="2"/>
      <c r="E120" s="2"/>
      <c r="F120" s="2"/>
      <c r="G120" s="26"/>
      <c r="H120" s="26"/>
      <c r="I120" s="26"/>
      <c r="J120" s="26"/>
      <c r="K120" s="26"/>
      <c r="L120" s="26"/>
      <c r="M120" s="28"/>
    </row>
    <row r="121" spans="1:13" ht="12.45" x14ac:dyDescent="0.3">
      <c r="A121"/>
      <c r="B121"/>
      <c r="C121"/>
      <c r="D121"/>
      <c r="E121"/>
      <c r="F121" s="6"/>
      <c r="G121" s="26"/>
      <c r="H121" s="26"/>
      <c r="I121" s="26"/>
      <c r="J121" s="26"/>
      <c r="K121" s="26"/>
      <c r="L121" s="26"/>
      <c r="M121" s="28"/>
    </row>
    <row r="122" spans="1:13" ht="12.45" x14ac:dyDescent="0.3">
      <c r="A122" s="2"/>
      <c r="B122" s="2"/>
      <c r="C122" s="2"/>
      <c r="D122" s="2"/>
      <c r="E122" s="2"/>
      <c r="F122" s="6"/>
      <c r="G122" s="26"/>
      <c r="H122" s="26"/>
      <c r="I122" s="26"/>
      <c r="J122" s="26"/>
      <c r="K122" s="26"/>
      <c r="L122" s="26"/>
      <c r="M122" s="28"/>
    </row>
    <row r="123" spans="1:13" ht="12.45" x14ac:dyDescent="0.3">
      <c r="A123" s="2"/>
      <c r="B123" s="2"/>
      <c r="C123" s="2"/>
      <c r="D123" s="2"/>
      <c r="E123" s="2"/>
      <c r="F123" s="6"/>
      <c r="G123" s="26"/>
      <c r="H123" s="26"/>
      <c r="I123" s="26"/>
      <c r="J123" s="26"/>
      <c r="K123" s="26"/>
      <c r="L123" s="26"/>
      <c r="M123" s="28"/>
    </row>
    <row r="124" spans="1:13" ht="12.45" x14ac:dyDescent="0.3">
      <c r="A124" s="2"/>
      <c r="B124" s="2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8"/>
    </row>
    <row r="125" spans="1:13" ht="12.45" x14ac:dyDescent="0.3">
      <c r="A125" s="2"/>
      <c r="B125" s="2"/>
      <c r="C125" s="2"/>
      <c r="D125" s="2"/>
      <c r="E125" s="2"/>
      <c r="F125" s="2"/>
      <c r="G125" s="26"/>
      <c r="H125" s="26"/>
      <c r="I125" s="26"/>
      <c r="J125" s="26"/>
      <c r="K125" s="26"/>
      <c r="L125" s="26"/>
      <c r="M125" s="28"/>
    </row>
    <row r="126" spans="1:13" ht="12.45" x14ac:dyDescent="0.3">
      <c r="F126" s="2"/>
      <c r="G126" s="26"/>
      <c r="H126" s="26"/>
      <c r="I126" s="26"/>
      <c r="J126" s="26"/>
      <c r="K126" s="26"/>
      <c r="L126" s="26"/>
      <c r="M126" s="28"/>
    </row>
    <row r="127" spans="1:13" ht="12.45" x14ac:dyDescent="0.3">
      <c r="A127" s="2"/>
      <c r="B127" s="2"/>
      <c r="C127" s="2"/>
      <c r="D127" s="2"/>
      <c r="E127" s="2"/>
      <c r="F127" s="6"/>
      <c r="G127" s="26"/>
      <c r="H127" s="26"/>
      <c r="I127" s="26"/>
      <c r="J127" s="26"/>
      <c r="K127" s="26"/>
      <c r="L127" s="26"/>
      <c r="M127" s="28"/>
    </row>
    <row r="128" spans="1:13" ht="12.45" x14ac:dyDescent="0.3">
      <c r="A128" s="2"/>
      <c r="B128" s="2"/>
      <c r="C128" s="2"/>
      <c r="D128" s="2"/>
      <c r="E128" s="2"/>
      <c r="F128" s="6"/>
      <c r="G128" s="26"/>
      <c r="H128" s="26"/>
      <c r="I128" s="26"/>
      <c r="J128" s="26"/>
      <c r="K128" s="26"/>
      <c r="L128" s="26"/>
      <c r="M128" s="28"/>
    </row>
    <row r="129" spans="1:13" ht="12.45" x14ac:dyDescent="0.3">
      <c r="A129"/>
      <c r="B129"/>
      <c r="C129"/>
      <c r="D129"/>
      <c r="E129"/>
      <c r="F129" s="6"/>
      <c r="G129" s="26"/>
      <c r="H129" s="26"/>
      <c r="I129" s="26"/>
      <c r="J129" s="26"/>
      <c r="K129" s="26"/>
      <c r="L129" s="26"/>
      <c r="M129" s="28"/>
    </row>
    <row r="130" spans="1:13" ht="12.45" x14ac:dyDescent="0.3">
      <c r="A130" s="2"/>
      <c r="B130" s="2"/>
      <c r="C130" s="2"/>
      <c r="D130" s="2"/>
      <c r="E130" s="2"/>
      <c r="F130" s="6"/>
      <c r="G130" s="26"/>
      <c r="H130" s="26"/>
      <c r="I130" s="26"/>
      <c r="J130" s="26"/>
      <c r="K130" s="26"/>
      <c r="L130" s="26"/>
      <c r="M130" s="28"/>
    </row>
    <row r="131" spans="1:13" ht="12.45" x14ac:dyDescent="0.3">
      <c r="A131" s="2"/>
      <c r="B131" s="2"/>
      <c r="C131" s="2"/>
      <c r="D131" s="2"/>
      <c r="E131" s="2"/>
      <c r="F131" s="6"/>
      <c r="G131" s="26"/>
      <c r="H131" s="26"/>
      <c r="I131" s="26"/>
      <c r="J131" s="26"/>
      <c r="K131" s="26"/>
      <c r="L131" s="26"/>
      <c r="M131" s="28"/>
    </row>
    <row r="132" spans="1:13" ht="12.45" x14ac:dyDescent="0.3">
      <c r="A132" s="2"/>
      <c r="B132" s="2"/>
      <c r="C132" s="2"/>
      <c r="D132" s="2"/>
      <c r="E132" s="2"/>
      <c r="F132" s="6"/>
      <c r="G132" s="26"/>
      <c r="H132" s="26"/>
      <c r="I132" s="26"/>
      <c r="J132" s="26"/>
      <c r="K132" s="26"/>
      <c r="L132" s="26"/>
      <c r="M132" s="28"/>
    </row>
    <row r="133" spans="1:13" ht="12.45" x14ac:dyDescent="0.3">
      <c r="F133" s="6"/>
      <c r="G133" s="26"/>
      <c r="H133" s="26"/>
      <c r="I133" s="26"/>
      <c r="J133" s="26"/>
      <c r="K133" s="26"/>
      <c r="L133" s="26"/>
      <c r="M133" s="28"/>
    </row>
    <row r="134" spans="1:13" ht="12.45" x14ac:dyDescent="0.3">
      <c r="A134" s="2"/>
      <c r="B134" s="2"/>
      <c r="C134" s="2"/>
      <c r="D134" s="2"/>
      <c r="E134" s="2"/>
      <c r="F134" s="2"/>
      <c r="G134" s="26"/>
      <c r="H134" s="26"/>
      <c r="I134" s="26"/>
      <c r="J134" s="26"/>
      <c r="K134" s="26"/>
      <c r="L134" s="26"/>
      <c r="M134" s="28"/>
    </row>
    <row r="135" spans="1:13" ht="12.45" x14ac:dyDescent="0.3">
      <c r="A135"/>
      <c r="B135"/>
      <c r="C135"/>
      <c r="D135"/>
      <c r="E135"/>
      <c r="F135" s="6"/>
      <c r="G135" s="26"/>
      <c r="H135" s="26"/>
      <c r="I135" s="26"/>
      <c r="J135" s="26"/>
      <c r="K135" s="26"/>
      <c r="L135" s="26"/>
      <c r="M135" s="28"/>
    </row>
    <row r="136" spans="1:13" ht="12.45" x14ac:dyDescent="0.3">
      <c r="A136" s="2"/>
      <c r="B136" s="2"/>
      <c r="C136" s="2"/>
      <c r="D136" s="2"/>
      <c r="E136" s="2"/>
      <c r="F136" s="6"/>
      <c r="G136" s="26"/>
      <c r="H136" s="26"/>
      <c r="I136" s="26"/>
      <c r="J136" s="26"/>
      <c r="K136" s="26"/>
      <c r="L136" s="26"/>
      <c r="M136" s="28"/>
    </row>
    <row r="137" spans="1:13" ht="12.45" x14ac:dyDescent="0.3">
      <c r="A137" s="2"/>
      <c r="B137" s="2"/>
      <c r="C137" s="2"/>
      <c r="D137" s="2"/>
      <c r="E137" s="2"/>
      <c r="F137" s="6"/>
      <c r="G137" s="26"/>
      <c r="H137" s="26"/>
      <c r="I137" s="26"/>
      <c r="J137" s="26"/>
      <c r="K137" s="26"/>
      <c r="L137" s="26"/>
      <c r="M137" s="28"/>
    </row>
    <row r="138" spans="1:13" ht="12.45" x14ac:dyDescent="0.3">
      <c r="F138" s="6"/>
      <c r="G138" s="26"/>
      <c r="H138" s="26"/>
      <c r="I138" s="26"/>
      <c r="J138" s="26"/>
      <c r="K138" s="26"/>
      <c r="L138" s="26"/>
      <c r="M138" s="28"/>
    </row>
    <row r="139" spans="1:13" ht="12.45" x14ac:dyDescent="0.3">
      <c r="A139"/>
      <c r="B139"/>
      <c r="C139"/>
      <c r="D139"/>
      <c r="E139"/>
      <c r="F139" s="6"/>
      <c r="G139" s="26"/>
      <c r="H139" s="26"/>
      <c r="I139" s="26"/>
      <c r="J139" s="26"/>
      <c r="K139" s="26"/>
      <c r="L139" s="26"/>
      <c r="M139" s="28"/>
    </row>
    <row r="140" spans="1:13" ht="12.45" x14ac:dyDescent="0.3">
      <c r="A140" s="2"/>
      <c r="B140" s="2"/>
      <c r="C140" s="2"/>
      <c r="D140" s="2"/>
      <c r="E140" s="2"/>
      <c r="F140" s="6"/>
      <c r="G140" s="26"/>
      <c r="H140" s="26"/>
      <c r="I140" s="26"/>
      <c r="J140" s="26"/>
      <c r="K140" s="26"/>
      <c r="L140" s="26"/>
      <c r="M140" s="28"/>
    </row>
    <row r="141" spans="1:13" ht="12.45" x14ac:dyDescent="0.3">
      <c r="A141" s="2"/>
      <c r="B141" s="2"/>
      <c r="C141" s="2"/>
      <c r="D141" s="2"/>
      <c r="E141" s="2"/>
      <c r="F141" s="6"/>
      <c r="G141" s="26"/>
      <c r="H141" s="26"/>
      <c r="I141" s="26"/>
      <c r="J141" s="26"/>
      <c r="K141" s="26"/>
      <c r="L141" s="26"/>
      <c r="M141" s="28"/>
    </row>
    <row r="142" spans="1:13" ht="12.45" x14ac:dyDescent="0.3">
      <c r="A142" s="2"/>
      <c r="B142" s="2"/>
      <c r="C142" s="2"/>
      <c r="D142" s="2"/>
      <c r="E142" s="2"/>
      <c r="F142" s="6"/>
      <c r="G142" s="26"/>
      <c r="H142" s="26"/>
      <c r="I142" s="26"/>
      <c r="J142" s="26"/>
      <c r="K142" s="26"/>
      <c r="L142" s="26"/>
      <c r="M142" s="28"/>
    </row>
    <row r="143" spans="1:13" ht="12.45" x14ac:dyDescent="0.3">
      <c r="F143" s="2"/>
      <c r="G143" s="26"/>
      <c r="H143" s="26"/>
      <c r="I143" s="26"/>
      <c r="J143" s="26"/>
      <c r="K143" s="26"/>
      <c r="L143" s="26"/>
      <c r="M143" s="28"/>
    </row>
    <row r="144" spans="1:13" ht="12.45" x14ac:dyDescent="0.3">
      <c r="A144" s="2"/>
      <c r="B144" s="2"/>
      <c r="C144" s="2"/>
      <c r="D144" s="2"/>
      <c r="E144" s="2"/>
      <c r="F144" s="6"/>
      <c r="G144" s="26"/>
      <c r="H144" s="26"/>
      <c r="I144" s="26"/>
      <c r="J144" s="26"/>
      <c r="K144" s="26"/>
      <c r="L144" s="26"/>
      <c r="M144" s="28"/>
    </row>
    <row r="145" spans="1:13" ht="12.45" x14ac:dyDescent="0.3">
      <c r="A145" s="2"/>
      <c r="B145" s="2"/>
      <c r="C145" s="2"/>
      <c r="D145" s="2"/>
      <c r="E145" s="2"/>
      <c r="F145" s="2"/>
      <c r="G145" s="26"/>
      <c r="H145" s="26"/>
      <c r="I145" s="26"/>
      <c r="J145" s="26"/>
      <c r="K145" s="26"/>
      <c r="L145" s="26"/>
      <c r="M145" s="28"/>
    </row>
    <row r="146" spans="1:13" ht="12.45" x14ac:dyDescent="0.3">
      <c r="A146" s="2"/>
      <c r="B146" s="2"/>
      <c r="C146" s="2"/>
      <c r="D146" s="2"/>
      <c r="E146" s="2"/>
      <c r="F146" s="6"/>
      <c r="G146" s="26"/>
      <c r="H146" s="26"/>
      <c r="I146" s="26"/>
      <c r="J146" s="26"/>
      <c r="K146" s="26"/>
      <c r="L146" s="26"/>
      <c r="M146" s="28"/>
    </row>
    <row r="147" spans="1:13" ht="12.45" x14ac:dyDescent="0.3">
      <c r="F147" s="2"/>
      <c r="G147" s="26"/>
      <c r="H147" s="26"/>
      <c r="I147" s="26"/>
      <c r="J147" s="26"/>
      <c r="K147" s="26"/>
      <c r="L147" s="26"/>
      <c r="M147" s="28"/>
    </row>
    <row r="148" spans="1:13" ht="12.45" x14ac:dyDescent="0.3">
      <c r="A148"/>
      <c r="B148"/>
      <c r="C148"/>
      <c r="D148"/>
      <c r="E148"/>
      <c r="F148" s="6"/>
      <c r="G148" s="26"/>
      <c r="H148" s="26"/>
      <c r="I148" s="26"/>
      <c r="J148" s="26"/>
      <c r="K148" s="26"/>
      <c r="L148" s="26"/>
      <c r="M148" s="28"/>
    </row>
    <row r="149" spans="1:13" ht="12.45" x14ac:dyDescent="0.3">
      <c r="A149" s="2"/>
      <c r="B149" s="2"/>
      <c r="C149" s="2"/>
      <c r="D149" s="2"/>
      <c r="E149" s="2"/>
      <c r="F149" s="6"/>
      <c r="G149" s="26"/>
      <c r="H149" s="26"/>
      <c r="I149" s="26"/>
      <c r="J149" s="26"/>
      <c r="K149" s="26"/>
      <c r="L149" s="26"/>
      <c r="M149" s="28"/>
    </row>
    <row r="150" spans="1:13" ht="12.45" x14ac:dyDescent="0.3">
      <c r="A150" s="2"/>
      <c r="B150" s="2"/>
      <c r="C150" s="2"/>
      <c r="D150" s="2"/>
      <c r="E150" s="2"/>
      <c r="F150" s="6"/>
      <c r="G150" s="26"/>
      <c r="H150" s="26"/>
      <c r="I150" s="26"/>
      <c r="J150" s="26"/>
      <c r="K150" s="26"/>
      <c r="L150" s="26"/>
      <c r="M150" s="28"/>
    </row>
    <row r="151" spans="1:13" ht="12.45" x14ac:dyDescent="0.3">
      <c r="A151" s="2"/>
      <c r="B151" s="2"/>
      <c r="C151" s="2"/>
      <c r="D151" s="2"/>
      <c r="E151" s="2"/>
      <c r="F151" s="6"/>
      <c r="G151" s="26"/>
      <c r="H151" s="26"/>
      <c r="I151" s="26"/>
      <c r="J151" s="26"/>
      <c r="K151" s="26"/>
      <c r="L151" s="26"/>
      <c r="M151" s="28"/>
    </row>
    <row r="152" spans="1:13" ht="12.45" x14ac:dyDescent="0.3">
      <c r="A152" s="2"/>
      <c r="B152" s="2"/>
      <c r="C152" s="2"/>
      <c r="D152" s="2"/>
      <c r="E152" s="2"/>
      <c r="F152" s="6"/>
      <c r="G152" s="26"/>
      <c r="H152" s="26"/>
      <c r="I152" s="26"/>
      <c r="J152" s="26"/>
      <c r="K152" s="26"/>
      <c r="L152" s="26"/>
      <c r="M152" s="28"/>
    </row>
    <row r="153" spans="1:13" ht="12.45" x14ac:dyDescent="0.3">
      <c r="A153" s="2"/>
      <c r="B153" s="2"/>
      <c r="C153" s="2"/>
      <c r="D153" s="2"/>
      <c r="E153" s="2"/>
      <c r="F153" s="6"/>
      <c r="G153" s="26"/>
      <c r="H153" s="26"/>
      <c r="I153" s="26"/>
      <c r="J153" s="26"/>
      <c r="K153" s="26"/>
      <c r="L153" s="26"/>
      <c r="M153" s="28"/>
    </row>
    <row r="154" spans="1:13" ht="12.45" x14ac:dyDescent="0.3">
      <c r="A154" s="2"/>
      <c r="B154" s="2"/>
      <c r="C154" s="2"/>
      <c r="D154" s="2"/>
      <c r="E154" s="2"/>
      <c r="F154" s="6"/>
      <c r="G154" s="26"/>
      <c r="H154" s="26"/>
      <c r="I154" s="26"/>
      <c r="J154" s="26"/>
      <c r="K154" s="26"/>
      <c r="L154" s="26"/>
      <c r="M154" s="28"/>
    </row>
    <row r="155" spans="1:13" ht="12.45" x14ac:dyDescent="0.3">
      <c r="A155" s="2"/>
      <c r="B155" s="2"/>
      <c r="C155" s="2"/>
      <c r="D155" s="2"/>
      <c r="E155" s="2"/>
      <c r="F155" s="6"/>
      <c r="G155" s="26"/>
      <c r="H155" s="26"/>
      <c r="I155" s="26"/>
      <c r="J155" s="26"/>
      <c r="K155" s="26"/>
      <c r="L155" s="26"/>
      <c r="M155" s="28"/>
    </row>
    <row r="156" spans="1:13" ht="12.45" x14ac:dyDescent="0.3">
      <c r="A156" s="2"/>
      <c r="B156" s="2"/>
      <c r="C156" s="2"/>
      <c r="D156" s="2"/>
      <c r="E156" s="2"/>
      <c r="F156" s="2"/>
      <c r="G156" s="26"/>
      <c r="H156" s="26"/>
      <c r="I156" s="26"/>
      <c r="J156" s="26"/>
      <c r="K156" s="26"/>
      <c r="L156" s="26"/>
      <c r="M156" s="28"/>
    </row>
    <row r="157" spans="1:13" ht="12.45" x14ac:dyDescent="0.3">
      <c r="A157" s="2"/>
      <c r="B157" s="2"/>
      <c r="C157" s="2"/>
      <c r="D157" s="2"/>
      <c r="E157" s="2"/>
      <c r="F157" s="6"/>
      <c r="G157" s="26"/>
      <c r="H157" s="26"/>
      <c r="I157" s="26"/>
      <c r="J157" s="26"/>
      <c r="K157" s="26"/>
      <c r="L157" s="26"/>
      <c r="M157" s="28"/>
    </row>
    <row r="158" spans="1:13" ht="12.45" x14ac:dyDescent="0.3">
      <c r="A158" s="2"/>
      <c r="B158" s="2"/>
      <c r="C158" s="2"/>
      <c r="D158" s="2"/>
      <c r="E158" s="2"/>
      <c r="F158" s="6"/>
      <c r="G158" s="26"/>
      <c r="H158" s="26"/>
      <c r="I158" s="26"/>
      <c r="J158" s="26"/>
      <c r="K158" s="26"/>
      <c r="L158" s="26"/>
      <c r="M158" s="28"/>
    </row>
    <row r="159" spans="1:13" ht="12.45" x14ac:dyDescent="0.3">
      <c r="A159" s="2"/>
      <c r="B159" s="2"/>
      <c r="C159" s="2"/>
      <c r="D159" s="2"/>
      <c r="E159" s="2"/>
      <c r="F159" s="6"/>
      <c r="G159" s="26"/>
      <c r="H159" s="26"/>
      <c r="I159" s="26"/>
      <c r="J159" s="26"/>
      <c r="K159" s="26"/>
      <c r="L159" s="26"/>
      <c r="M159" s="28"/>
    </row>
    <row r="160" spans="1:13" ht="12.45" x14ac:dyDescent="0.3">
      <c r="A160" s="2"/>
      <c r="B160" s="2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8"/>
    </row>
    <row r="161" spans="1:13" ht="12.45" x14ac:dyDescent="0.3">
      <c r="A161" s="2"/>
      <c r="B161" s="2"/>
      <c r="C161" s="2"/>
      <c r="D161" s="2"/>
      <c r="E161" s="2"/>
      <c r="F161" s="2"/>
      <c r="G161" s="26"/>
      <c r="H161" s="26"/>
      <c r="I161" s="26"/>
      <c r="J161" s="26"/>
      <c r="K161" s="26"/>
      <c r="L161" s="26"/>
      <c r="M161" s="28"/>
    </row>
    <row r="162" spans="1:13" ht="12.45" x14ac:dyDescent="0.3">
      <c r="A162" s="2"/>
      <c r="B162" s="2"/>
      <c r="C162" s="2"/>
      <c r="D162" s="2"/>
      <c r="E162" s="2"/>
      <c r="F162" s="6"/>
      <c r="G162" s="26"/>
      <c r="H162" s="26"/>
      <c r="I162" s="26"/>
      <c r="J162" s="26"/>
      <c r="K162" s="26"/>
      <c r="L162" s="26"/>
      <c r="M162" s="28"/>
    </row>
    <row r="163" spans="1:13" ht="12.45" x14ac:dyDescent="0.3">
      <c r="A163" s="2"/>
      <c r="B163" s="2"/>
      <c r="C163" s="2"/>
      <c r="D163" s="2"/>
      <c r="E163" s="2"/>
      <c r="F163" s="2"/>
      <c r="G163" s="26"/>
      <c r="H163" s="26"/>
      <c r="I163" s="26"/>
      <c r="J163" s="26"/>
      <c r="K163" s="26"/>
      <c r="L163" s="26"/>
      <c r="M163" s="28"/>
    </row>
    <row r="164" spans="1:13" ht="12.45" x14ac:dyDescent="0.3">
      <c r="A164" s="2"/>
      <c r="B164" s="2"/>
      <c r="C164" s="2"/>
      <c r="D164" s="2"/>
      <c r="E164" s="2"/>
      <c r="F164" s="6"/>
      <c r="G164" s="26"/>
      <c r="H164" s="26"/>
      <c r="I164" s="26"/>
      <c r="J164" s="26"/>
      <c r="K164" s="26"/>
      <c r="L164" s="26"/>
      <c r="M164" s="28"/>
    </row>
    <row r="165" spans="1:13" ht="12.45" x14ac:dyDescent="0.3">
      <c r="A165" s="2"/>
      <c r="B165" s="2"/>
      <c r="C165" s="2"/>
      <c r="D165" s="2"/>
      <c r="E165" s="2"/>
      <c r="F165" s="6"/>
      <c r="G165" s="26"/>
      <c r="H165" s="26"/>
      <c r="I165" s="26"/>
      <c r="J165" s="26"/>
      <c r="K165" s="26"/>
      <c r="L165" s="26"/>
      <c r="M165" s="28"/>
    </row>
    <row r="166" spans="1:13" ht="12.45" x14ac:dyDescent="0.3">
      <c r="F166" s="2"/>
      <c r="G166" s="26"/>
      <c r="H166" s="26"/>
      <c r="I166" s="26"/>
      <c r="J166" s="26"/>
      <c r="K166" s="26"/>
      <c r="L166" s="26"/>
      <c r="M166" s="28"/>
    </row>
    <row r="167" spans="1:13" ht="12.45" x14ac:dyDescent="0.3">
      <c r="A167" s="2"/>
      <c r="B167" s="2"/>
      <c r="C167" s="2"/>
      <c r="D167" s="2"/>
      <c r="E167" s="2"/>
      <c r="F167" s="6"/>
      <c r="G167" s="26"/>
      <c r="H167" s="26"/>
      <c r="I167" s="26"/>
      <c r="J167" s="26"/>
      <c r="K167" s="26"/>
      <c r="L167" s="26"/>
      <c r="M167" s="28"/>
    </row>
    <row r="168" spans="1:13" ht="12.45" x14ac:dyDescent="0.3">
      <c r="A168" s="2"/>
      <c r="B168" s="2"/>
      <c r="C168" s="2"/>
      <c r="D168" s="2"/>
      <c r="E168" s="2"/>
      <c r="F168" s="6"/>
      <c r="G168" s="26"/>
      <c r="H168" s="26"/>
      <c r="I168" s="26"/>
      <c r="J168" s="26"/>
      <c r="K168" s="26"/>
      <c r="L168" s="26"/>
      <c r="M168" s="28"/>
    </row>
    <row r="169" spans="1:13" ht="12.45" x14ac:dyDescent="0.3">
      <c r="A169" s="2"/>
      <c r="B169" s="2"/>
      <c r="C169" s="2"/>
      <c r="D169" s="2"/>
      <c r="E169" s="2"/>
      <c r="F169" s="6"/>
      <c r="G169" s="26"/>
      <c r="H169" s="26"/>
      <c r="I169" s="26"/>
      <c r="J169" s="26"/>
      <c r="K169" s="26"/>
      <c r="L169" s="26"/>
      <c r="M169" s="28"/>
    </row>
    <row r="170" spans="1:13" ht="12.45" x14ac:dyDescent="0.3">
      <c r="A170" s="2"/>
      <c r="B170" s="2"/>
      <c r="C170" s="2"/>
      <c r="D170" s="2"/>
      <c r="E170" s="2"/>
      <c r="F170" s="6"/>
      <c r="G170" s="26"/>
      <c r="H170" s="26"/>
      <c r="I170" s="26"/>
      <c r="J170" s="26"/>
      <c r="K170" s="26"/>
      <c r="L170" s="26"/>
      <c r="M170" s="28"/>
    </row>
    <row r="171" spans="1:13" ht="12.45" x14ac:dyDescent="0.3">
      <c r="A171" s="2"/>
      <c r="B171" s="2"/>
      <c r="C171" s="2"/>
      <c r="D171" s="2"/>
      <c r="E171" s="2"/>
      <c r="F171" s="6"/>
      <c r="G171" s="26"/>
      <c r="H171" s="26"/>
      <c r="I171" s="26"/>
      <c r="J171" s="26"/>
      <c r="K171" s="26"/>
      <c r="L171" s="26"/>
      <c r="M171" s="28"/>
    </row>
    <row r="172" spans="1:13" ht="12.45" x14ac:dyDescent="0.3">
      <c r="F172" s="2"/>
      <c r="G172" s="26"/>
      <c r="H172" s="26"/>
      <c r="I172" s="26"/>
      <c r="J172" s="26"/>
      <c r="K172" s="26"/>
      <c r="L172" s="26"/>
      <c r="M172" s="28"/>
    </row>
    <row r="173" spans="1:13" ht="12.45" x14ac:dyDescent="0.3">
      <c r="A173" s="2"/>
      <c r="B173" s="2"/>
      <c r="C173" s="2"/>
      <c r="D173" s="2"/>
      <c r="E173" s="2"/>
      <c r="F173" s="2"/>
      <c r="G173" s="26"/>
      <c r="H173" s="26"/>
      <c r="I173" s="26"/>
      <c r="J173" s="26"/>
      <c r="K173" s="26"/>
      <c r="L173" s="26"/>
      <c r="M173" s="28"/>
    </row>
    <row r="174" spans="1:13" ht="12.45" x14ac:dyDescent="0.3">
      <c r="A174" s="2"/>
      <c r="B174" s="2"/>
      <c r="C174" s="2"/>
      <c r="D174" s="2"/>
      <c r="E174" s="2"/>
      <c r="F174" s="6"/>
      <c r="G174" s="26"/>
      <c r="H174" s="26"/>
      <c r="I174" s="26"/>
      <c r="J174" s="26"/>
      <c r="K174" s="26"/>
      <c r="L174" s="26"/>
      <c r="M174" s="28"/>
    </row>
    <row r="175" spans="1:13" ht="12.45" x14ac:dyDescent="0.3">
      <c r="A175" s="2"/>
      <c r="B175" s="2"/>
      <c r="C175" s="2"/>
      <c r="D175" s="2"/>
      <c r="E175" s="2"/>
      <c r="F175" s="6"/>
      <c r="G175" s="26"/>
      <c r="H175" s="26"/>
      <c r="I175" s="26"/>
      <c r="J175" s="26"/>
      <c r="K175" s="26"/>
      <c r="L175" s="26"/>
      <c r="M175" s="28"/>
    </row>
    <row r="176" spans="1:13" ht="12.45" x14ac:dyDescent="0.3">
      <c r="A176" s="2"/>
      <c r="B176" s="2"/>
      <c r="C176" s="2"/>
      <c r="D176" s="2"/>
      <c r="E176" s="2"/>
      <c r="F176" s="6"/>
      <c r="G176" s="26"/>
      <c r="H176" s="26"/>
      <c r="I176" s="26"/>
      <c r="J176" s="26"/>
      <c r="K176" s="26"/>
      <c r="L176" s="26"/>
      <c r="M176" s="28"/>
    </row>
    <row r="177" spans="1:13" ht="12.45" x14ac:dyDescent="0.3">
      <c r="A177" s="2"/>
      <c r="B177" s="2"/>
      <c r="C177" s="2"/>
      <c r="D177" s="2"/>
      <c r="E177" s="2"/>
      <c r="F177" s="2"/>
      <c r="G177" s="26"/>
      <c r="H177" s="26"/>
      <c r="I177" s="26"/>
      <c r="J177" s="26"/>
      <c r="K177" s="26"/>
      <c r="L177" s="26"/>
      <c r="M177" s="28"/>
    </row>
    <row r="178" spans="1:13" ht="12.45" x14ac:dyDescent="0.3">
      <c r="A178" s="2"/>
      <c r="B178" s="2"/>
      <c r="C178" s="2"/>
      <c r="D178" s="2"/>
      <c r="E178" s="2"/>
      <c r="F178" s="6"/>
      <c r="G178" s="26"/>
      <c r="H178" s="26"/>
      <c r="I178" s="26"/>
      <c r="J178" s="26"/>
      <c r="K178" s="26"/>
      <c r="L178" s="26"/>
      <c r="M178" s="28"/>
    </row>
    <row r="179" spans="1:13" ht="12.45" x14ac:dyDescent="0.3">
      <c r="A179" s="2"/>
      <c r="B179" s="2"/>
      <c r="C179" s="2"/>
      <c r="D179" s="2"/>
      <c r="E179" s="2"/>
      <c r="F179" s="6"/>
      <c r="G179" s="26"/>
      <c r="H179" s="26"/>
      <c r="I179" s="26"/>
      <c r="J179" s="26"/>
      <c r="K179" s="26"/>
      <c r="L179" s="26"/>
      <c r="M179" s="28"/>
    </row>
    <row r="180" spans="1:13" ht="12.45" x14ac:dyDescent="0.3">
      <c r="F180" s="6"/>
      <c r="G180" s="26"/>
      <c r="H180" s="26"/>
      <c r="I180" s="26"/>
      <c r="J180" s="26"/>
      <c r="K180" s="26"/>
      <c r="L180" s="26"/>
      <c r="M180" s="28"/>
    </row>
    <row r="181" spans="1:13" ht="12.45" x14ac:dyDescent="0.3">
      <c r="A181" s="2"/>
      <c r="B181" s="2"/>
      <c r="C181" s="2"/>
      <c r="D181" s="2"/>
      <c r="E181" s="2"/>
      <c r="F181" s="6"/>
      <c r="G181" s="26"/>
      <c r="H181" s="26"/>
      <c r="I181" s="26"/>
      <c r="J181" s="26"/>
      <c r="K181" s="26"/>
      <c r="L181" s="26"/>
      <c r="M181" s="28"/>
    </row>
    <row r="182" spans="1:13" ht="12.45" x14ac:dyDescent="0.3">
      <c r="A182" s="2"/>
      <c r="B182" s="2"/>
      <c r="C182" s="2"/>
      <c r="D182" s="2"/>
      <c r="E182" s="2"/>
      <c r="F182" s="6"/>
      <c r="G182" s="26"/>
      <c r="H182" s="26"/>
      <c r="I182" s="26"/>
      <c r="J182" s="26"/>
      <c r="K182" s="26"/>
      <c r="L182" s="26"/>
      <c r="M182" s="28"/>
    </row>
    <row r="183" spans="1:13" ht="12.45" x14ac:dyDescent="0.3">
      <c r="A183" s="2"/>
      <c r="B183" s="2"/>
      <c r="C183" s="2"/>
      <c r="D183" s="2"/>
      <c r="E183" s="2"/>
      <c r="F183" s="6"/>
      <c r="G183" s="26"/>
      <c r="H183" s="26"/>
      <c r="I183" s="26"/>
      <c r="J183" s="26"/>
      <c r="K183" s="26"/>
      <c r="L183" s="26"/>
      <c r="M183" s="28"/>
    </row>
    <row r="184" spans="1:13" ht="12.45" x14ac:dyDescent="0.3">
      <c r="A184" s="2"/>
      <c r="B184" s="2"/>
      <c r="C184" s="2"/>
      <c r="D184" s="2"/>
      <c r="E184" s="2"/>
      <c r="F184" s="6"/>
      <c r="G184" s="26"/>
      <c r="H184" s="26"/>
      <c r="I184" s="26"/>
      <c r="J184" s="26"/>
      <c r="K184" s="26"/>
      <c r="L184" s="26"/>
      <c r="M184" s="28"/>
    </row>
    <row r="185" spans="1:13" ht="12.45" x14ac:dyDescent="0.3">
      <c r="A185" s="2"/>
      <c r="B185" s="2"/>
      <c r="C185" s="2"/>
      <c r="D185" s="2"/>
      <c r="E185" s="2"/>
      <c r="F185" s="6"/>
      <c r="G185" s="26"/>
      <c r="H185" s="26"/>
      <c r="I185" s="26"/>
      <c r="J185" s="26"/>
      <c r="K185" s="26"/>
      <c r="L185" s="26"/>
      <c r="M185" s="28"/>
    </row>
    <row r="186" spans="1:13" ht="12.45" x14ac:dyDescent="0.3">
      <c r="A186" s="2"/>
      <c r="B186" s="2"/>
      <c r="C186" s="2"/>
      <c r="D186" s="2"/>
      <c r="E186" s="2"/>
      <c r="F186" s="6"/>
      <c r="G186" s="26"/>
      <c r="H186" s="26"/>
      <c r="I186" s="26"/>
      <c r="J186" s="26"/>
      <c r="K186" s="26"/>
      <c r="L186" s="26"/>
      <c r="M186" s="28"/>
    </row>
    <row r="187" spans="1:13" ht="12.45" x14ac:dyDescent="0.3">
      <c r="F187" s="6"/>
      <c r="G187" s="26"/>
      <c r="H187" s="26"/>
      <c r="I187" s="26"/>
      <c r="J187" s="26"/>
      <c r="K187" s="26"/>
      <c r="L187" s="26"/>
      <c r="M187" s="28"/>
    </row>
    <row r="188" spans="1:13" ht="12.45" x14ac:dyDescent="0.3">
      <c r="A188" s="2"/>
      <c r="B188" s="2"/>
      <c r="C188" s="2"/>
      <c r="D188" s="2"/>
      <c r="E188" s="2"/>
      <c r="F188" s="6"/>
      <c r="G188" s="26"/>
      <c r="H188" s="26"/>
      <c r="I188" s="26"/>
      <c r="J188" s="26"/>
      <c r="K188" s="26"/>
      <c r="L188" s="26"/>
      <c r="M188" s="28"/>
    </row>
    <row r="189" spans="1:13" ht="12.45" x14ac:dyDescent="0.3">
      <c r="A189" s="2"/>
      <c r="B189" s="2"/>
      <c r="C189" s="2"/>
      <c r="D189" s="2"/>
      <c r="E189" s="2"/>
      <c r="F189" s="6"/>
      <c r="G189" s="26"/>
      <c r="H189" s="26"/>
      <c r="I189" s="26"/>
      <c r="J189" s="26"/>
      <c r="K189" s="26"/>
      <c r="L189" s="26"/>
      <c r="M189" s="28"/>
    </row>
    <row r="190" spans="1:13" ht="12.45" x14ac:dyDescent="0.3">
      <c r="A190" s="2"/>
      <c r="B190" s="2"/>
      <c r="C190" s="2"/>
      <c r="D190" s="2"/>
      <c r="E190" s="2"/>
      <c r="F190" s="6"/>
      <c r="G190" s="26"/>
      <c r="H190" s="26"/>
      <c r="I190" s="26"/>
      <c r="J190" s="26"/>
      <c r="K190" s="26"/>
      <c r="L190" s="26"/>
      <c r="M190" s="28"/>
    </row>
    <row r="191" spans="1:13" ht="12.45" x14ac:dyDescent="0.3">
      <c r="F191" s="2"/>
      <c r="G191" s="26"/>
      <c r="H191" s="26"/>
      <c r="I191" s="26"/>
      <c r="J191" s="26"/>
      <c r="K191" s="26"/>
      <c r="L191" s="26"/>
      <c r="M191" s="28"/>
    </row>
    <row r="192" spans="1:13" ht="12.45" x14ac:dyDescent="0.3">
      <c r="A192" s="2"/>
      <c r="B192" s="2"/>
      <c r="C192" s="2"/>
      <c r="D192" s="2"/>
      <c r="E192" s="2"/>
      <c r="F192" s="6"/>
      <c r="G192" s="26"/>
      <c r="H192" s="26"/>
      <c r="I192" s="26"/>
      <c r="J192" s="26"/>
      <c r="K192" s="26"/>
      <c r="L192" s="26"/>
      <c r="M192" s="28"/>
    </row>
    <row r="193" spans="1:13" ht="12.45" x14ac:dyDescent="0.3">
      <c r="F193" s="2"/>
      <c r="G193" s="26"/>
      <c r="H193" s="26"/>
      <c r="I193" s="26"/>
      <c r="J193" s="26"/>
      <c r="K193" s="26"/>
      <c r="L193" s="26"/>
      <c r="M193" s="28"/>
    </row>
    <row r="194" spans="1:13" ht="12.45" x14ac:dyDescent="0.3">
      <c r="A194" s="2"/>
      <c r="B194" s="2"/>
      <c r="C194" s="2"/>
      <c r="D194" s="2"/>
      <c r="E194" s="2"/>
      <c r="F194" s="6"/>
      <c r="G194" s="26"/>
      <c r="H194" s="26"/>
      <c r="I194" s="26"/>
      <c r="J194" s="26"/>
      <c r="K194" s="26"/>
      <c r="L194" s="26"/>
      <c r="M194" s="28"/>
    </row>
    <row r="195" spans="1:13" ht="12.45" x14ac:dyDescent="0.3">
      <c r="A195" s="2"/>
      <c r="B195" s="2"/>
      <c r="C195" s="2"/>
      <c r="D195" s="2"/>
      <c r="E195" s="2"/>
      <c r="F195" s="6"/>
      <c r="G195" s="26"/>
      <c r="H195" s="26"/>
      <c r="I195" s="26"/>
      <c r="J195" s="26"/>
      <c r="K195" s="26"/>
      <c r="L195" s="26"/>
      <c r="M195" s="28"/>
    </row>
    <row r="196" spans="1:13" ht="12.45" x14ac:dyDescent="0.3">
      <c r="A196" s="2"/>
      <c r="B196" s="2"/>
      <c r="C196" s="2"/>
      <c r="D196" s="2"/>
      <c r="E196" s="2"/>
      <c r="F196" s="6"/>
      <c r="G196" s="26"/>
      <c r="H196" s="26"/>
      <c r="I196" s="26"/>
      <c r="J196" s="26"/>
      <c r="K196" s="26"/>
      <c r="L196" s="26"/>
      <c r="M196" s="28"/>
    </row>
    <row r="197" spans="1:13" ht="12.45" x14ac:dyDescent="0.3">
      <c r="A197" s="2"/>
      <c r="B197" s="2"/>
      <c r="C197" s="2"/>
      <c r="D197" s="2"/>
      <c r="E197" s="2"/>
      <c r="F197" s="6"/>
      <c r="G197" s="26"/>
      <c r="H197" s="26"/>
      <c r="I197" s="26"/>
      <c r="J197" s="26"/>
      <c r="K197" s="26"/>
      <c r="L197" s="26"/>
      <c r="M197" s="28"/>
    </row>
    <row r="198" spans="1:13" ht="12.45" x14ac:dyDescent="0.3">
      <c r="A198" s="2"/>
      <c r="B198" s="2"/>
      <c r="C198" s="2"/>
      <c r="D198" s="2"/>
      <c r="E198" s="2"/>
      <c r="F198" s="6"/>
      <c r="G198" s="26"/>
      <c r="H198" s="26"/>
      <c r="I198" s="26"/>
      <c r="J198" s="26"/>
      <c r="K198" s="26"/>
      <c r="L198" s="26"/>
      <c r="M198" s="28"/>
    </row>
    <row r="199" spans="1:13" ht="12.45" x14ac:dyDescent="0.3">
      <c r="A199" s="2"/>
      <c r="B199" s="2"/>
      <c r="C199" s="2"/>
      <c r="D199" s="2"/>
      <c r="E199" s="2"/>
      <c r="F199" s="6"/>
      <c r="G199" s="26"/>
      <c r="H199" s="26"/>
      <c r="I199" s="26"/>
      <c r="J199" s="26"/>
      <c r="K199" s="26"/>
      <c r="L199" s="26"/>
      <c r="M199" s="28"/>
    </row>
    <row r="200" spans="1:13" ht="12.45" x14ac:dyDescent="0.3">
      <c r="A200" s="2"/>
      <c r="B200" s="2"/>
      <c r="C200" s="2"/>
      <c r="D200" s="2"/>
      <c r="E200" s="2"/>
      <c r="F200" s="6"/>
      <c r="G200" s="26"/>
      <c r="H200" s="26"/>
      <c r="I200" s="26"/>
      <c r="J200" s="26"/>
      <c r="K200" s="26"/>
      <c r="L200" s="26"/>
      <c r="M200" s="28"/>
    </row>
    <row r="201" spans="1:13" ht="12.45" x14ac:dyDescent="0.3">
      <c r="A201" s="2"/>
      <c r="B201" s="2"/>
      <c r="C201" s="2"/>
      <c r="D201" s="2"/>
      <c r="E201" s="2"/>
      <c r="F201" s="6"/>
      <c r="G201" s="26"/>
      <c r="H201" s="26"/>
      <c r="I201" s="26"/>
      <c r="J201" s="26"/>
      <c r="K201" s="26"/>
      <c r="L201" s="26"/>
      <c r="M201" s="28"/>
    </row>
    <row r="202" spans="1:13" ht="12.45" x14ac:dyDescent="0.3">
      <c r="A202" s="2"/>
      <c r="B202" s="2"/>
      <c r="C202" s="2"/>
      <c r="D202" s="2"/>
      <c r="E202" s="2"/>
      <c r="F202" s="6"/>
      <c r="G202" s="26"/>
      <c r="H202" s="26"/>
      <c r="I202" s="26"/>
      <c r="J202" s="26"/>
      <c r="K202" s="26"/>
      <c r="L202" s="26"/>
      <c r="M202" s="28"/>
    </row>
    <row r="203" spans="1:13" ht="12.45" x14ac:dyDescent="0.3">
      <c r="A203" s="2"/>
      <c r="B203" s="2"/>
      <c r="C203" s="2"/>
      <c r="D203" s="2"/>
      <c r="E203" s="2"/>
      <c r="F203" s="6"/>
      <c r="G203" s="26"/>
      <c r="H203" s="26"/>
      <c r="I203" s="26"/>
      <c r="J203" s="26"/>
      <c r="K203" s="26"/>
      <c r="L203" s="26"/>
      <c r="M203" s="28"/>
    </row>
    <row r="204" spans="1:13" ht="12.45" x14ac:dyDescent="0.3">
      <c r="A204" s="2"/>
      <c r="B204" s="2"/>
      <c r="C204" s="2"/>
      <c r="D204" s="2"/>
      <c r="E204" s="2"/>
      <c r="F204" s="6"/>
      <c r="G204" s="26"/>
      <c r="H204" s="26"/>
      <c r="I204" s="26"/>
      <c r="J204" s="26"/>
      <c r="K204" s="26"/>
      <c r="L204" s="26"/>
      <c r="M204" s="28"/>
    </row>
    <row r="205" spans="1:13" ht="12.45" x14ac:dyDescent="0.3">
      <c r="A205" s="2"/>
      <c r="B205" s="2"/>
      <c r="C205" s="2"/>
      <c r="D205" s="2"/>
      <c r="E205" s="2"/>
      <c r="F205" s="6"/>
      <c r="G205" s="26"/>
      <c r="H205" s="26"/>
      <c r="I205" s="26"/>
      <c r="J205" s="26"/>
      <c r="K205" s="26"/>
      <c r="L205" s="26"/>
      <c r="M205" s="28"/>
    </row>
    <row r="206" spans="1:13" ht="12.45" x14ac:dyDescent="0.3">
      <c r="A206" s="2"/>
      <c r="B206" s="2"/>
      <c r="C206" s="2"/>
      <c r="D206" s="2"/>
      <c r="E206" s="2"/>
      <c r="F206" s="6"/>
      <c r="G206" s="26"/>
      <c r="H206" s="26"/>
      <c r="I206" s="26"/>
      <c r="J206" s="26"/>
      <c r="K206" s="26"/>
      <c r="L206" s="26"/>
      <c r="M206" s="28"/>
    </row>
    <row r="207" spans="1:13" ht="12.45" x14ac:dyDescent="0.3">
      <c r="A207" s="2"/>
      <c r="B207" s="2"/>
      <c r="C207" s="2"/>
      <c r="D207" s="2"/>
      <c r="E207" s="2"/>
      <c r="F207" s="6"/>
      <c r="G207" s="26"/>
      <c r="H207" s="26"/>
      <c r="I207" s="26"/>
      <c r="J207" s="26"/>
      <c r="K207" s="26"/>
      <c r="L207" s="26"/>
      <c r="M207" s="28"/>
    </row>
    <row r="208" spans="1:13" ht="12.45" x14ac:dyDescent="0.3">
      <c r="A208" s="2"/>
      <c r="B208" s="2"/>
      <c r="C208" s="2"/>
      <c r="D208" s="2"/>
      <c r="E208" s="2"/>
      <c r="F208" s="6"/>
      <c r="G208" s="26"/>
      <c r="H208" s="26"/>
      <c r="I208" s="26"/>
      <c r="J208" s="26"/>
      <c r="K208" s="26"/>
      <c r="L208" s="26"/>
      <c r="M208" s="28"/>
    </row>
    <row r="209" spans="1:13" ht="12.45" x14ac:dyDescent="0.3">
      <c r="A209" s="2"/>
      <c r="B209" s="2"/>
      <c r="C209" s="2"/>
      <c r="D209" s="2"/>
      <c r="E209" s="2"/>
      <c r="F209" s="6"/>
      <c r="G209" s="26"/>
      <c r="H209" s="26"/>
      <c r="I209" s="26"/>
      <c r="J209" s="26"/>
      <c r="K209" s="26"/>
      <c r="L209" s="26"/>
      <c r="M209" s="28"/>
    </row>
    <row r="210" spans="1:13" ht="12.45" x14ac:dyDescent="0.3">
      <c r="A210" s="2"/>
      <c r="B210" s="2"/>
      <c r="C210" s="2"/>
      <c r="D210" s="2"/>
      <c r="E210" s="2"/>
      <c r="F210" s="6"/>
      <c r="G210" s="26"/>
      <c r="H210" s="26"/>
      <c r="I210" s="26"/>
      <c r="J210" s="26"/>
      <c r="K210" s="26"/>
      <c r="L210" s="26"/>
      <c r="M210" s="28"/>
    </row>
    <row r="211" spans="1:13" ht="12.45" x14ac:dyDescent="0.3">
      <c r="A211" s="2"/>
      <c r="B211" s="2"/>
      <c r="C211" s="2"/>
      <c r="D211" s="2"/>
      <c r="E211" s="2"/>
      <c r="F211" s="6"/>
      <c r="G211" s="26"/>
      <c r="H211" s="26"/>
      <c r="I211" s="26"/>
      <c r="J211" s="26"/>
      <c r="K211" s="26"/>
      <c r="L211" s="26"/>
      <c r="M211" s="28"/>
    </row>
    <row r="212" spans="1:13" ht="12.45" x14ac:dyDescent="0.3">
      <c r="A212" s="2"/>
      <c r="B212" s="2"/>
      <c r="C212" s="2"/>
      <c r="D212" s="2"/>
      <c r="E212" s="2"/>
      <c r="F212" s="6"/>
      <c r="G212" s="26"/>
      <c r="H212" s="26"/>
      <c r="I212" s="26"/>
      <c r="J212" s="26"/>
      <c r="K212" s="26"/>
      <c r="L212" s="26"/>
      <c r="M212" s="28"/>
    </row>
    <row r="213" spans="1:13" ht="12.45" x14ac:dyDescent="0.3">
      <c r="A213" s="2"/>
      <c r="B213" s="2"/>
      <c r="C213" s="2"/>
      <c r="D213" s="2"/>
      <c r="E213" s="2"/>
      <c r="F213" s="6"/>
      <c r="G213" s="26"/>
      <c r="H213" s="26"/>
      <c r="I213" s="26"/>
      <c r="J213" s="26"/>
      <c r="K213" s="26"/>
      <c r="L213" s="26"/>
      <c r="M213" s="28"/>
    </row>
    <row r="214" spans="1:13" ht="12.45" x14ac:dyDescent="0.3">
      <c r="A214" s="2"/>
      <c r="B214" s="2"/>
      <c r="C214" s="2"/>
      <c r="D214" s="2"/>
      <c r="E214" s="2"/>
      <c r="F214" s="6"/>
      <c r="G214" s="26"/>
      <c r="H214" s="26"/>
      <c r="I214" s="26"/>
      <c r="J214" s="26"/>
      <c r="K214" s="26"/>
      <c r="L214" s="26"/>
      <c r="M214" s="28"/>
    </row>
    <row r="215" spans="1:13" ht="12.45" x14ac:dyDescent="0.3">
      <c r="A215" s="2"/>
      <c r="B215" s="2"/>
      <c r="C215" s="2"/>
      <c r="D215" s="2"/>
      <c r="E215" s="2"/>
      <c r="F215" s="6"/>
      <c r="G215" s="26"/>
      <c r="H215" s="26"/>
      <c r="I215" s="26"/>
      <c r="J215" s="26"/>
      <c r="K215" s="26"/>
      <c r="L215" s="26"/>
      <c r="M215" s="28"/>
    </row>
    <row r="216" spans="1:13" ht="12.45" x14ac:dyDescent="0.3">
      <c r="A216" s="2"/>
      <c r="B216" s="2"/>
      <c r="C216" s="2"/>
      <c r="D216" s="2"/>
      <c r="E216" s="2"/>
      <c r="F216" s="6"/>
      <c r="G216" s="26"/>
      <c r="H216" s="26"/>
      <c r="I216" s="26"/>
      <c r="J216" s="26"/>
      <c r="K216" s="26"/>
      <c r="L216" s="26"/>
      <c r="M216" s="28"/>
    </row>
    <row r="217" spans="1:13" ht="12.45" x14ac:dyDescent="0.3">
      <c r="A217" s="2"/>
      <c r="B217" s="2"/>
      <c r="C217" s="2"/>
      <c r="D217" s="2"/>
      <c r="E217" s="2"/>
      <c r="F217" s="6"/>
      <c r="G217" s="26"/>
      <c r="H217" s="26"/>
      <c r="I217" s="26"/>
      <c r="J217" s="26"/>
      <c r="K217" s="26"/>
      <c r="L217" s="26"/>
      <c r="M217" s="28"/>
    </row>
    <row r="218" spans="1:13" ht="12.45" x14ac:dyDescent="0.3">
      <c r="A218" s="2"/>
      <c r="B218" s="2"/>
      <c r="C218" s="2"/>
      <c r="D218" s="2"/>
      <c r="E218" s="2"/>
      <c r="F218" s="6"/>
      <c r="G218" s="26"/>
      <c r="H218" s="26"/>
      <c r="I218" s="26"/>
      <c r="J218" s="26"/>
      <c r="K218" s="26"/>
      <c r="L218" s="26"/>
      <c r="M218" s="28"/>
    </row>
    <row r="219" spans="1:13" ht="12.45" x14ac:dyDescent="0.3">
      <c r="A219" s="2"/>
      <c r="B219" s="2"/>
      <c r="C219" s="2"/>
      <c r="D219" s="2"/>
      <c r="E219" s="2"/>
      <c r="F219" s="6"/>
      <c r="G219" s="26"/>
      <c r="H219" s="26"/>
      <c r="I219" s="26"/>
      <c r="J219" s="26"/>
      <c r="K219" s="26"/>
      <c r="L219" s="26"/>
      <c r="M219" s="28"/>
    </row>
    <row r="220" spans="1:13" ht="12.45" x14ac:dyDescent="0.3">
      <c r="A220" s="2"/>
      <c r="B220" s="2"/>
      <c r="C220" s="2"/>
      <c r="D220" s="2"/>
      <c r="E220" s="2"/>
      <c r="F220" s="6"/>
      <c r="G220" s="26"/>
      <c r="H220" s="26"/>
      <c r="I220" s="26"/>
      <c r="J220" s="26"/>
      <c r="K220" s="26"/>
      <c r="L220" s="26"/>
      <c r="M220" s="28"/>
    </row>
    <row r="221" spans="1:13" ht="12.45" x14ac:dyDescent="0.3">
      <c r="A221" s="2"/>
      <c r="B221" s="2"/>
      <c r="C221" s="2"/>
      <c r="D221" s="2"/>
      <c r="E221" s="2"/>
      <c r="F221" s="6"/>
      <c r="G221" s="26"/>
      <c r="H221" s="26"/>
      <c r="I221" s="26"/>
      <c r="J221" s="26"/>
      <c r="K221" s="26"/>
      <c r="L221" s="26"/>
      <c r="M221" s="28"/>
    </row>
    <row r="222" spans="1:13" ht="12.45" x14ac:dyDescent="0.3">
      <c r="A222" s="2"/>
      <c r="B222" s="2"/>
      <c r="C222" s="2"/>
      <c r="D222" s="2"/>
      <c r="E222" s="2"/>
      <c r="F222" s="6"/>
      <c r="G222" s="26"/>
      <c r="H222" s="26"/>
      <c r="I222" s="26"/>
      <c r="J222" s="26"/>
      <c r="K222" s="26"/>
      <c r="L222" s="26"/>
      <c r="M222" s="28"/>
    </row>
    <row r="223" spans="1:13" ht="12.45" x14ac:dyDescent="0.3">
      <c r="E223" s="2"/>
      <c r="F223" s="6"/>
      <c r="G223" s="26"/>
      <c r="H223" s="26"/>
      <c r="I223" s="26"/>
      <c r="J223" s="26"/>
      <c r="K223" s="26"/>
      <c r="L223" s="26"/>
      <c r="M223" s="28"/>
    </row>
    <row r="224" spans="1:13" ht="12.45" x14ac:dyDescent="0.3">
      <c r="A224" s="2"/>
      <c r="B224" s="2"/>
      <c r="C224" s="2"/>
      <c r="D224" s="2"/>
      <c r="E224" s="2"/>
      <c r="F224" s="6"/>
      <c r="G224" s="26"/>
      <c r="H224" s="26"/>
      <c r="I224" s="26"/>
      <c r="J224" s="26"/>
      <c r="K224" s="26"/>
      <c r="L224" s="26"/>
      <c r="M224" s="28"/>
    </row>
    <row r="225" spans="1:13" ht="12.45" x14ac:dyDescent="0.3">
      <c r="A225" s="2"/>
      <c r="B225" s="2"/>
      <c r="C225" s="2"/>
      <c r="D225" s="30"/>
      <c r="E225" s="2"/>
      <c r="F225" s="6"/>
      <c r="G225" s="26"/>
      <c r="H225" s="26"/>
      <c r="I225" s="26"/>
      <c r="J225" s="26"/>
      <c r="K225" s="26"/>
      <c r="L225" s="26"/>
      <c r="M225" s="28"/>
    </row>
    <row r="226" spans="1:13" ht="12.45" x14ac:dyDescent="0.3">
      <c r="A226" s="2"/>
      <c r="B226" s="2"/>
      <c r="C226" s="2"/>
      <c r="D226" s="2"/>
      <c r="E226" s="2"/>
      <c r="F226" s="6"/>
      <c r="G226" s="26"/>
      <c r="H226" s="26"/>
      <c r="I226" s="26"/>
      <c r="J226" s="26"/>
      <c r="K226" s="26"/>
      <c r="L226" s="26"/>
      <c r="M226" s="28"/>
    </row>
    <row r="227" spans="1:13" ht="12.45" x14ac:dyDescent="0.3">
      <c r="A227" s="2"/>
      <c r="B227" s="2"/>
      <c r="C227" s="2"/>
      <c r="D227" s="2"/>
      <c r="E227" s="2"/>
      <c r="F227" s="6"/>
      <c r="G227" s="26"/>
      <c r="H227" s="26"/>
      <c r="I227" s="26"/>
      <c r="J227" s="26"/>
      <c r="K227" s="26"/>
      <c r="L227" s="26"/>
      <c r="M227" s="28"/>
    </row>
    <row r="228" spans="1:13" ht="12.45" x14ac:dyDescent="0.3">
      <c r="A228" s="2"/>
      <c r="B228" s="2"/>
      <c r="C228" s="2"/>
      <c r="D228" s="2"/>
      <c r="E228" s="2"/>
      <c r="F228" s="6"/>
      <c r="G228" s="26"/>
      <c r="H228" s="26"/>
      <c r="I228" s="26"/>
      <c r="J228" s="26"/>
      <c r="K228" s="26"/>
      <c r="L228" s="26"/>
      <c r="M228" s="28"/>
    </row>
    <row r="229" spans="1:13" ht="12.45" x14ac:dyDescent="0.3">
      <c r="A229" s="2"/>
      <c r="B229" s="2"/>
      <c r="C229" s="2"/>
      <c r="D229" s="2"/>
      <c r="E229" s="2"/>
      <c r="F229" s="6"/>
      <c r="G229" s="26"/>
      <c r="H229" s="26"/>
      <c r="I229" s="26"/>
      <c r="J229" s="26"/>
      <c r="K229" s="26"/>
      <c r="L229" s="26"/>
      <c r="M229" s="28"/>
    </row>
    <row r="230" spans="1:13" ht="12.45" x14ac:dyDescent="0.3">
      <c r="A230" s="2"/>
      <c r="B230" s="2"/>
      <c r="C230" s="2"/>
      <c r="D230" s="2"/>
      <c r="E230" s="2"/>
      <c r="F230" s="6"/>
      <c r="G230" s="26"/>
      <c r="H230" s="26"/>
      <c r="I230" s="26"/>
      <c r="J230" s="26"/>
      <c r="K230" s="26"/>
      <c r="L230" s="26"/>
      <c r="M230" s="28"/>
    </row>
    <row r="231" spans="1:13" ht="12.45" x14ac:dyDescent="0.3">
      <c r="M231" s="28"/>
    </row>
    <row r="232" spans="1:13" ht="12.45" x14ac:dyDescent="0.3">
      <c r="M232" s="28"/>
    </row>
    <row r="233" spans="1:13" ht="12.45" x14ac:dyDescent="0.3">
      <c r="M233" s="28"/>
    </row>
    <row r="234" spans="1:13" ht="12.45" x14ac:dyDescent="0.3">
      <c r="M234" s="28"/>
    </row>
    <row r="235" spans="1:13" ht="12.45" x14ac:dyDescent="0.3">
      <c r="M235" s="28"/>
    </row>
    <row r="236" spans="1:13" ht="12.45" x14ac:dyDescent="0.3">
      <c r="M236" s="28"/>
    </row>
    <row r="237" spans="1:13" ht="12.45" x14ac:dyDescent="0.3">
      <c r="M237" s="28"/>
    </row>
    <row r="238" spans="1:13" ht="12.45" x14ac:dyDescent="0.3">
      <c r="M238" s="28"/>
    </row>
    <row r="239" spans="1:13" ht="12.45" x14ac:dyDescent="0.3">
      <c r="M239" s="28"/>
    </row>
    <row r="240" spans="1:13" ht="12.45" x14ac:dyDescent="0.3">
      <c r="M240" s="28"/>
    </row>
    <row r="241" spans="13:13" ht="12.45" x14ac:dyDescent="0.3">
      <c r="M241" s="28"/>
    </row>
    <row r="242" spans="13:13" ht="12.45" x14ac:dyDescent="0.3">
      <c r="M242" s="28"/>
    </row>
    <row r="243" spans="13:13" ht="12.45" x14ac:dyDescent="0.3">
      <c r="M243" s="28"/>
    </row>
    <row r="244" spans="13:13" ht="12.45" x14ac:dyDescent="0.3">
      <c r="M244" s="28"/>
    </row>
    <row r="245" spans="13:13" ht="12.45" x14ac:dyDescent="0.3">
      <c r="M245" s="28"/>
    </row>
    <row r="246" spans="13:13" ht="12.45" x14ac:dyDescent="0.3">
      <c r="M246" s="28"/>
    </row>
    <row r="247" spans="13:13" ht="12.45" x14ac:dyDescent="0.3">
      <c r="M247" s="28"/>
    </row>
    <row r="248" spans="13:13" ht="12.45" x14ac:dyDescent="0.3">
      <c r="M248" s="28"/>
    </row>
    <row r="249" spans="13:13" ht="12.45" x14ac:dyDescent="0.3">
      <c r="M249" s="28"/>
    </row>
    <row r="250" spans="13:13" ht="12.45" x14ac:dyDescent="0.3">
      <c r="M250" s="28"/>
    </row>
    <row r="251" spans="13:13" ht="12.45" x14ac:dyDescent="0.3">
      <c r="M251" s="28"/>
    </row>
    <row r="252" spans="13:13" ht="12.45" x14ac:dyDescent="0.3">
      <c r="M252" s="28"/>
    </row>
    <row r="253" spans="13:13" ht="12.45" x14ac:dyDescent="0.3">
      <c r="M253" s="28"/>
    </row>
    <row r="254" spans="13:13" ht="12.45" x14ac:dyDescent="0.3">
      <c r="M254" s="28"/>
    </row>
    <row r="255" spans="13:13" ht="12.45" x14ac:dyDescent="0.3">
      <c r="M255" s="28"/>
    </row>
    <row r="256" spans="13:13" ht="12.45" x14ac:dyDescent="0.3">
      <c r="M256" s="28"/>
    </row>
    <row r="257" spans="13:13" ht="12.45" x14ac:dyDescent="0.3">
      <c r="M257" s="28"/>
    </row>
    <row r="258" spans="13:13" ht="12.45" x14ac:dyDescent="0.3">
      <c r="M258" s="28"/>
    </row>
    <row r="259" spans="13:13" ht="12.45" x14ac:dyDescent="0.3">
      <c r="M259" s="28"/>
    </row>
    <row r="260" spans="13:13" ht="12.45" x14ac:dyDescent="0.3">
      <c r="M260" s="28"/>
    </row>
    <row r="261" spans="13:13" ht="12.45" x14ac:dyDescent="0.3">
      <c r="M261" s="28"/>
    </row>
    <row r="262" spans="13:13" ht="12.45" x14ac:dyDescent="0.3">
      <c r="M262" s="28"/>
    </row>
    <row r="263" spans="13:13" ht="12.45" x14ac:dyDescent="0.3">
      <c r="M263" s="28"/>
    </row>
    <row r="264" spans="13:13" ht="12.45" x14ac:dyDescent="0.3">
      <c r="M264" s="28"/>
    </row>
    <row r="265" spans="13:13" ht="12.45" x14ac:dyDescent="0.3">
      <c r="M265" s="28"/>
    </row>
    <row r="266" spans="13:13" ht="12.45" x14ac:dyDescent="0.3">
      <c r="M266" s="28"/>
    </row>
    <row r="267" spans="13:13" ht="12.45" x14ac:dyDescent="0.3">
      <c r="M267" s="28"/>
    </row>
    <row r="268" spans="13:13" ht="12.45" x14ac:dyDescent="0.3">
      <c r="M268" s="28"/>
    </row>
    <row r="269" spans="13:13" ht="12.45" x14ac:dyDescent="0.3">
      <c r="M269" s="28"/>
    </row>
    <row r="270" spans="13:13" ht="12.45" x14ac:dyDescent="0.3">
      <c r="M270" s="28"/>
    </row>
    <row r="271" spans="13:13" ht="12.45" x14ac:dyDescent="0.3">
      <c r="M271" s="28"/>
    </row>
    <row r="272" spans="13:13" ht="12.45" x14ac:dyDescent="0.3">
      <c r="M272" s="28"/>
    </row>
    <row r="273" spans="13:13" ht="12.45" x14ac:dyDescent="0.3">
      <c r="M273" s="28"/>
    </row>
    <row r="274" spans="13:13" ht="12.45" x14ac:dyDescent="0.3">
      <c r="M274" s="28"/>
    </row>
    <row r="275" spans="13:13" ht="12.45" x14ac:dyDescent="0.3">
      <c r="M275" s="28"/>
    </row>
    <row r="276" spans="13:13" ht="12.45" x14ac:dyDescent="0.3">
      <c r="M276" s="28"/>
    </row>
    <row r="277" spans="13:13" ht="12.45" x14ac:dyDescent="0.3">
      <c r="M277" s="28"/>
    </row>
    <row r="278" spans="13:13" ht="12.45" x14ac:dyDescent="0.3">
      <c r="M278" s="28"/>
    </row>
    <row r="279" spans="13:13" ht="12.45" x14ac:dyDescent="0.3">
      <c r="M279" s="28"/>
    </row>
    <row r="280" spans="13:13" ht="12.45" x14ac:dyDescent="0.3">
      <c r="M280" s="28"/>
    </row>
    <row r="281" spans="13:13" ht="12.45" x14ac:dyDescent="0.3">
      <c r="M281" s="28"/>
    </row>
    <row r="282" spans="13:13" ht="12.45" x14ac:dyDescent="0.3">
      <c r="M282" s="28"/>
    </row>
    <row r="283" spans="13:13" ht="12.45" x14ac:dyDescent="0.3">
      <c r="M283" s="28"/>
    </row>
    <row r="284" spans="13:13" ht="12.45" x14ac:dyDescent="0.3">
      <c r="M284" s="28"/>
    </row>
    <row r="285" spans="13:13" ht="12.45" x14ac:dyDescent="0.3">
      <c r="M285" s="28"/>
    </row>
    <row r="286" spans="13:13" ht="12.45" x14ac:dyDescent="0.3">
      <c r="M286" s="28"/>
    </row>
    <row r="287" spans="13:13" ht="12.45" x14ac:dyDescent="0.3">
      <c r="M287" s="28"/>
    </row>
    <row r="288" spans="13:13" ht="12.45" x14ac:dyDescent="0.3">
      <c r="M288" s="28"/>
    </row>
    <row r="289" spans="13:13" ht="12.45" x14ac:dyDescent="0.3">
      <c r="M289" s="28"/>
    </row>
    <row r="290" spans="13:13" ht="12.45" x14ac:dyDescent="0.3">
      <c r="M290" s="28"/>
    </row>
    <row r="291" spans="13:13" ht="12.45" x14ac:dyDescent="0.3">
      <c r="M291" s="28"/>
    </row>
    <row r="292" spans="13:13" ht="12.45" x14ac:dyDescent="0.3">
      <c r="M292" s="28"/>
    </row>
    <row r="293" spans="13:13" ht="12.45" x14ac:dyDescent="0.3">
      <c r="M293" s="28"/>
    </row>
    <row r="294" spans="13:13" ht="12.45" x14ac:dyDescent="0.3">
      <c r="M294" s="28"/>
    </row>
    <row r="295" spans="13:13" ht="12.45" x14ac:dyDescent="0.3">
      <c r="M295" s="28"/>
    </row>
    <row r="296" spans="13:13" ht="12.45" x14ac:dyDescent="0.3">
      <c r="M296" s="28"/>
    </row>
    <row r="297" spans="13:13" ht="12.45" x14ac:dyDescent="0.3">
      <c r="M297" s="28"/>
    </row>
    <row r="298" spans="13:13" ht="12.45" x14ac:dyDescent="0.3">
      <c r="M298" s="28"/>
    </row>
    <row r="299" spans="13:13" ht="12.45" x14ac:dyDescent="0.3">
      <c r="M299" s="28"/>
    </row>
    <row r="300" spans="13:13" ht="12.45" x14ac:dyDescent="0.3">
      <c r="M300" s="28"/>
    </row>
    <row r="301" spans="13:13" ht="12.45" x14ac:dyDescent="0.3">
      <c r="M301" s="28"/>
    </row>
    <row r="302" spans="13:13" ht="12.45" x14ac:dyDescent="0.3">
      <c r="M302" s="28"/>
    </row>
    <row r="303" spans="13:13" ht="12.45" x14ac:dyDescent="0.3">
      <c r="M303" s="28"/>
    </row>
    <row r="304" spans="13:13" ht="12.45" x14ac:dyDescent="0.3">
      <c r="M304" s="28"/>
    </row>
    <row r="305" spans="13:13" ht="12.45" x14ac:dyDescent="0.3">
      <c r="M305" s="28"/>
    </row>
    <row r="306" spans="13:13" ht="12.45" x14ac:dyDescent="0.3">
      <c r="M306" s="28"/>
    </row>
    <row r="307" spans="13:13" ht="12.45" x14ac:dyDescent="0.3">
      <c r="M307" s="28"/>
    </row>
    <row r="308" spans="13:13" ht="12.45" x14ac:dyDescent="0.3">
      <c r="M308" s="28"/>
    </row>
    <row r="309" spans="13:13" ht="12.45" x14ac:dyDescent="0.3">
      <c r="M309" s="28"/>
    </row>
    <row r="310" spans="13:13" ht="12.45" x14ac:dyDescent="0.3">
      <c r="M310" s="28"/>
    </row>
    <row r="311" spans="13:13" ht="12.45" x14ac:dyDescent="0.3">
      <c r="M311" s="28"/>
    </row>
    <row r="312" spans="13:13" ht="12.45" x14ac:dyDescent="0.3">
      <c r="M312" s="28"/>
    </row>
    <row r="313" spans="13:13" ht="12.45" x14ac:dyDescent="0.3">
      <c r="M313" s="28"/>
    </row>
    <row r="314" spans="13:13" ht="12.45" x14ac:dyDescent="0.3">
      <c r="M314" s="28"/>
    </row>
    <row r="315" spans="13:13" ht="12.45" x14ac:dyDescent="0.3">
      <c r="M315" s="28"/>
    </row>
    <row r="316" spans="13:13" ht="12.45" x14ac:dyDescent="0.3">
      <c r="M316" s="28"/>
    </row>
    <row r="317" spans="13:13" ht="12.45" x14ac:dyDescent="0.3">
      <c r="M317" s="28"/>
    </row>
    <row r="318" spans="13:13" ht="12.45" x14ac:dyDescent="0.3">
      <c r="M318" s="28"/>
    </row>
    <row r="319" spans="13:13" ht="12.45" x14ac:dyDescent="0.3">
      <c r="M319" s="28"/>
    </row>
    <row r="320" spans="13:13" ht="12.45" x14ac:dyDescent="0.3">
      <c r="M320" s="28"/>
    </row>
    <row r="321" spans="13:13" ht="12.45" x14ac:dyDescent="0.3">
      <c r="M321" s="28"/>
    </row>
    <row r="322" spans="13:13" ht="12.45" x14ac:dyDescent="0.3">
      <c r="M322" s="28"/>
    </row>
    <row r="323" spans="13:13" ht="12.45" x14ac:dyDescent="0.3">
      <c r="M323" s="28"/>
    </row>
    <row r="324" spans="13:13" ht="12.45" x14ac:dyDescent="0.3">
      <c r="M324" s="28"/>
    </row>
    <row r="325" spans="13:13" ht="12.45" x14ac:dyDescent="0.3">
      <c r="M325" s="28"/>
    </row>
    <row r="326" spans="13:13" ht="12.45" x14ac:dyDescent="0.3">
      <c r="M326" s="28"/>
    </row>
    <row r="327" spans="13:13" ht="12.45" x14ac:dyDescent="0.3">
      <c r="M327" s="28"/>
    </row>
    <row r="328" spans="13:13" ht="12.45" x14ac:dyDescent="0.3">
      <c r="M328" s="28"/>
    </row>
    <row r="329" spans="13:13" ht="12.45" x14ac:dyDescent="0.3">
      <c r="M329" s="28"/>
    </row>
    <row r="330" spans="13:13" ht="12.45" x14ac:dyDescent="0.3">
      <c r="M330" s="28"/>
    </row>
    <row r="331" spans="13:13" ht="12.45" x14ac:dyDescent="0.3">
      <c r="M331" s="28"/>
    </row>
    <row r="332" spans="13:13" ht="12.45" x14ac:dyDescent="0.3">
      <c r="M332" s="28"/>
    </row>
    <row r="333" spans="13:13" ht="12.45" x14ac:dyDescent="0.3">
      <c r="M333" s="28"/>
    </row>
    <row r="334" spans="13:13" ht="12.45" x14ac:dyDescent="0.3">
      <c r="M334" s="28"/>
    </row>
    <row r="335" spans="13:13" ht="12.45" x14ac:dyDescent="0.3">
      <c r="M335" s="28"/>
    </row>
    <row r="336" spans="13:13" ht="12.45" x14ac:dyDescent="0.3">
      <c r="M336" s="28"/>
    </row>
    <row r="337" spans="13:13" ht="12.45" x14ac:dyDescent="0.3">
      <c r="M337" s="28"/>
    </row>
    <row r="338" spans="13:13" ht="12.45" x14ac:dyDescent="0.3">
      <c r="M338" s="28"/>
    </row>
    <row r="339" spans="13:13" ht="12.45" x14ac:dyDescent="0.3">
      <c r="M339" s="28"/>
    </row>
    <row r="340" spans="13:13" ht="12.45" x14ac:dyDescent="0.3">
      <c r="M340" s="28"/>
    </row>
    <row r="341" spans="13:13" ht="12.45" x14ac:dyDescent="0.3">
      <c r="M341" s="28"/>
    </row>
    <row r="342" spans="13:13" ht="12.45" x14ac:dyDescent="0.3">
      <c r="M342" s="28"/>
    </row>
    <row r="343" spans="13:13" ht="12.45" x14ac:dyDescent="0.3">
      <c r="M343" s="28"/>
    </row>
    <row r="344" spans="13:13" ht="12.45" x14ac:dyDescent="0.3">
      <c r="M344" s="28"/>
    </row>
    <row r="345" spans="13:13" ht="12.45" x14ac:dyDescent="0.3">
      <c r="M345" s="28"/>
    </row>
    <row r="346" spans="13:13" ht="12.45" x14ac:dyDescent="0.3">
      <c r="M346" s="28"/>
    </row>
    <row r="347" spans="13:13" ht="12.45" x14ac:dyDescent="0.3">
      <c r="M347" s="28"/>
    </row>
    <row r="348" spans="13:13" ht="12.45" x14ac:dyDescent="0.3">
      <c r="M348" s="28"/>
    </row>
    <row r="349" spans="13:13" ht="12.45" x14ac:dyDescent="0.3">
      <c r="M349" s="28"/>
    </row>
    <row r="350" spans="13:13" ht="12.45" x14ac:dyDescent="0.3">
      <c r="M350" s="28"/>
    </row>
    <row r="351" spans="13:13" ht="12.45" x14ac:dyDescent="0.3">
      <c r="M351" s="28"/>
    </row>
    <row r="352" spans="13:13" ht="12.45" x14ac:dyDescent="0.3">
      <c r="M352" s="28"/>
    </row>
    <row r="353" spans="13:13" ht="12.45" x14ac:dyDescent="0.3">
      <c r="M353" s="28"/>
    </row>
    <row r="354" spans="13:13" ht="12.45" x14ac:dyDescent="0.3">
      <c r="M354" s="28"/>
    </row>
    <row r="355" spans="13:13" ht="12.45" x14ac:dyDescent="0.3">
      <c r="M355" s="28"/>
    </row>
    <row r="356" spans="13:13" ht="12.45" x14ac:dyDescent="0.3">
      <c r="M356" s="28"/>
    </row>
    <row r="357" spans="13:13" ht="12.45" x14ac:dyDescent="0.3">
      <c r="M357" s="28"/>
    </row>
    <row r="358" spans="13:13" ht="12.45" x14ac:dyDescent="0.3">
      <c r="M358" s="28"/>
    </row>
    <row r="359" spans="13:13" ht="12.45" x14ac:dyDescent="0.3">
      <c r="M359" s="28"/>
    </row>
    <row r="360" spans="13:13" ht="12.45" x14ac:dyDescent="0.3">
      <c r="M360" s="28"/>
    </row>
    <row r="361" spans="13:13" ht="12.45" x14ac:dyDescent="0.3">
      <c r="M361" s="28"/>
    </row>
    <row r="362" spans="13:13" ht="12.45" x14ac:dyDescent="0.3">
      <c r="M362" s="28"/>
    </row>
    <row r="363" spans="13:13" ht="12.45" x14ac:dyDescent="0.3">
      <c r="M363" s="28"/>
    </row>
    <row r="364" spans="13:13" ht="12.45" x14ac:dyDescent="0.3">
      <c r="M364" s="28"/>
    </row>
    <row r="365" spans="13:13" ht="12.45" x14ac:dyDescent="0.3">
      <c r="M365" s="28"/>
    </row>
    <row r="366" spans="13:13" ht="12.45" x14ac:dyDescent="0.3">
      <c r="M366" s="28"/>
    </row>
    <row r="367" spans="13:13" ht="12.45" x14ac:dyDescent="0.3">
      <c r="M367" s="28"/>
    </row>
    <row r="368" spans="13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13:13" ht="12.45" x14ac:dyDescent="0.3">
      <c r="M641" s="28"/>
    </row>
    <row r="642" spans="13:13" ht="12.45" x14ac:dyDescent="0.3">
      <c r="M642" s="28"/>
    </row>
    <row r="643" spans="13:13" ht="12.45" x14ac:dyDescent="0.3">
      <c r="M643" s="28"/>
    </row>
    <row r="644" spans="13:13" ht="12.45" x14ac:dyDescent="0.3">
      <c r="M644" s="28"/>
    </row>
    <row r="645" spans="13:13" ht="12.45" x14ac:dyDescent="0.3">
      <c r="M645" s="28"/>
    </row>
    <row r="646" spans="13:13" ht="12.45" x14ac:dyDescent="0.3">
      <c r="M646" s="28"/>
    </row>
    <row r="647" spans="13:13" ht="12.45" x14ac:dyDescent="0.3">
      <c r="M647" s="28"/>
    </row>
    <row r="648" spans="13:13" ht="12.45" x14ac:dyDescent="0.3">
      <c r="M648" s="28"/>
    </row>
    <row r="649" spans="13:13" ht="12.45" x14ac:dyDescent="0.3">
      <c r="M649" s="28"/>
    </row>
    <row r="650" spans="13:13" ht="12.45" x14ac:dyDescent="0.3">
      <c r="M650" s="28"/>
    </row>
    <row r="651" spans="13:13" ht="12.45" x14ac:dyDescent="0.3">
      <c r="M651" s="28"/>
    </row>
    <row r="652" spans="13:13" ht="12.45" x14ac:dyDescent="0.3">
      <c r="M652" s="28"/>
    </row>
    <row r="653" spans="13:13" ht="12.45" x14ac:dyDescent="0.3">
      <c r="M653" s="28"/>
    </row>
    <row r="654" spans="13:13" ht="12.45" x14ac:dyDescent="0.3">
      <c r="M654" s="28"/>
    </row>
    <row r="655" spans="13:13" ht="12.45" x14ac:dyDescent="0.3">
      <c r="M655" s="28"/>
    </row>
    <row r="656" spans="13:13" ht="12.45" x14ac:dyDescent="0.3">
      <c r="M656" s="28"/>
    </row>
    <row r="657" spans="6:13" ht="12.45" x14ac:dyDescent="0.3">
      <c r="M657" s="28"/>
    </row>
    <row r="658" spans="6:13" ht="12.45" x14ac:dyDescent="0.3">
      <c r="M658" s="28"/>
    </row>
    <row r="659" spans="6:13" ht="12.45" x14ac:dyDescent="0.3">
      <c r="M659" s="28"/>
    </row>
    <row r="660" spans="6:13" ht="12.45" x14ac:dyDescent="0.3">
      <c r="M660" s="28"/>
    </row>
    <row r="661" spans="6:13" ht="12.45" x14ac:dyDescent="0.3">
      <c r="M661" s="28"/>
    </row>
    <row r="662" spans="6:13" ht="12.45" x14ac:dyDescent="0.3">
      <c r="M662" s="28"/>
    </row>
    <row r="663" spans="6:13" ht="12.45" x14ac:dyDescent="0.3">
      <c r="M663" s="28"/>
    </row>
    <row r="664" spans="6:13" ht="12.45" x14ac:dyDescent="0.3">
      <c r="M664" s="28"/>
    </row>
    <row r="665" spans="6:13" ht="12.45" x14ac:dyDescent="0.3">
      <c r="M665" s="28"/>
    </row>
    <row r="666" spans="6:13" ht="12.45" x14ac:dyDescent="0.3">
      <c r="M666" s="28"/>
    </row>
    <row r="667" spans="6:13" ht="12.45" x14ac:dyDescent="0.3">
      <c r="F667" s="3" t="str">
        <f>A667&amp;B667&amp;C667&amp;E667</f>
        <v/>
      </c>
      <c r="M667" s="28"/>
    </row>
    <row r="668" spans="6:13" ht="12.45" x14ac:dyDescent="0.3">
      <c r="M668" s="28"/>
    </row>
    <row r="669" spans="6:13" ht="12.45" x14ac:dyDescent="0.3">
      <c r="M669" s="28"/>
    </row>
    <row r="670" spans="6:13" ht="12.45" x14ac:dyDescent="0.3">
      <c r="M670" s="28"/>
    </row>
    <row r="671" spans="6:13" ht="12.45" x14ac:dyDescent="0.3">
      <c r="M671" s="28"/>
    </row>
    <row r="672" spans="6:13" ht="12.45" x14ac:dyDescent="0.3">
      <c r="M672" s="28"/>
    </row>
    <row r="673" spans="13:13" ht="12.45" x14ac:dyDescent="0.3">
      <c r="M673" s="28"/>
    </row>
    <row r="674" spans="13:13" ht="12.45" x14ac:dyDescent="0.3">
      <c r="M674" s="28"/>
    </row>
    <row r="675" spans="13:13" ht="12.45" x14ac:dyDescent="0.3">
      <c r="M675" s="28"/>
    </row>
    <row r="676" spans="13:13" ht="12.45" x14ac:dyDescent="0.3">
      <c r="M676" s="28"/>
    </row>
    <row r="677" spans="13:13" ht="12.45" x14ac:dyDescent="0.3">
      <c r="M677" s="28"/>
    </row>
    <row r="678" spans="13:13" ht="12.45" x14ac:dyDescent="0.3">
      <c r="M678" s="28"/>
    </row>
    <row r="679" spans="13:13" ht="12.45" x14ac:dyDescent="0.3">
      <c r="M679" s="28"/>
    </row>
    <row r="680" spans="13:13" ht="12.45" x14ac:dyDescent="0.3">
      <c r="M680" s="28"/>
    </row>
    <row r="681" spans="13:13" ht="12.45" x14ac:dyDescent="0.3">
      <c r="M681" s="28"/>
    </row>
    <row r="682" spans="13:13" ht="12.45" x14ac:dyDescent="0.3">
      <c r="M682" s="28"/>
    </row>
    <row r="683" spans="13:13" ht="12.45" x14ac:dyDescent="0.3">
      <c r="M683" s="28"/>
    </row>
    <row r="684" spans="13:13" ht="12.45" x14ac:dyDescent="0.3">
      <c r="M684" s="28"/>
    </row>
    <row r="685" spans="13:13" ht="12.45" x14ac:dyDescent="0.3">
      <c r="M685" s="28"/>
    </row>
    <row r="686" spans="13:13" ht="12.45" x14ac:dyDescent="0.3">
      <c r="M686" s="28"/>
    </row>
    <row r="687" spans="13:13" ht="12.45" x14ac:dyDescent="0.3">
      <c r="M687" s="28"/>
    </row>
    <row r="688" spans="13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M837" s="28"/>
    </row>
    <row r="838" spans="6:13" ht="12.45" x14ac:dyDescent="0.3">
      <c r="M838" s="28"/>
    </row>
    <row r="839" spans="6:13" ht="12.45" x14ac:dyDescent="0.3">
      <c r="M839" s="28"/>
    </row>
    <row r="840" spans="6:13" ht="12.45" x14ac:dyDescent="0.3">
      <c r="M840" s="28"/>
    </row>
    <row r="841" spans="6:13" ht="12.45" x14ac:dyDescent="0.3">
      <c r="M841" s="28"/>
    </row>
    <row r="842" spans="6:13" ht="12.45" x14ac:dyDescent="0.3">
      <c r="M842" s="28"/>
    </row>
    <row r="843" spans="6:13" ht="12.45" x14ac:dyDescent="0.3">
      <c r="M843" s="28"/>
    </row>
    <row r="844" spans="6:13" ht="12.45" x14ac:dyDescent="0.3">
      <c r="M844" s="28"/>
    </row>
    <row r="845" spans="6:13" ht="12.45" x14ac:dyDescent="0.3">
      <c r="M845" s="28"/>
    </row>
    <row r="846" spans="6:13" ht="12.45" x14ac:dyDescent="0.3">
      <c r="M846" s="28"/>
    </row>
    <row r="847" spans="6:13" ht="12.45" x14ac:dyDescent="0.3">
      <c r="M847" s="28"/>
    </row>
    <row r="848" spans="6:13" ht="12.45" x14ac:dyDescent="0.3">
      <c r="F848" s="6"/>
      <c r="M848" s="28"/>
    </row>
  </sheetData>
  <sortState xmlns:xlrd2="http://schemas.microsoft.com/office/spreadsheetml/2017/richdata2" ref="A2:M848">
    <sortCondition descending="1" ref="M2:M84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M847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3515625" defaultRowHeight="15.75" customHeight="1" outlineLevelCol="1" x14ac:dyDescent="0.3"/>
  <cols>
    <col min="1" max="1" width="7.84375" style="3" bestFit="1" customWidth="1"/>
    <col min="2" max="2" width="14.53515625" style="3" bestFit="1" customWidth="1"/>
    <col min="3" max="3" width="7.15234375" style="3" bestFit="1" customWidth="1"/>
    <col min="4" max="4" width="4.15234375" style="3" bestFit="1" customWidth="1"/>
    <col min="5" max="5" width="28.3046875" style="3" bestFit="1" customWidth="1" collapsed="1"/>
    <col min="6" max="6" width="49.382812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bestFit="1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t="s">
        <v>201</v>
      </c>
      <c r="B2" t="s">
        <v>202</v>
      </c>
      <c r="C2" t="s">
        <v>57</v>
      </c>
      <c r="D2">
        <v>49</v>
      </c>
      <c r="E2" t="s">
        <v>20</v>
      </c>
      <c r="F2" s="6" t="str">
        <f t="shared" ref="F2:F33" si="0">A2&amp;B2&amp;C2&amp;E2</f>
        <v>EmaliaRubnerFMILLENNIUM RUNNING</v>
      </c>
      <c r="G2" s="26">
        <f>SUMIF('Nashua 10K'!$F$2:$F$300,$F2,'Nashua 10K'!$J$2:$J$300)</f>
        <v>0</v>
      </c>
      <c r="H2" s="26">
        <f>SUMIF('Cinco 5K'!$F$2:$F$399,$F2,'Cinco 5K'!$J$2:$J$399)</f>
        <v>64</v>
      </c>
      <c r="I2" s="26">
        <f>SUMIF('Run for Freedom 10K'!$F$2:$F$300,$F2,'Run for Freedom 10K'!$J$2:$J$300)</f>
        <v>82</v>
      </c>
      <c r="J2" s="26">
        <f>SUMIF('Half Way to St. Patty 5K'!$F$2:$F$300,$F2,'Half Way to St. Patty 5K'!$J$2:$J$300)</f>
        <v>79</v>
      </c>
      <c r="K2" s="26">
        <f>SUMIF('Downriver 10K'!$F$2:$F$300,$F2,'Downriver 10K'!$J$2:$J$300)</f>
        <v>0</v>
      </c>
      <c r="L2" s="26">
        <f>SUMIF('New England Half'!$F$2:$F$300,$F2,'New England Half'!$J$2:$J$300)</f>
        <v>107</v>
      </c>
      <c r="M2" s="28">
        <f t="shared" ref="M2:M33" si="1">SUM(G2:L2)</f>
        <v>332</v>
      </c>
    </row>
    <row r="3" spans="1:13" ht="12.45" x14ac:dyDescent="0.3">
      <c r="A3" t="s">
        <v>195</v>
      </c>
      <c r="B3" t="s">
        <v>196</v>
      </c>
      <c r="C3" t="s">
        <v>57</v>
      </c>
      <c r="D3">
        <v>40</v>
      </c>
      <c r="E3" t="s">
        <v>20</v>
      </c>
      <c r="F3" s="2" t="str">
        <f t="shared" si="0"/>
        <v>MaryKleneFMILLENNIUM RUNNING</v>
      </c>
      <c r="G3" s="26">
        <f>SUMIF('Nashua 10K'!$F$2:$F$300,$F3,'Nashua 10K'!$J$2:$J$300)</f>
        <v>0</v>
      </c>
      <c r="H3" s="26">
        <f>SUMIF('Cinco 5K'!$F$2:$F$399,$F3,'Cinco 5K'!$J$2:$J$399)</f>
        <v>91</v>
      </c>
      <c r="I3" s="26">
        <f>SUMIF('Run for Freedom 10K'!$F$2:$F$300,$F3,'Run for Freedom 10K'!$J$2:$J$300)</f>
        <v>0</v>
      </c>
      <c r="J3" s="26">
        <f>SUMIF('Half Way to St. Patty 5K'!$F$2:$F$300,$F3,'Half Way to St. Patty 5K'!$J$2:$J$300)</f>
        <v>97</v>
      </c>
      <c r="K3" s="26">
        <f>SUMIF('Downriver 10K'!$F$2:$F$300,$F3,'Downriver 10K'!$J$2:$J$300)</f>
        <v>0</v>
      </c>
      <c r="L3" s="26">
        <f>SUMIF('New England Half'!$F$2:$F$300,$F3,'New England Half'!$J$2:$J$300)</f>
        <v>116</v>
      </c>
      <c r="M3" s="28">
        <f t="shared" si="1"/>
        <v>304</v>
      </c>
    </row>
    <row r="4" spans="1:13" ht="12.45" x14ac:dyDescent="0.3">
      <c r="A4" s="3" t="s">
        <v>91</v>
      </c>
      <c r="B4" s="3" t="s">
        <v>92</v>
      </c>
      <c r="C4" s="3" t="s">
        <v>57</v>
      </c>
      <c r="D4" s="3">
        <v>44</v>
      </c>
      <c r="E4" s="3" t="s">
        <v>18</v>
      </c>
      <c r="F4" s="2" t="str">
        <f t="shared" si="0"/>
        <v>LauraSouleFGATE CITY STRIDERS</v>
      </c>
      <c r="G4" s="26">
        <f>SUMIF('Nashua 10K'!$F$2:$F$300,$F4,'Nashua 10K'!$J$2:$J$300)</f>
        <v>68</v>
      </c>
      <c r="H4" s="26">
        <f>SUMIF('Cinco 5K'!$F$2:$F$399,$F4,'Cinco 5K'!$J$2:$J$399)</f>
        <v>25</v>
      </c>
      <c r="I4" s="26">
        <f>SUMIF('Run for Freedom 10K'!$F$2:$F$300,$F4,'Run for Freedom 10K'!$J$2:$J$300)</f>
        <v>0</v>
      </c>
      <c r="J4" s="26">
        <f>SUMIF('Half Way to St. Patty 5K'!$F$2:$F$300,$F4,'Half Way to St. Patty 5K'!$J$2:$J$300)</f>
        <v>41</v>
      </c>
      <c r="K4" s="26">
        <f>SUMIF('Downriver 10K'!$F$2:$F$300,$F4,'Downriver 10K'!$J$2:$J$300)</f>
        <v>44</v>
      </c>
      <c r="L4" s="26">
        <f>SUMIF('New England Half'!$F$2:$F$300,$F4,'New England Half'!$J$2:$J$300)</f>
        <v>44</v>
      </c>
      <c r="M4" s="28">
        <f t="shared" si="1"/>
        <v>222</v>
      </c>
    </row>
    <row r="5" spans="1:13" ht="12.45" x14ac:dyDescent="0.3">
      <c r="A5" t="s">
        <v>102</v>
      </c>
      <c r="B5" t="s">
        <v>43</v>
      </c>
      <c r="C5" t="s">
        <v>57</v>
      </c>
      <c r="D5">
        <v>48</v>
      </c>
      <c r="E5" t="s">
        <v>18</v>
      </c>
      <c r="F5" s="6" t="str">
        <f t="shared" si="0"/>
        <v>KellyAschbrennerFGATE CITY STRIDERS</v>
      </c>
      <c r="G5" s="26">
        <f>SUMIF('Nashua 10K'!$F$2:$F$300,$F5,'Nashua 10K'!$J$2:$J$300)</f>
        <v>66</v>
      </c>
      <c r="H5" s="26">
        <f>SUMIF('Cinco 5K'!$F$2:$F$399,$F5,'Cinco 5K'!$J$2:$J$399)</f>
        <v>16.5</v>
      </c>
      <c r="I5" s="26">
        <f>SUMIF('Run for Freedom 10K'!$F$2:$F$300,$F5,'Run for Freedom 10K'!$J$2:$J$300)</f>
        <v>25</v>
      </c>
      <c r="J5" s="26">
        <f>SUMIF('Half Way to St. Patty 5K'!$F$2:$F$300,$F5,'Half Way to St. Patty 5K'!$J$2:$J$300)</f>
        <v>28</v>
      </c>
      <c r="K5" s="26">
        <f>SUMIF('Downriver 10K'!$F$2:$F$300,$F5,'Downriver 10K'!$J$2:$J$300)</f>
        <v>31</v>
      </c>
      <c r="L5" s="26">
        <f>SUMIF('New England Half'!$F$2:$F$300,$F5,'New England Half'!$J$2:$J$300)</f>
        <v>29</v>
      </c>
      <c r="M5" s="28">
        <f t="shared" si="1"/>
        <v>195.5</v>
      </c>
    </row>
    <row r="6" spans="1:13" ht="12.45" x14ac:dyDescent="0.3">
      <c r="A6" s="3" t="s">
        <v>104</v>
      </c>
      <c r="B6" s="3" t="s">
        <v>105</v>
      </c>
      <c r="C6" s="3" t="s">
        <v>57</v>
      </c>
      <c r="D6" s="3">
        <v>46</v>
      </c>
      <c r="E6" t="s">
        <v>19</v>
      </c>
      <c r="F6" s="2" t="str">
        <f t="shared" si="0"/>
        <v>ElizabethBusteedFGREATER DERRY TRACK CLUB</v>
      </c>
      <c r="G6" s="26">
        <f>SUMIF('Nashua 10K'!$F$2:$F$300,$F6,'Nashua 10K'!$J$2:$J$300)</f>
        <v>50</v>
      </c>
      <c r="H6" s="26">
        <f>SUMIF('Cinco 5K'!$F$2:$F$399,$F6,'Cinco 5K'!$J$2:$J$399)</f>
        <v>12.125</v>
      </c>
      <c r="I6" s="26">
        <f>SUMIF('Run for Freedom 10K'!$F$2:$F$300,$F6,'Run for Freedom 10K'!$J$2:$J$300)</f>
        <v>22</v>
      </c>
      <c r="J6" s="26">
        <f>SUMIF('Half Way to St. Patty 5K'!$F$2:$F$300,$F6,'Half Way to St. Patty 5K'!$J$2:$J$300)</f>
        <v>22.75</v>
      </c>
      <c r="K6" s="26">
        <f>SUMIF('Downriver 10K'!$F$2:$F$300,$F6,'Downriver 10K'!$J$2:$J$300)</f>
        <v>38</v>
      </c>
      <c r="L6" s="26">
        <f>SUMIF('New England Half'!$F$2:$F$300,$F6,'New England Half'!$J$2:$J$300)</f>
        <v>33</v>
      </c>
      <c r="M6" s="28">
        <f t="shared" si="1"/>
        <v>177.875</v>
      </c>
    </row>
    <row r="7" spans="1:13" ht="12.45" x14ac:dyDescent="0.3">
      <c r="A7" s="2" t="s">
        <v>223</v>
      </c>
      <c r="B7" s="2" t="s">
        <v>224</v>
      </c>
      <c r="C7" s="2" t="s">
        <v>57</v>
      </c>
      <c r="D7" s="2">
        <v>48</v>
      </c>
      <c r="E7" t="s">
        <v>20</v>
      </c>
      <c r="F7" s="2" t="str">
        <f t="shared" si="0"/>
        <v>LaraKondorFMILLENNIUM RUNNING</v>
      </c>
      <c r="G7" s="26">
        <f>SUMIF('Nashua 10K'!$F$2:$F$300,$F7,'Nashua 10K'!$J$2:$J$300)</f>
        <v>0</v>
      </c>
      <c r="H7" s="26">
        <f>SUMIF('Cinco 5K'!$F$2:$F$399,$F7,'Cinco 5K'!$J$2:$J$399)</f>
        <v>41</v>
      </c>
      <c r="I7" s="26">
        <f>SUMIF('Run for Freedom 10K'!$F$2:$F$300,$F7,'Run for Freedom 10K'!$J$2:$J$300)</f>
        <v>0</v>
      </c>
      <c r="J7" s="26">
        <f>SUMIF('Half Way to St. Patty 5K'!$F$2:$F$300,$F7,'Half Way to St. Patty 5K'!$J$2:$J$300)</f>
        <v>0</v>
      </c>
      <c r="K7" s="26">
        <f>SUMIF('Downriver 10K'!$F$2:$F$300,$F7,'Downriver 10K'!$J$2:$J$300)</f>
        <v>0</v>
      </c>
      <c r="L7" s="26">
        <f>SUMIF('New England Half'!$F$2:$F$300,$F7,'New England Half'!$J$2:$J$300)</f>
        <v>78</v>
      </c>
      <c r="M7" s="28">
        <f t="shared" si="1"/>
        <v>119</v>
      </c>
    </row>
    <row r="8" spans="1:13" ht="12.45" x14ac:dyDescent="0.3">
      <c r="A8" t="s">
        <v>310</v>
      </c>
      <c r="B8" t="s">
        <v>311</v>
      </c>
      <c r="C8" t="s">
        <v>57</v>
      </c>
      <c r="D8">
        <v>44</v>
      </c>
      <c r="E8" t="s">
        <v>19</v>
      </c>
      <c r="F8" s="2" t="str">
        <f t="shared" si="0"/>
        <v>KirstenKortzFGREATER DERRY TRACK CLUB</v>
      </c>
      <c r="G8" s="26">
        <f>SUMIF('Nashua 10K'!$F$2:$F$300,$F8,'Nashua 10K'!$J$2:$J$300)</f>
        <v>0</v>
      </c>
      <c r="H8" s="26">
        <f>SUMIF('Cinco 5K'!$F$2:$F$399,$F8,'Cinco 5K'!$J$2:$J$399)</f>
        <v>4.5625</v>
      </c>
      <c r="I8" s="26">
        <f>SUMIF('Run for Freedom 10K'!$F$2:$F$300,$F8,'Run for Freedom 10K'!$J$2:$J$300)</f>
        <v>50</v>
      </c>
      <c r="J8" s="26">
        <f>SUMIF('Half Way to St. Patty 5K'!$F$2:$F$300,$F8,'Half Way to St. Patty 5K'!$J$2:$J$300)</f>
        <v>58</v>
      </c>
      <c r="K8" s="26">
        <f>SUMIF('Downriver 10K'!$F$2:$F$300,$F8,'Downriver 10K'!$J$2:$J$300)</f>
        <v>0</v>
      </c>
      <c r="L8" s="26">
        <f>SUMIF('New England Half'!$F$2:$F$300,$F8,'New England Half'!$J$2:$J$300)</f>
        <v>0</v>
      </c>
      <c r="M8" s="28">
        <f t="shared" si="1"/>
        <v>112.5625</v>
      </c>
    </row>
    <row r="9" spans="1:13" ht="12.45" x14ac:dyDescent="0.3">
      <c r="A9" s="2" t="s">
        <v>91</v>
      </c>
      <c r="B9" s="2" t="s">
        <v>248</v>
      </c>
      <c r="C9" s="2" t="s">
        <v>57</v>
      </c>
      <c r="D9" s="2">
        <v>46</v>
      </c>
      <c r="E9" t="s">
        <v>20</v>
      </c>
      <c r="F9" s="6" t="str">
        <f t="shared" si="0"/>
        <v>LauraHeathFMILLENNIUM RUNNING</v>
      </c>
      <c r="G9" s="26">
        <f>SUMIF('Nashua 10K'!$F$2:$F$300,$F9,'Nashua 10K'!$J$2:$J$300)</f>
        <v>0</v>
      </c>
      <c r="H9" s="26">
        <f>SUMIF('Cinco 5K'!$F$2:$F$399,$F9,'Cinco 5K'!$J$2:$J$399)</f>
        <v>23.5</v>
      </c>
      <c r="I9" s="26">
        <f>SUMIF('Run for Freedom 10K'!$F$2:$F$300,$F9,'Run for Freedom 10K'!$J$2:$J$300)</f>
        <v>0</v>
      </c>
      <c r="J9" s="26">
        <f>SUMIF('Half Way to St. Patty 5K'!$F$2:$F$300,$F9,'Half Way to St. Patty 5K'!$J$2:$J$300)</f>
        <v>47</v>
      </c>
      <c r="K9" s="26">
        <f>SUMIF('Downriver 10K'!$F$2:$F$300,$F9,'Downriver 10K'!$J$2:$J$300)</f>
        <v>0</v>
      </c>
      <c r="L9" s="26">
        <f>SUMIF('New England Half'!$F$2:$F$300,$F9,'New England Half'!$J$2:$J$300)</f>
        <v>35</v>
      </c>
      <c r="M9" s="28">
        <f t="shared" si="1"/>
        <v>105.5</v>
      </c>
    </row>
    <row r="10" spans="1:13" ht="12.45" x14ac:dyDescent="0.3">
      <c r="A10" t="s">
        <v>604</v>
      </c>
      <c r="B10" t="s">
        <v>605</v>
      </c>
      <c r="C10" t="s">
        <v>57</v>
      </c>
      <c r="D10">
        <v>43</v>
      </c>
      <c r="E10" t="s">
        <v>19</v>
      </c>
      <c r="F10" s="2" t="str">
        <f t="shared" si="0"/>
        <v>KatyCargiuloFGREATER DERRY TRACK CLUB</v>
      </c>
      <c r="G10" s="26">
        <f>SUMIF('Nashua 10K'!$F$2:$F$300,$F10,'Nashua 10K'!$J$2:$J$300)</f>
        <v>0</v>
      </c>
      <c r="H10" s="26">
        <f>SUMIF('Cinco 5K'!$F$2:$F$399,$F10,'Cinco 5K'!$J$2:$J$399)</f>
        <v>0</v>
      </c>
      <c r="I10" s="26">
        <f>SUMIF('Run for Freedom 10K'!$F$2:$F$300,$F10,'Run for Freedom 10K'!$J$2:$J$300)</f>
        <v>100</v>
      </c>
      <c r="J10" s="26">
        <f>SUMIF('Half Way to St. Patty 5K'!$F$2:$F$300,$F10,'Half Way to St. Patty 5K'!$J$2:$J$300)</f>
        <v>0</v>
      </c>
      <c r="K10" s="26">
        <f>SUMIF('Downriver 10K'!$F$2:$F$300,$F10,'Downriver 10K'!$J$2:$J$300)</f>
        <v>0</v>
      </c>
      <c r="L10" s="26">
        <f>SUMIF('New England Half'!$F$2:$F$300,$F10,'New England Half'!$J$2:$J$300)</f>
        <v>0</v>
      </c>
      <c r="M10" s="28">
        <f t="shared" si="1"/>
        <v>100</v>
      </c>
    </row>
    <row r="11" spans="1:13" ht="12.45" x14ac:dyDescent="0.3">
      <c r="A11" t="s">
        <v>197</v>
      </c>
      <c r="B11" t="s">
        <v>620</v>
      </c>
      <c r="C11" t="s">
        <v>57</v>
      </c>
      <c r="D11">
        <v>48</v>
      </c>
      <c r="E11" t="s">
        <v>19</v>
      </c>
      <c r="F11" s="6" t="str">
        <f t="shared" si="0"/>
        <v>RebeccaNoeFGREATER DERRY TRACK CLUB</v>
      </c>
      <c r="G11" s="26">
        <f>SUMIF('Nashua 10K'!$F$2:$F$300,$F11,'Nashua 10K'!$J$2:$J$300)</f>
        <v>0</v>
      </c>
      <c r="H11" s="26">
        <f>SUMIF('Cinco 5K'!$F$2:$F$399,$F11,'Cinco 5K'!$J$2:$J$399)</f>
        <v>0</v>
      </c>
      <c r="I11" s="26">
        <f>SUMIF('Run for Freedom 10K'!$F$2:$F$300,$F11,'Run for Freedom 10K'!$J$2:$J$300)</f>
        <v>29</v>
      </c>
      <c r="J11" s="26">
        <f>SUMIF('Half Way to St. Patty 5K'!$F$2:$F$300,$F11,'Half Way to St. Patty 5K'!$J$2:$J$300)</f>
        <v>0</v>
      </c>
      <c r="K11" s="26">
        <f>SUMIF('Downriver 10K'!$F$2:$F$300,$F11,'Downriver 10K'!$J$2:$J$300)</f>
        <v>0</v>
      </c>
      <c r="L11" s="26">
        <f>SUMIF('New England Half'!$F$2:$F$300,$F11,'New England Half'!$J$2:$J$300)</f>
        <v>54</v>
      </c>
      <c r="M11" s="28">
        <f t="shared" si="1"/>
        <v>83</v>
      </c>
    </row>
    <row r="12" spans="1:13" ht="12.45" x14ac:dyDescent="0.3">
      <c r="A12" s="2" t="s">
        <v>121</v>
      </c>
      <c r="B12" s="2" t="s">
        <v>308</v>
      </c>
      <c r="C12" s="2" t="s">
        <v>57</v>
      </c>
      <c r="D12" s="2">
        <v>47</v>
      </c>
      <c r="E12" s="2" t="s">
        <v>18</v>
      </c>
      <c r="F12" s="6" t="str">
        <f t="shared" si="0"/>
        <v>ShelbyWalker-AdamsFGATE CITY STRIDERS</v>
      </c>
      <c r="G12" s="26">
        <f>SUMIF('Nashua 10K'!$F$2:$F$300,$F12,'Nashua 10K'!$J$2:$J$300)</f>
        <v>44</v>
      </c>
      <c r="H12" s="26">
        <f>SUMIF('Cinco 5K'!$F$2:$F$399,$F12,'Cinco 5K'!$J$2:$J$399)</f>
        <v>4.75</v>
      </c>
      <c r="I12" s="26">
        <f>SUMIF('Run for Freedom 10K'!$F$2:$F$300,$F12,'Run for Freedom 10K'!$J$2:$J$300)</f>
        <v>0</v>
      </c>
      <c r="J12" s="26">
        <f>SUMIF('Half Way to St. Patty 5K'!$F$2:$F$300,$F12,'Half Way to St. Patty 5K'!$J$2:$J$300)</f>
        <v>0</v>
      </c>
      <c r="K12" s="26">
        <f>SUMIF('Downriver 10K'!$F$2:$F$300,$F12,'Downriver 10K'!$J$2:$J$300)</f>
        <v>26</v>
      </c>
      <c r="L12" s="26">
        <f>SUMIF('New England Half'!$F$2:$F$300,$F12,'New England Half'!$J$2:$J$300)</f>
        <v>8.25</v>
      </c>
      <c r="M12" s="28">
        <f t="shared" si="1"/>
        <v>83</v>
      </c>
    </row>
    <row r="13" spans="1:13" ht="12.45" x14ac:dyDescent="0.3">
      <c r="A13" t="s">
        <v>102</v>
      </c>
      <c r="B13" t="s">
        <v>866</v>
      </c>
      <c r="C13" t="s">
        <v>57</v>
      </c>
      <c r="D13">
        <v>43</v>
      </c>
      <c r="E13" s="2" t="s">
        <v>1</v>
      </c>
      <c r="F13" s="2" t="str">
        <f t="shared" si="0"/>
        <v>KellyHadiarisFSIX03</v>
      </c>
      <c r="G13" s="26">
        <f>SUMIF('Nashua 10K'!$F$2:$F$300,$F13,'Nashua 10K'!$J$2:$J$300)</f>
        <v>0</v>
      </c>
      <c r="H13" s="26">
        <f>SUMIF('Cinco 5K'!$F$2:$F$399,$F13,'Cinco 5K'!$J$2:$J$399)</f>
        <v>0</v>
      </c>
      <c r="I13" s="26">
        <f>SUMIF('Run for Freedom 10K'!$F$2:$F$300,$F13,'Run for Freedom 10K'!$J$2:$J$300)</f>
        <v>0</v>
      </c>
      <c r="J13" s="26">
        <f>SUMIF('Half Way to St. Patty 5K'!$F$2:$F$300,$F13,'Half Way to St. Patty 5K'!$J$2:$J$300)</f>
        <v>0</v>
      </c>
      <c r="K13" s="26">
        <f>SUMIF('Downriver 10K'!$F$2:$F$300,$F13,'Downriver 10K'!$J$2:$J$300)</f>
        <v>0</v>
      </c>
      <c r="L13" s="26">
        <f>SUMIF('New England Half'!$F$2:$F$300,$F13,'New England Half'!$J$2:$J$300)</f>
        <v>82</v>
      </c>
      <c r="M13" s="28">
        <f t="shared" si="1"/>
        <v>82</v>
      </c>
    </row>
    <row r="14" spans="1:13" ht="12.45" x14ac:dyDescent="0.3">
      <c r="A14" s="2" t="s">
        <v>225</v>
      </c>
      <c r="B14" s="2" t="s">
        <v>226</v>
      </c>
      <c r="C14" s="2" t="s">
        <v>57</v>
      </c>
      <c r="D14" s="2">
        <v>40</v>
      </c>
      <c r="E14" s="2" t="s">
        <v>18</v>
      </c>
      <c r="F14" s="6" t="str">
        <f t="shared" si="0"/>
        <v>ChristyKervinFGATE CITY STRIDERS</v>
      </c>
      <c r="G14" s="26">
        <f>SUMIF('Nashua 10K'!$F$2:$F$300,$F14,'Nashua 10K'!$J$2:$J$300)</f>
        <v>0</v>
      </c>
      <c r="H14" s="26">
        <f>SUMIF('Cinco 5K'!$F$2:$F$399,$F14,'Cinco 5K'!$J$2:$J$399)</f>
        <v>44</v>
      </c>
      <c r="I14" s="26">
        <f>SUMIF('Run for Freedom 10K'!$F$2:$F$300,$F14,'Run for Freedom 10K'!$J$2:$J$300)</f>
        <v>36.5</v>
      </c>
      <c r="J14" s="26">
        <f>SUMIF('Half Way to St. Patty 5K'!$F$2:$F$300,$F14,'Half Way to St. Patty 5K'!$J$2:$J$300)</f>
        <v>0</v>
      </c>
      <c r="K14" s="26">
        <f>SUMIF('Downriver 10K'!$F$2:$F$300,$F14,'Downriver 10K'!$J$2:$J$300)</f>
        <v>0</v>
      </c>
      <c r="L14" s="26">
        <f>SUMIF('New England Half'!$F$2:$F$300,$F14,'New England Half'!$J$2:$J$300)</f>
        <v>0</v>
      </c>
      <c r="M14" s="28">
        <f t="shared" si="1"/>
        <v>80.5</v>
      </c>
    </row>
    <row r="15" spans="1:13" ht="12.45" x14ac:dyDescent="0.3">
      <c r="A15" t="s">
        <v>131</v>
      </c>
      <c r="B15" t="s">
        <v>807</v>
      </c>
      <c r="C15" t="s">
        <v>57</v>
      </c>
      <c r="D15">
        <v>48</v>
      </c>
      <c r="E15" s="2" t="s">
        <v>21</v>
      </c>
      <c r="F15" s="2" t="str">
        <f t="shared" si="0"/>
        <v>AmyOlsonFUPPER VALLEY RUNNING CLUB</v>
      </c>
      <c r="G15" s="26">
        <f>SUMIF('Nashua 10K'!$F$2:$F$300,$F15,'Nashua 10K'!$J$2:$J$300)</f>
        <v>0</v>
      </c>
      <c r="H15" s="26">
        <f>SUMIF('Cinco 5K'!$F$2:$F$399,$F15,'Cinco 5K'!$J$2:$J$399)</f>
        <v>0</v>
      </c>
      <c r="I15" s="26">
        <f>SUMIF('Run for Freedom 10K'!$F$2:$F$300,$F15,'Run for Freedom 10K'!$J$2:$J$300)</f>
        <v>0</v>
      </c>
      <c r="J15" s="26">
        <f>SUMIF('Half Way to St. Patty 5K'!$F$2:$F$300,$F15,'Half Way to St. Patty 5K'!$J$2:$J$300)</f>
        <v>0</v>
      </c>
      <c r="K15" s="26">
        <f>SUMIF('Downriver 10K'!$F$2:$F$300,$F15,'Downriver 10K'!$J$2:$J$300)</f>
        <v>76</v>
      </c>
      <c r="L15" s="26">
        <f>SUMIF('New England Half'!$F$2:$F$300,$F15,'New England Half'!$J$2:$J$300)</f>
        <v>0</v>
      </c>
      <c r="M15" s="28">
        <f t="shared" si="1"/>
        <v>76</v>
      </c>
    </row>
    <row r="16" spans="1:13" ht="12.45" x14ac:dyDescent="0.3">
      <c r="A16" t="s">
        <v>103</v>
      </c>
      <c r="B16" t="s">
        <v>612</v>
      </c>
      <c r="C16" t="s">
        <v>57</v>
      </c>
      <c r="D16">
        <v>41</v>
      </c>
      <c r="E16" t="s">
        <v>20</v>
      </c>
      <c r="F16" s="6" t="str">
        <f t="shared" si="0"/>
        <v>JenniferMortimerFMILLENNIUM RUNNING</v>
      </c>
      <c r="G16" s="26">
        <f>SUMIF('Nashua 10K'!$F$2:$F$300,$F16,'Nashua 10K'!$J$2:$J$300)</f>
        <v>0</v>
      </c>
      <c r="H16" s="26">
        <f>SUMIF('Cinco 5K'!$F$2:$F$399,$F16,'Cinco 5K'!$J$2:$J$399)</f>
        <v>0</v>
      </c>
      <c r="I16" s="26">
        <f>SUMIF('Run for Freedom 10K'!$F$2:$F$300,$F16,'Run for Freedom 10K'!$J$2:$J$300)</f>
        <v>66</v>
      </c>
      <c r="J16" s="26">
        <f>SUMIF('Half Way to St. Patty 5K'!$F$2:$F$300,$F16,'Half Way to St. Patty 5K'!$J$2:$J$300)</f>
        <v>0</v>
      </c>
      <c r="K16" s="26">
        <f>SUMIF('Downriver 10K'!$F$2:$F$300,$F16,'Downriver 10K'!$J$2:$J$300)</f>
        <v>0</v>
      </c>
      <c r="L16" s="26">
        <f>SUMIF('New England Half'!$F$2:$F$300,$F16,'New England Half'!$J$2:$J$300)</f>
        <v>0</v>
      </c>
      <c r="M16" s="28">
        <f t="shared" si="1"/>
        <v>66</v>
      </c>
    </row>
    <row r="17" spans="1:13" ht="12.45" x14ac:dyDescent="0.3">
      <c r="A17" s="2" t="s">
        <v>352</v>
      </c>
      <c r="B17" s="2" t="s">
        <v>353</v>
      </c>
      <c r="C17" s="2" t="s">
        <v>57</v>
      </c>
      <c r="D17" s="2">
        <v>41</v>
      </c>
      <c r="E17" t="s">
        <v>19</v>
      </c>
      <c r="F17" s="2" t="str">
        <f t="shared" si="0"/>
        <v>SharonPetersonFGREATER DERRY TRACK CLUB</v>
      </c>
      <c r="G17" s="26">
        <f>SUMIF('Nashua 10K'!$F$2:$F$300,$F17,'Nashua 10K'!$J$2:$J$300)</f>
        <v>0</v>
      </c>
      <c r="H17" s="26">
        <f>SUMIF('Cinco 5K'!$F$2:$F$399,$F17,'Cinco 5K'!$J$2:$J$399)</f>
        <v>2</v>
      </c>
      <c r="I17" s="26">
        <f>SUMIF('Run for Freedom 10K'!$F$2:$F$300,$F17,'Run for Freedom 10K'!$J$2:$J$300)</f>
        <v>14.5</v>
      </c>
      <c r="J17" s="26">
        <f>SUMIF('Half Way to St. Patty 5K'!$F$2:$F$300,$F17,'Half Way to St. Patty 5K'!$J$2:$J$300)</f>
        <v>16.5</v>
      </c>
      <c r="K17" s="26">
        <f>SUMIF('Downriver 10K'!$F$2:$F$300,$F17,'Downriver 10K'!$J$2:$J$300)</f>
        <v>22.75</v>
      </c>
      <c r="L17" s="26">
        <f>SUMIF('New England Half'!$F$2:$F$300,$F17,'New England Half'!$J$2:$J$300)</f>
        <v>8.5</v>
      </c>
      <c r="M17" s="28">
        <f t="shared" si="1"/>
        <v>64.25</v>
      </c>
    </row>
    <row r="18" spans="1:13" ht="12.45" x14ac:dyDescent="0.3">
      <c r="A18" s="2" t="s">
        <v>262</v>
      </c>
      <c r="B18" s="2" t="s">
        <v>263</v>
      </c>
      <c r="C18" s="2" t="s">
        <v>57</v>
      </c>
      <c r="D18" s="2">
        <v>44</v>
      </c>
      <c r="E18" t="s">
        <v>20</v>
      </c>
      <c r="F18" s="2" t="str">
        <f t="shared" si="0"/>
        <v>KarenBergquistFMILLENNIUM RUNNING</v>
      </c>
      <c r="G18" s="26">
        <f>SUMIF('Nashua 10K'!$F$2:$F$300,$F18,'Nashua 10K'!$J$2:$J$300)</f>
        <v>0</v>
      </c>
      <c r="H18" s="26">
        <f>SUMIF('Cinco 5K'!$F$2:$F$399,$F18,'Cinco 5K'!$J$2:$J$399)</f>
        <v>15</v>
      </c>
      <c r="I18" s="26">
        <f>SUMIF('Run for Freedom 10K'!$F$2:$F$300,$F18,'Run for Freedom 10K'!$J$2:$J$300)</f>
        <v>28</v>
      </c>
      <c r="J18" s="26">
        <f>SUMIF('Half Way to St. Patty 5K'!$F$2:$F$300,$F18,'Half Way to St. Patty 5K'!$J$2:$J$300)</f>
        <v>0</v>
      </c>
      <c r="K18" s="26">
        <f>SUMIF('Downriver 10K'!$F$2:$F$300,$F18,'Downriver 10K'!$J$2:$J$300)</f>
        <v>0</v>
      </c>
      <c r="L18" s="26">
        <f>SUMIF('New England Half'!$F$2:$F$300,$F18,'New England Half'!$J$2:$J$300)</f>
        <v>21</v>
      </c>
      <c r="M18" s="28">
        <f t="shared" si="1"/>
        <v>64</v>
      </c>
    </row>
    <row r="19" spans="1:13" ht="12.45" x14ac:dyDescent="0.3">
      <c r="A19" t="s">
        <v>147</v>
      </c>
      <c r="B19" t="s">
        <v>879</v>
      </c>
      <c r="C19" t="s">
        <v>57</v>
      </c>
      <c r="D19">
        <v>43</v>
      </c>
      <c r="E19" t="s">
        <v>20</v>
      </c>
      <c r="F19" s="6" t="str">
        <f t="shared" si="0"/>
        <v>EmilyRiviniusFMILLENNIUM RUNNING</v>
      </c>
      <c r="G19" s="26">
        <f>SUMIF('Nashua 10K'!$F$2:$F$300,$F19,'Nashua 10K'!$J$2:$J$300)</f>
        <v>0</v>
      </c>
      <c r="H19" s="26">
        <f>SUMIF('Cinco 5K'!$F$2:$F$399,$F19,'Cinco 5K'!$J$2:$J$399)</f>
        <v>0</v>
      </c>
      <c r="I19" s="26">
        <f>SUMIF('Run for Freedom 10K'!$F$2:$F$300,$F19,'Run for Freedom 10K'!$J$2:$J$300)</f>
        <v>0</v>
      </c>
      <c r="J19" s="26">
        <f>SUMIF('Half Way to St. Patty 5K'!$F$2:$F$300,$F19,'Half Way to St. Patty 5K'!$J$2:$J$300)</f>
        <v>0</v>
      </c>
      <c r="K19" s="26">
        <f>SUMIF('Downriver 10K'!$F$2:$F$300,$F19,'Downriver 10K'!$J$2:$J$300)</f>
        <v>0</v>
      </c>
      <c r="L19" s="26">
        <f>SUMIF('New England Half'!$F$2:$F$300,$F19,'New England Half'!$J$2:$J$300)</f>
        <v>56</v>
      </c>
      <c r="M19" s="28">
        <f t="shared" si="1"/>
        <v>56</v>
      </c>
    </row>
    <row r="20" spans="1:13" ht="12.45" x14ac:dyDescent="0.3">
      <c r="A20" s="3" t="s">
        <v>242</v>
      </c>
      <c r="B20" s="3" t="s">
        <v>184</v>
      </c>
      <c r="C20" s="3" t="s">
        <v>57</v>
      </c>
      <c r="D20" s="3">
        <v>44</v>
      </c>
      <c r="E20" t="s">
        <v>20</v>
      </c>
      <c r="F20" s="2" t="str">
        <f t="shared" si="0"/>
        <v>StephanieFolsomFMILLENNIUM RUNNING</v>
      </c>
      <c r="G20" s="26">
        <f>SUMIF('Nashua 10K'!$F$2:$F$300,$F20,'Nashua 10K'!$J$2:$J$300)</f>
        <v>0</v>
      </c>
      <c r="H20" s="26">
        <f>SUMIF('Cinco 5K'!$F$2:$F$399,$F20,'Cinco 5K'!$J$2:$J$399)</f>
        <v>26</v>
      </c>
      <c r="I20" s="26">
        <f>SUMIF('Run for Freedom 10K'!$F$2:$F$300,$F20,'Run for Freedom 10K'!$J$2:$J$300)</f>
        <v>30</v>
      </c>
      <c r="J20" s="26">
        <f>SUMIF('Half Way to St. Patty 5K'!$F$2:$F$300,$F20,'Half Way to St. Patty 5K'!$J$2:$J$300)</f>
        <v>0</v>
      </c>
      <c r="K20" s="26">
        <f>SUMIF('Downriver 10K'!$F$2:$F$300,$F20,'Downriver 10K'!$J$2:$J$300)</f>
        <v>0</v>
      </c>
      <c r="L20" s="26">
        <f>SUMIF('New England Half'!$F$2:$F$300,$F20,'New England Half'!$J$2:$J$300)</f>
        <v>0</v>
      </c>
      <c r="M20" s="28">
        <f t="shared" si="1"/>
        <v>56</v>
      </c>
    </row>
    <row r="21" spans="1:13" ht="12.45" x14ac:dyDescent="0.3">
      <c r="A21" t="s">
        <v>626</v>
      </c>
      <c r="B21" s="2" t="s">
        <v>627</v>
      </c>
      <c r="C21" t="s">
        <v>57</v>
      </c>
      <c r="D21">
        <v>46</v>
      </c>
      <c r="E21" t="s">
        <v>20</v>
      </c>
      <c r="F21" s="2" t="str">
        <f t="shared" si="0"/>
        <v>ErickaSwettFMILLENNIUM RUNNING</v>
      </c>
      <c r="G21" s="26">
        <f>SUMIF('Nashua 10K'!$F$2:$F$300,$F21,'Nashua 10K'!$J$2:$J$300)</f>
        <v>0</v>
      </c>
      <c r="H21" s="26">
        <f>SUMIF('Cinco 5K'!$F$2:$F$399,$F21,'Cinco 5K'!$J$2:$J$399)</f>
        <v>0</v>
      </c>
      <c r="I21" s="26">
        <f>SUMIF('Run for Freedom 10K'!$F$2:$F$300,$F21,'Run for Freedom 10K'!$J$2:$J$300)</f>
        <v>19</v>
      </c>
      <c r="J21" s="26">
        <f>SUMIF('Half Way to St. Patty 5K'!$F$2:$F$300,$F21,'Half Way to St. Patty 5K'!$J$2:$J$300)</f>
        <v>27</v>
      </c>
      <c r="K21" s="26">
        <f>SUMIF('Downriver 10K'!$F$2:$F$300,$F21,'Downriver 10K'!$J$2:$J$300)</f>
        <v>0</v>
      </c>
      <c r="L21" s="26">
        <f>SUMIF('New England Half'!$F$2:$F$300,$F21,'New England Half'!$J$2:$J$300)</f>
        <v>7.25</v>
      </c>
      <c r="M21" s="28">
        <f t="shared" si="1"/>
        <v>53.25</v>
      </c>
    </row>
    <row r="22" spans="1:13" ht="12.45" x14ac:dyDescent="0.3">
      <c r="A22" t="s">
        <v>891</v>
      </c>
      <c r="B22" t="s">
        <v>892</v>
      </c>
      <c r="C22" t="s">
        <v>57</v>
      </c>
      <c r="D22">
        <v>49</v>
      </c>
      <c r="E22" t="s">
        <v>20</v>
      </c>
      <c r="F22" s="6" t="str">
        <f t="shared" si="0"/>
        <v>NadineLevinFMILLENNIUM RUNNING</v>
      </c>
      <c r="G22" s="26">
        <f>SUMIF('Nashua 10K'!$F$2:$F$300,$F22,'Nashua 10K'!$J$2:$J$300)</f>
        <v>0</v>
      </c>
      <c r="H22" s="26">
        <f>SUMIF('Cinco 5K'!$F$2:$F$399,$F22,'Cinco 5K'!$J$2:$J$399)</f>
        <v>0</v>
      </c>
      <c r="I22" s="26">
        <f>SUMIF('Run for Freedom 10K'!$F$2:$F$300,$F22,'Run for Freedom 10K'!$J$2:$J$300)</f>
        <v>0</v>
      </c>
      <c r="J22" s="26">
        <f>SUMIF('Half Way to St. Patty 5K'!$F$2:$F$300,$F22,'Half Way to St. Patty 5K'!$J$2:$J$300)</f>
        <v>0</v>
      </c>
      <c r="K22" s="26">
        <f>SUMIF('Downriver 10K'!$F$2:$F$300,$F22,'Downriver 10K'!$J$2:$J$300)</f>
        <v>0</v>
      </c>
      <c r="L22" s="26">
        <f>SUMIF('New England Half'!$F$2:$F$300,$F22,'New England Half'!$J$2:$J$300)</f>
        <v>52</v>
      </c>
      <c r="M22" s="28">
        <f t="shared" si="1"/>
        <v>52</v>
      </c>
    </row>
    <row r="23" spans="1:13" ht="12.45" x14ac:dyDescent="0.3">
      <c r="A23" s="2" t="s">
        <v>147</v>
      </c>
      <c r="B23" s="2" t="s">
        <v>148</v>
      </c>
      <c r="C23" s="2" t="s">
        <v>57</v>
      </c>
      <c r="D23" s="2">
        <v>44</v>
      </c>
      <c r="E23" s="2" t="s">
        <v>18</v>
      </c>
      <c r="F23" s="2" t="str">
        <f t="shared" si="0"/>
        <v>EmilyCunhaFGATE CITY STRIDERS</v>
      </c>
      <c r="G23" s="26">
        <f>SUMIF('Nashua 10K'!$F$2:$F$300,$F23,'Nashua 10K'!$J$2:$J$300)</f>
        <v>29</v>
      </c>
      <c r="H23" s="26">
        <f>SUMIF('Cinco 5K'!$F$2:$F$399,$F23,'Cinco 5K'!$J$2:$J$399)</f>
        <v>2</v>
      </c>
      <c r="I23" s="26">
        <f>SUMIF('Run for Freedom 10K'!$F$2:$F$300,$F23,'Run for Freedom 10K'!$J$2:$J$300)</f>
        <v>5.6875</v>
      </c>
      <c r="J23" s="26">
        <f>SUMIF('Half Way to St. Patty 5K'!$F$2:$F$300,$F23,'Half Way to St. Patty 5K'!$J$2:$J$300)</f>
        <v>3.25</v>
      </c>
      <c r="K23" s="26">
        <f>SUMIF('Downriver 10K'!$F$2:$F$300,$F23,'Downriver 10K'!$J$2:$J$300)</f>
        <v>11.375</v>
      </c>
      <c r="L23" s="26">
        <f>SUMIF('New England Half'!$F$2:$F$300,$F23,'New England Half'!$J$2:$J$300)</f>
        <v>0</v>
      </c>
      <c r="M23" s="28">
        <f t="shared" si="1"/>
        <v>51.3125</v>
      </c>
    </row>
    <row r="24" spans="1:13" ht="12.45" x14ac:dyDescent="0.3">
      <c r="A24" t="s">
        <v>245</v>
      </c>
      <c r="B24" t="s">
        <v>699</v>
      </c>
      <c r="C24" s="3" t="s">
        <v>57</v>
      </c>
      <c r="D24">
        <v>44</v>
      </c>
      <c r="E24" s="2" t="s">
        <v>18</v>
      </c>
      <c r="F24" s="6" t="str">
        <f t="shared" si="0"/>
        <v>AngelaPoulinFGATE CITY STRIDERS</v>
      </c>
      <c r="G24" s="26">
        <f>SUMIF('Nashua 10K'!$F$2:$F$300,$F24,'Nashua 10K'!$J$2:$J$300)</f>
        <v>0</v>
      </c>
      <c r="H24" s="26">
        <f>SUMIF('Cinco 5K'!$F$2:$F$399,$F24,'Cinco 5K'!$J$2:$J$399)</f>
        <v>0</v>
      </c>
      <c r="I24" s="26">
        <f>SUMIF('Run for Freedom 10K'!$F$2:$F$300,$F24,'Run for Freedom 10K'!$J$2:$J$300)</f>
        <v>0</v>
      </c>
      <c r="J24" s="26">
        <f>SUMIF('Half Way to St. Patty 5K'!$F$2:$F$300,$F24,'Half Way to St. Patty 5K'!$J$2:$J$300)</f>
        <v>50</v>
      </c>
      <c r="K24" s="26">
        <f>SUMIF('Downriver 10K'!$F$2:$F$300,$F24,'Downriver 10K'!$J$2:$J$300)</f>
        <v>0</v>
      </c>
      <c r="L24" s="26">
        <f>SUMIF('New England Half'!$F$2:$F$300,$F24,'New England Half'!$J$2:$J$300)</f>
        <v>0</v>
      </c>
      <c r="M24" s="28">
        <f t="shared" si="1"/>
        <v>50</v>
      </c>
    </row>
    <row r="25" spans="1:13" ht="12.45" x14ac:dyDescent="0.3">
      <c r="A25" t="s">
        <v>127</v>
      </c>
      <c r="B25" t="s">
        <v>128</v>
      </c>
      <c r="C25" t="s">
        <v>57</v>
      </c>
      <c r="D25">
        <v>44</v>
      </c>
      <c r="E25" t="s">
        <v>19</v>
      </c>
      <c r="F25" s="6" t="str">
        <f t="shared" si="0"/>
        <v>SaraRutsteinFGREATER DERRY TRACK CLUB</v>
      </c>
      <c r="G25" s="26">
        <f>SUMIF('Nashua 10K'!$F$2:$F$300,$F25,'Nashua 10K'!$J$2:$J$300)</f>
        <v>41</v>
      </c>
      <c r="H25" s="26">
        <f>SUMIF('Cinco 5K'!$F$2:$F$399,$F25,'Cinco 5K'!$J$2:$J$399)</f>
        <v>7.5</v>
      </c>
      <c r="I25" s="26">
        <f>SUMIF('Run for Freedom 10K'!$F$2:$F$300,$F25,'Run for Freedom 10K'!$J$2:$J$300)</f>
        <v>0</v>
      </c>
      <c r="J25" s="26">
        <f>SUMIF('Half Way to St. Patty 5K'!$F$2:$F$300,$F25,'Half Way to St. Patty 5K'!$J$2:$J$300)</f>
        <v>0</v>
      </c>
      <c r="K25" s="26">
        <f>SUMIF('Downriver 10K'!$F$2:$F$300,$F25,'Downriver 10K'!$J$2:$J$300)</f>
        <v>0</v>
      </c>
      <c r="L25" s="26">
        <f>SUMIF('New England Half'!$F$2:$F$300,$F25,'New England Half'!$J$2:$J$300)</f>
        <v>0</v>
      </c>
      <c r="M25" s="28">
        <f t="shared" si="1"/>
        <v>48.5</v>
      </c>
    </row>
    <row r="26" spans="1:13" ht="12.45" x14ac:dyDescent="0.3">
      <c r="A26" t="s">
        <v>236</v>
      </c>
      <c r="B26" t="s">
        <v>304</v>
      </c>
      <c r="C26" t="s">
        <v>57</v>
      </c>
      <c r="D26">
        <v>46</v>
      </c>
      <c r="E26" t="s">
        <v>20</v>
      </c>
      <c r="F26" s="6" t="str">
        <f t="shared" si="0"/>
        <v>JillOberFMILLENNIUM RUNNING</v>
      </c>
      <c r="G26" s="26">
        <f>SUMIF('Nashua 10K'!$F$2:$F$300,$F26,'Nashua 10K'!$J$2:$J$300)</f>
        <v>0</v>
      </c>
      <c r="H26" s="26">
        <f>SUMIF('Cinco 5K'!$F$2:$F$399,$F26,'Cinco 5K'!$J$2:$J$399)</f>
        <v>5.3125</v>
      </c>
      <c r="I26" s="26">
        <f>SUMIF('Run for Freedom 10K'!$F$2:$F$300,$F26,'Run for Freedom 10K'!$J$2:$J$300)</f>
        <v>14</v>
      </c>
      <c r="J26" s="26">
        <f>SUMIF('Half Way to St. Patty 5K'!$F$2:$F$300,$F26,'Half Way to St. Patty 5K'!$J$2:$J$300)</f>
        <v>25</v>
      </c>
      <c r="K26" s="26">
        <f>SUMIF('Downriver 10K'!$F$2:$F$300,$F26,'Downriver 10K'!$J$2:$J$300)</f>
        <v>0</v>
      </c>
      <c r="L26" s="26">
        <f>SUMIF('New England Half'!$F$2:$F$300,$F26,'New England Half'!$J$2:$J$300)</f>
        <v>0</v>
      </c>
      <c r="M26" s="28">
        <f t="shared" si="1"/>
        <v>44.3125</v>
      </c>
    </row>
    <row r="27" spans="1:13" ht="12.45" x14ac:dyDescent="0.3">
      <c r="A27" t="s">
        <v>698</v>
      </c>
      <c r="B27" t="s">
        <v>723</v>
      </c>
      <c r="C27" s="3" t="s">
        <v>57</v>
      </c>
      <c r="D27">
        <v>43</v>
      </c>
      <c r="E27" t="s">
        <v>19</v>
      </c>
      <c r="F27" s="2" t="str">
        <f t="shared" si="0"/>
        <v>MeredithAbramsonFGREATER DERRY TRACK CLUB</v>
      </c>
      <c r="G27" s="26">
        <f>SUMIF('Nashua 10K'!$F$2:$F$300,$F27,'Nashua 10K'!$J$2:$J$300)</f>
        <v>0</v>
      </c>
      <c r="H27" s="26">
        <f>SUMIF('Cinco 5K'!$F$2:$F$399,$F27,'Cinco 5K'!$J$2:$J$399)</f>
        <v>0</v>
      </c>
      <c r="I27" s="26">
        <f>SUMIF('Run for Freedom 10K'!$F$2:$F$300,$F27,'Run for Freedom 10K'!$J$2:$J$300)</f>
        <v>0</v>
      </c>
      <c r="J27" s="26">
        <f>SUMIF('Half Way to St. Patty 5K'!$F$2:$F$300,$F27,'Half Way to St. Patty 5K'!$J$2:$J$300)</f>
        <v>4.125</v>
      </c>
      <c r="K27" s="26">
        <f>SUMIF('Downriver 10K'!$F$2:$F$300,$F27,'Downriver 10K'!$J$2:$J$300)</f>
        <v>0</v>
      </c>
      <c r="L27" s="26">
        <f>SUMIF('New England Half'!$F$2:$F$300,$F27,'New England Half'!$J$2:$J$300)</f>
        <v>40</v>
      </c>
      <c r="M27" s="28">
        <f t="shared" si="1"/>
        <v>44.125</v>
      </c>
    </row>
    <row r="28" spans="1:13" ht="12.45" x14ac:dyDescent="0.3">
      <c r="A28" t="s">
        <v>698</v>
      </c>
      <c r="B28" t="s">
        <v>552</v>
      </c>
      <c r="C28" t="s">
        <v>57</v>
      </c>
      <c r="D28">
        <v>45</v>
      </c>
      <c r="E28" t="s">
        <v>20</v>
      </c>
      <c r="F28" s="6" t="str">
        <f t="shared" si="0"/>
        <v>MeredithGillFMILLENNIUM RUNNING</v>
      </c>
      <c r="G28" s="26">
        <f>SUMIF('Nashua 10K'!$F$2:$F$300,$F28,'Nashua 10K'!$J$2:$J$300)</f>
        <v>0</v>
      </c>
      <c r="H28" s="26">
        <f>SUMIF('Cinco 5K'!$F$2:$F$399,$F28,'Cinco 5K'!$J$2:$J$399)</f>
        <v>0</v>
      </c>
      <c r="I28" s="26">
        <f>SUMIF('Run for Freedom 10K'!$F$2:$F$300,$F28,'Run for Freedom 10K'!$J$2:$J$300)</f>
        <v>0</v>
      </c>
      <c r="J28" s="26">
        <f>SUMIF('Half Way to St. Patty 5K'!$F$2:$F$300,$F28,'Half Way to St. Patty 5K'!$J$2:$J$300)</f>
        <v>0</v>
      </c>
      <c r="K28" s="26">
        <f>SUMIF('Downriver 10K'!$F$2:$F$300,$F28,'Downriver 10K'!$J$2:$J$300)</f>
        <v>0</v>
      </c>
      <c r="L28" s="26">
        <f>SUMIF('New England Half'!$F$2:$F$300,$F28,'New England Half'!$J$2:$J$300)</f>
        <v>42</v>
      </c>
      <c r="M28" s="28">
        <f t="shared" si="1"/>
        <v>42</v>
      </c>
    </row>
    <row r="29" spans="1:13" ht="12.45" x14ac:dyDescent="0.3">
      <c r="A29" t="s">
        <v>156</v>
      </c>
      <c r="B29" t="s">
        <v>820</v>
      </c>
      <c r="C29" t="s">
        <v>57</v>
      </c>
      <c r="D29">
        <v>48</v>
      </c>
      <c r="E29" s="2" t="s">
        <v>21</v>
      </c>
      <c r="F29" s="6" t="str">
        <f t="shared" si="0"/>
        <v>LisaColganFUPPER VALLEY RUNNING CLUB</v>
      </c>
      <c r="G29" s="26">
        <f>SUMIF('Nashua 10K'!$F$2:$F$300,$F29,'Nashua 10K'!$J$2:$J$300)</f>
        <v>0</v>
      </c>
      <c r="H29" s="26">
        <f>SUMIF('Cinco 5K'!$F$2:$F$399,$F29,'Cinco 5K'!$J$2:$J$399)</f>
        <v>0</v>
      </c>
      <c r="I29" s="26">
        <f>SUMIF('Run for Freedom 10K'!$F$2:$F$300,$F29,'Run for Freedom 10K'!$J$2:$J$300)</f>
        <v>0</v>
      </c>
      <c r="J29" s="26">
        <f>SUMIF('Half Way to St. Patty 5K'!$F$2:$F$300,$F29,'Half Way to St. Patty 5K'!$J$2:$J$300)</f>
        <v>0</v>
      </c>
      <c r="K29" s="26">
        <f>SUMIF('Downriver 10K'!$F$2:$F$300,$F29,'Downriver 10K'!$J$2:$J$300)</f>
        <v>39.5</v>
      </c>
      <c r="L29" s="26">
        <f>SUMIF('New England Half'!$F$2:$F$300,$F29,'New England Half'!$J$2:$J$300)</f>
        <v>0</v>
      </c>
      <c r="M29" s="28">
        <f t="shared" si="1"/>
        <v>39.5</v>
      </c>
    </row>
    <row r="30" spans="1:13" ht="12.45" x14ac:dyDescent="0.3">
      <c r="A30" t="s">
        <v>817</v>
      </c>
      <c r="B30" t="s">
        <v>815</v>
      </c>
      <c r="C30" t="s">
        <v>57</v>
      </c>
      <c r="D30">
        <v>40</v>
      </c>
      <c r="E30" s="2" t="s">
        <v>21</v>
      </c>
      <c r="F30" s="2" t="str">
        <f t="shared" si="0"/>
        <v>ShaniBardachFUPPER VALLEY RUNNING CLUB</v>
      </c>
      <c r="G30" s="26">
        <f>SUMIF('Nashua 10K'!$F$2:$F$300,$F30,'Nashua 10K'!$J$2:$J$300)</f>
        <v>0</v>
      </c>
      <c r="H30" s="26">
        <f>SUMIF('Cinco 5K'!$F$2:$F$399,$F30,'Cinco 5K'!$J$2:$J$399)</f>
        <v>0</v>
      </c>
      <c r="I30" s="26">
        <f>SUMIF('Run for Freedom 10K'!$F$2:$F$300,$F30,'Run for Freedom 10K'!$J$2:$J$300)</f>
        <v>0</v>
      </c>
      <c r="J30" s="26">
        <f>SUMIF('Half Way to St. Patty 5K'!$F$2:$F$300,$F30,'Half Way to St. Patty 5K'!$J$2:$J$300)</f>
        <v>0</v>
      </c>
      <c r="K30" s="26">
        <f>SUMIF('Downriver 10K'!$F$2:$F$300,$F30,'Downriver 10K'!$J$2:$J$300)</f>
        <v>36.5</v>
      </c>
      <c r="L30" s="26">
        <f>SUMIF('New England Half'!$F$2:$F$300,$F30,'New England Half'!$J$2:$J$300)</f>
        <v>0</v>
      </c>
      <c r="M30" s="28">
        <f t="shared" si="1"/>
        <v>36.5</v>
      </c>
    </row>
    <row r="31" spans="1:13" ht="12.45" x14ac:dyDescent="0.3">
      <c r="A31" s="2" t="s">
        <v>290</v>
      </c>
      <c r="B31" s="2" t="s">
        <v>291</v>
      </c>
      <c r="C31" s="2" t="s">
        <v>57</v>
      </c>
      <c r="D31" s="2">
        <v>44</v>
      </c>
      <c r="E31" t="s">
        <v>20</v>
      </c>
      <c r="F31" s="2" t="str">
        <f t="shared" si="0"/>
        <v>JunChenFMILLENNIUM RUNNING</v>
      </c>
      <c r="G31" s="26">
        <f>SUMIF('Nashua 10K'!$F$2:$F$300,$F31,'Nashua 10K'!$J$2:$J$300)</f>
        <v>0</v>
      </c>
      <c r="H31" s="26">
        <f>SUMIF('Cinco 5K'!$F$2:$F$399,$F31,'Cinco 5K'!$J$2:$J$399)</f>
        <v>9.125</v>
      </c>
      <c r="I31" s="26">
        <f>SUMIF('Run for Freedom 10K'!$F$2:$F$300,$F31,'Run for Freedom 10K'!$J$2:$J$300)</f>
        <v>9.125</v>
      </c>
      <c r="J31" s="26">
        <f>SUMIF('Half Way to St. Patty 5K'!$F$2:$F$300,$F31,'Half Way to St. Patty 5K'!$J$2:$J$300)</f>
        <v>17.5</v>
      </c>
      <c r="K31" s="26">
        <f>SUMIF('Downriver 10K'!$F$2:$F$300,$F31,'Downriver 10K'!$J$2:$J$300)</f>
        <v>0</v>
      </c>
      <c r="L31" s="26">
        <f>SUMIF('New England Half'!$F$2:$F$300,$F31,'New England Half'!$J$2:$J$300)</f>
        <v>0</v>
      </c>
      <c r="M31" s="28">
        <f t="shared" si="1"/>
        <v>35.75</v>
      </c>
    </row>
    <row r="32" spans="1:13" ht="12.45" x14ac:dyDescent="0.3">
      <c r="A32" t="s">
        <v>271</v>
      </c>
      <c r="B32" t="s">
        <v>272</v>
      </c>
      <c r="C32" t="s">
        <v>57</v>
      </c>
      <c r="D32">
        <v>44</v>
      </c>
      <c r="E32" t="s">
        <v>20</v>
      </c>
      <c r="F32" s="2" t="str">
        <f t="shared" si="0"/>
        <v>AchsaKlugFMILLENNIUM RUNNING</v>
      </c>
      <c r="G32" s="26">
        <f>SUMIF('Nashua 10K'!$F$2:$F$300,$F32,'Nashua 10K'!$J$2:$J$300)</f>
        <v>0</v>
      </c>
      <c r="H32" s="26">
        <f>SUMIF('Cinco 5K'!$F$2:$F$399,$F32,'Cinco 5K'!$J$2:$J$399)</f>
        <v>12.5</v>
      </c>
      <c r="I32" s="26">
        <f>SUMIF('Run for Freedom 10K'!$F$2:$F$300,$F32,'Run for Freedom 10K'!$J$2:$J$300)</f>
        <v>0</v>
      </c>
      <c r="J32" s="26">
        <f>SUMIF('Half Way to St. Patty 5K'!$F$2:$F$300,$F32,'Half Way to St. Patty 5K'!$J$2:$J$300)</f>
        <v>0</v>
      </c>
      <c r="K32" s="26">
        <f>SUMIF('Downriver 10K'!$F$2:$F$300,$F32,'Downriver 10K'!$J$2:$J$300)</f>
        <v>0</v>
      </c>
      <c r="L32" s="26">
        <f>SUMIF('New England Half'!$F$2:$F$300,$F32,'New England Half'!$J$2:$J$300)</f>
        <v>17</v>
      </c>
      <c r="M32" s="28">
        <f t="shared" si="1"/>
        <v>29.5</v>
      </c>
    </row>
    <row r="33" spans="1:13" ht="12.45" x14ac:dyDescent="0.3">
      <c r="A33" t="s">
        <v>344</v>
      </c>
      <c r="B33" t="s">
        <v>112</v>
      </c>
      <c r="C33" t="s">
        <v>57</v>
      </c>
      <c r="D33">
        <v>43</v>
      </c>
      <c r="E33" t="s">
        <v>20</v>
      </c>
      <c r="F33" s="2" t="str">
        <f t="shared" si="0"/>
        <v>MalissaKnightFMILLENNIUM RUNNING</v>
      </c>
      <c r="G33" s="26">
        <f>SUMIF('Nashua 10K'!$F$2:$F$300,$F33,'Nashua 10K'!$J$2:$J$300)</f>
        <v>0</v>
      </c>
      <c r="H33" s="26">
        <f>SUMIF('Cinco 5K'!$F$2:$F$399,$F33,'Cinco 5K'!$J$2:$J$399)</f>
        <v>2</v>
      </c>
      <c r="I33" s="26">
        <f>SUMIF('Run for Freedom 10K'!$F$2:$F$300,$F33,'Run for Freedom 10K'!$J$2:$J$300)</f>
        <v>0</v>
      </c>
      <c r="J33" s="26">
        <f>SUMIF('Half Way to St. Patty 5K'!$F$2:$F$300,$F33,'Half Way to St. Patty 5K'!$J$2:$J$300)</f>
        <v>14.5</v>
      </c>
      <c r="K33" s="26">
        <f>SUMIF('Downriver 10K'!$F$2:$F$300,$F33,'Downriver 10K'!$J$2:$J$300)</f>
        <v>0</v>
      </c>
      <c r="L33" s="26">
        <f>SUMIF('New England Half'!$F$2:$F$300,$F33,'New England Half'!$J$2:$J$300)</f>
        <v>9</v>
      </c>
      <c r="M33" s="28">
        <f t="shared" si="1"/>
        <v>25.5</v>
      </c>
    </row>
    <row r="34" spans="1:13" ht="12.45" x14ac:dyDescent="0.3">
      <c r="A34" t="s">
        <v>273</v>
      </c>
      <c r="B34" t="s">
        <v>250</v>
      </c>
      <c r="C34" t="s">
        <v>57</v>
      </c>
      <c r="D34">
        <v>41</v>
      </c>
      <c r="E34" s="2" t="s">
        <v>21</v>
      </c>
      <c r="F34" s="2" t="str">
        <f t="shared" ref="F34:F65" si="2">A34&amp;B34&amp;C34&amp;E34</f>
        <v>KimberlyAllenFUPPER VALLEY RUNNING CLUB</v>
      </c>
      <c r="G34" s="26">
        <f>SUMIF('Nashua 10K'!$F$2:$F$300,$F34,'Nashua 10K'!$J$2:$J$300)</f>
        <v>0</v>
      </c>
      <c r="H34" s="26">
        <f>SUMIF('Cinco 5K'!$F$2:$F$399,$F34,'Cinco 5K'!$J$2:$J$399)</f>
        <v>0</v>
      </c>
      <c r="I34" s="26">
        <f>SUMIF('Run for Freedom 10K'!$F$2:$F$300,$F34,'Run for Freedom 10K'!$J$2:$J$300)</f>
        <v>0</v>
      </c>
      <c r="J34" s="26">
        <f>SUMIF('Half Way to St. Patty 5K'!$F$2:$F$300,$F34,'Half Way to St. Patty 5K'!$J$2:$J$300)</f>
        <v>0</v>
      </c>
      <c r="K34" s="26">
        <f>SUMIF('Downriver 10K'!$F$2:$F$300,$F34,'Downriver 10K'!$J$2:$J$300)</f>
        <v>25</v>
      </c>
      <c r="L34" s="26">
        <f>SUMIF('New England Half'!$F$2:$F$300,$F34,'New England Half'!$J$2:$J$300)</f>
        <v>0</v>
      </c>
      <c r="M34" s="28">
        <f t="shared" ref="M34:M65" si="3">SUM(G34:L34)</f>
        <v>25</v>
      </c>
    </row>
    <row r="35" spans="1:13" ht="12.45" x14ac:dyDescent="0.3">
      <c r="A35" t="s">
        <v>395</v>
      </c>
      <c r="B35" t="s">
        <v>396</v>
      </c>
      <c r="C35" t="s">
        <v>57</v>
      </c>
      <c r="D35">
        <v>46</v>
      </c>
      <c r="E35" t="s">
        <v>18</v>
      </c>
      <c r="F35" s="6" t="str">
        <f t="shared" si="2"/>
        <v>Johanna LisleNewboldFGATE CITY STRIDERS</v>
      </c>
      <c r="G35" s="26">
        <f>SUMIF('Nashua 10K'!$F$2:$F$300,$F35,'Nashua 10K'!$J$2:$J$300)</f>
        <v>0</v>
      </c>
      <c r="H35" s="26">
        <f>SUMIF('Cinco 5K'!$F$2:$F$399,$F35,'Cinco 5K'!$J$2:$J$399)</f>
        <v>2</v>
      </c>
      <c r="I35" s="26">
        <f>SUMIF('Run for Freedom 10K'!$F$2:$F$300,$F35,'Run for Freedom 10K'!$J$2:$J$300)</f>
        <v>4.375</v>
      </c>
      <c r="J35" s="26">
        <f>SUMIF('Half Way to St. Patty 5K'!$F$2:$F$300,$F35,'Half Way to St. Patty 5K'!$J$2:$J$300)</f>
        <v>6.75</v>
      </c>
      <c r="K35" s="26">
        <f>SUMIF('Downriver 10K'!$F$2:$F$300,$F35,'Downriver 10K'!$J$2:$J$300)</f>
        <v>11.75</v>
      </c>
      <c r="L35" s="26">
        <f>SUMIF('New England Half'!$F$2:$F$300,$F35,'New England Half'!$J$2:$J$300)</f>
        <v>0</v>
      </c>
      <c r="M35" s="28">
        <f t="shared" si="3"/>
        <v>24.875</v>
      </c>
    </row>
    <row r="36" spans="1:13" ht="12.45" x14ac:dyDescent="0.3">
      <c r="A36" t="s">
        <v>173</v>
      </c>
      <c r="B36" t="s">
        <v>869</v>
      </c>
      <c r="C36" t="s">
        <v>57</v>
      </c>
      <c r="D36">
        <v>48</v>
      </c>
      <c r="E36" s="2" t="s">
        <v>26</v>
      </c>
      <c r="F36" s="2" t="str">
        <f t="shared" si="2"/>
        <v>ChristineSorensenFROCHESTER RUNNERS</v>
      </c>
      <c r="G36" s="26">
        <f>SUMIF('Nashua 10K'!$F$2:$F$300,$F36,'Nashua 10K'!$J$2:$J$300)</f>
        <v>0</v>
      </c>
      <c r="H36" s="26">
        <f>SUMIF('Cinco 5K'!$F$2:$F$399,$F36,'Cinco 5K'!$J$2:$J$399)</f>
        <v>0</v>
      </c>
      <c r="I36" s="26">
        <f>SUMIF('Run for Freedom 10K'!$F$2:$F$300,$F36,'Run for Freedom 10K'!$J$2:$J$300)</f>
        <v>0</v>
      </c>
      <c r="J36" s="26">
        <f>SUMIF('Half Way to St. Patty 5K'!$F$2:$F$300,$F36,'Half Way to St. Patty 5K'!$J$2:$J$300)</f>
        <v>0</v>
      </c>
      <c r="K36" s="26">
        <f>SUMIF('Downriver 10K'!$F$2:$F$300,$F36,'Downriver 10K'!$J$2:$J$300)</f>
        <v>0</v>
      </c>
      <c r="L36" s="26">
        <f>SUMIF('New England Half'!$F$2:$F$300,$F36,'New England Half'!$J$2:$J$300)</f>
        <v>24</v>
      </c>
      <c r="M36" s="28">
        <f t="shared" si="3"/>
        <v>24</v>
      </c>
    </row>
    <row r="37" spans="1:13" ht="12.45" x14ac:dyDescent="0.3">
      <c r="A37" t="s">
        <v>173</v>
      </c>
      <c r="B37" t="s">
        <v>900</v>
      </c>
      <c r="C37" s="3" t="s">
        <v>57</v>
      </c>
      <c r="D37">
        <v>48</v>
      </c>
      <c r="E37" t="s">
        <v>20</v>
      </c>
      <c r="F37" s="6" t="str">
        <f t="shared" si="2"/>
        <v>ChristineLopesFMILLENNIUM RUNNING</v>
      </c>
      <c r="G37" s="26">
        <f>SUMIF('Nashua 10K'!$F$2:$F$300,$F37,'Nashua 10K'!$J$2:$J$300)</f>
        <v>0</v>
      </c>
      <c r="H37" s="26">
        <f>SUMIF('Cinco 5K'!$F$2:$F$399,$F37,'Cinco 5K'!$J$2:$J$399)</f>
        <v>0</v>
      </c>
      <c r="I37" s="26">
        <f>SUMIF('Run for Freedom 10K'!$F$2:$F$300,$F37,'Run for Freedom 10K'!$J$2:$J$300)</f>
        <v>0</v>
      </c>
      <c r="J37" s="26">
        <f>SUMIF('Half Way to St. Patty 5K'!$F$2:$F$300,$F37,'Half Way to St. Patty 5K'!$J$2:$J$300)</f>
        <v>0</v>
      </c>
      <c r="K37" s="26">
        <f>SUMIF('Downriver 10K'!$F$2:$F$300,$F37,'Downriver 10K'!$J$2:$J$300)</f>
        <v>0</v>
      </c>
      <c r="L37" s="26">
        <f>SUMIF('New England Half'!$F$2:$F$300,$F37,'New England Half'!$J$2:$J$300)</f>
        <v>23</v>
      </c>
      <c r="M37" s="28">
        <f t="shared" si="3"/>
        <v>23</v>
      </c>
    </row>
    <row r="38" spans="1:13" ht="12.45" x14ac:dyDescent="0.3">
      <c r="A38" t="s">
        <v>840</v>
      </c>
      <c r="B38" t="s">
        <v>841</v>
      </c>
      <c r="C38" t="s">
        <v>57</v>
      </c>
      <c r="D38">
        <v>49</v>
      </c>
      <c r="E38" s="2" t="s">
        <v>21</v>
      </c>
      <c r="F38" s="6" t="str">
        <f t="shared" si="2"/>
        <v>HeleneSistiFUPPER VALLEY RUNNING CLUB</v>
      </c>
      <c r="G38" s="26">
        <f>SUMIF('Nashua 10K'!$F$2:$F$300,$F38,'Nashua 10K'!$J$2:$J$300)</f>
        <v>0</v>
      </c>
      <c r="H38" s="26">
        <f>SUMIF('Cinco 5K'!$F$2:$F$399,$F38,'Cinco 5K'!$J$2:$J$399)</f>
        <v>0</v>
      </c>
      <c r="I38" s="26">
        <f>SUMIF('Run for Freedom 10K'!$F$2:$F$300,$F38,'Run for Freedom 10K'!$J$2:$J$300)</f>
        <v>0</v>
      </c>
      <c r="J38" s="26">
        <f>SUMIF('Half Way to St. Patty 5K'!$F$2:$F$300,$F38,'Half Way to St. Patty 5K'!$J$2:$J$300)</f>
        <v>0</v>
      </c>
      <c r="K38" s="26">
        <f>SUMIF('Downriver 10K'!$F$2:$F$300,$F38,'Downriver 10K'!$J$2:$J$300)</f>
        <v>22</v>
      </c>
      <c r="L38" s="26">
        <f>SUMIF('New England Half'!$F$2:$F$300,$F38,'New England Half'!$J$2:$J$300)</f>
        <v>0</v>
      </c>
      <c r="M38" s="28">
        <f t="shared" si="3"/>
        <v>22</v>
      </c>
    </row>
    <row r="39" spans="1:13" ht="12.45" x14ac:dyDescent="0.3">
      <c r="A39" s="3" t="s">
        <v>199</v>
      </c>
      <c r="B39" s="3" t="s">
        <v>300</v>
      </c>
      <c r="C39" s="3" t="s">
        <v>57</v>
      </c>
      <c r="D39" s="3">
        <v>41</v>
      </c>
      <c r="E39" t="s">
        <v>20</v>
      </c>
      <c r="F39" s="2" t="str">
        <f t="shared" si="2"/>
        <v>PattyStellaFMILLENNIUM RUNNING</v>
      </c>
      <c r="G39" s="26">
        <f>SUMIF('Nashua 10K'!$F$2:$F$300,$F39,'Nashua 10K'!$J$2:$J$300)</f>
        <v>0</v>
      </c>
      <c r="H39" s="26">
        <f>SUMIF('Cinco 5K'!$F$2:$F$399,$F39,'Cinco 5K'!$J$2:$J$399)</f>
        <v>5.875</v>
      </c>
      <c r="I39" s="26">
        <f>SUMIF('Run for Freedom 10K'!$F$2:$F$300,$F39,'Run for Freedom 10K'!$J$2:$J$300)</f>
        <v>0</v>
      </c>
      <c r="J39" s="26">
        <f>SUMIF('Half Way to St. Patty 5K'!$F$2:$F$300,$F39,'Half Way to St. Patty 5K'!$J$2:$J$300)</f>
        <v>15.5</v>
      </c>
      <c r="K39" s="26">
        <f>SUMIF('Downriver 10K'!$F$2:$F$300,$F39,'Downriver 10K'!$J$2:$J$300)</f>
        <v>0</v>
      </c>
      <c r="L39" s="26">
        <f>SUMIF('New England Half'!$F$2:$F$300,$F39,'New England Half'!$J$2:$J$300)</f>
        <v>0</v>
      </c>
      <c r="M39" s="28">
        <f t="shared" si="3"/>
        <v>21.375</v>
      </c>
    </row>
    <row r="40" spans="1:13" ht="12.45" x14ac:dyDescent="0.3">
      <c r="A40" t="s">
        <v>77</v>
      </c>
      <c r="B40" t="s">
        <v>827</v>
      </c>
      <c r="C40" t="s">
        <v>57</v>
      </c>
      <c r="D40">
        <v>48</v>
      </c>
      <c r="E40" s="2" t="s">
        <v>21</v>
      </c>
      <c r="F40" s="6" t="str">
        <f t="shared" si="2"/>
        <v>ChrisWolfeFUPPER VALLEY RUNNING CLUB</v>
      </c>
      <c r="G40" s="26">
        <f>SUMIF('Nashua 10K'!$F$2:$F$300,$F40,'Nashua 10K'!$J$2:$J$300)</f>
        <v>0</v>
      </c>
      <c r="H40" s="26">
        <f>SUMIF('Cinco 5K'!$F$2:$F$399,$F40,'Cinco 5K'!$J$2:$J$399)</f>
        <v>0</v>
      </c>
      <c r="I40" s="26">
        <f>SUMIF('Run for Freedom 10K'!$F$2:$F$300,$F40,'Run for Freedom 10K'!$J$2:$J$300)</f>
        <v>0</v>
      </c>
      <c r="J40" s="26">
        <f>SUMIF('Half Way to St. Patty 5K'!$F$2:$F$300,$F40,'Half Way to St. Patty 5K'!$J$2:$J$300)</f>
        <v>0</v>
      </c>
      <c r="K40" s="26">
        <f>SUMIF('Downriver 10K'!$F$2:$F$300,$F40,'Downriver 10K'!$J$2:$J$300)</f>
        <v>21.25</v>
      </c>
      <c r="L40" s="26">
        <f>SUMIF('New England Half'!$F$2:$F$300,$F40,'New England Half'!$J$2:$J$300)</f>
        <v>0</v>
      </c>
      <c r="M40" s="28">
        <f t="shared" si="3"/>
        <v>21.25</v>
      </c>
    </row>
    <row r="41" spans="1:13" ht="12.45" x14ac:dyDescent="0.3">
      <c r="A41" s="2" t="s">
        <v>252</v>
      </c>
      <c r="B41" s="2" t="s">
        <v>253</v>
      </c>
      <c r="C41" s="2" t="s">
        <v>57</v>
      </c>
      <c r="D41" s="2">
        <v>40</v>
      </c>
      <c r="E41" t="s">
        <v>19</v>
      </c>
      <c r="F41" s="6" t="str">
        <f t="shared" si="2"/>
        <v>ShainaPersellFGREATER DERRY TRACK CLUB</v>
      </c>
      <c r="G41" s="26">
        <f>SUMIF('Nashua 10K'!$F$2:$F$300,$F41,'Nashua 10K'!$J$2:$J$300)</f>
        <v>0</v>
      </c>
      <c r="H41" s="26">
        <f>SUMIF('Cinco 5K'!$F$2:$F$399,$F41,'Cinco 5K'!$J$2:$J$399)</f>
        <v>19.75</v>
      </c>
      <c r="I41" s="26">
        <f>SUMIF('Run for Freedom 10K'!$F$2:$F$300,$F41,'Run for Freedom 10K'!$J$2:$J$300)</f>
        <v>0</v>
      </c>
      <c r="J41" s="26">
        <f>SUMIF('Half Way to St. Patty 5K'!$F$2:$F$300,$F41,'Half Way to St. Patty 5K'!$J$2:$J$300)</f>
        <v>0</v>
      </c>
      <c r="K41" s="26">
        <f>SUMIF('Downriver 10K'!$F$2:$F$300,$F41,'Downriver 10K'!$J$2:$J$300)</f>
        <v>0</v>
      </c>
      <c r="L41" s="26">
        <f>SUMIF('New England Half'!$F$2:$F$300,$F41,'New England Half'!$J$2:$J$300)</f>
        <v>0</v>
      </c>
      <c r="M41" s="28">
        <f t="shared" si="3"/>
        <v>19.75</v>
      </c>
    </row>
    <row r="42" spans="1:13" ht="12.45" x14ac:dyDescent="0.3">
      <c r="A42" s="2" t="s">
        <v>195</v>
      </c>
      <c r="B42" s="2" t="s">
        <v>338</v>
      </c>
      <c r="C42" s="2" t="s">
        <v>57</v>
      </c>
      <c r="D42" s="2">
        <v>49</v>
      </c>
      <c r="E42" t="s">
        <v>20</v>
      </c>
      <c r="F42" s="6" t="str">
        <f t="shared" si="2"/>
        <v>MaryBrundageFMILLENNIUM RUNNING</v>
      </c>
      <c r="G42" s="26">
        <f>SUMIF('Nashua 10K'!$F$2:$F$300,$F42,'Nashua 10K'!$J$2:$J$300)</f>
        <v>0</v>
      </c>
      <c r="H42" s="26">
        <f>SUMIF('Cinco 5K'!$F$2:$F$399,$F42,'Cinco 5K'!$J$2:$J$399)</f>
        <v>2.125</v>
      </c>
      <c r="I42" s="26">
        <f>SUMIF('Run for Freedom 10K'!$F$2:$F$300,$F42,'Run for Freedom 10K'!$J$2:$J$300)</f>
        <v>0</v>
      </c>
      <c r="J42" s="26">
        <f>SUMIF('Half Way to St. Patty 5K'!$F$2:$F$300,$F42,'Half Way to St. Patty 5K'!$J$2:$J$300)</f>
        <v>17</v>
      </c>
      <c r="K42" s="26">
        <f>SUMIF('Downriver 10K'!$F$2:$F$300,$F42,'Downriver 10K'!$J$2:$J$300)</f>
        <v>0</v>
      </c>
      <c r="L42" s="26">
        <f>SUMIF('New England Half'!$F$2:$F$300,$F42,'New England Half'!$J$2:$J$300)</f>
        <v>0</v>
      </c>
      <c r="M42" s="28">
        <f t="shared" si="3"/>
        <v>19.125</v>
      </c>
    </row>
    <row r="43" spans="1:13" ht="12.45" x14ac:dyDescent="0.3">
      <c r="A43" s="2" t="s">
        <v>378</v>
      </c>
      <c r="B43" s="2" t="s">
        <v>379</v>
      </c>
      <c r="C43" s="2" t="s">
        <v>57</v>
      </c>
      <c r="D43" s="2">
        <v>42</v>
      </c>
      <c r="E43" t="s">
        <v>20</v>
      </c>
      <c r="F43" s="6" t="str">
        <f t="shared" si="2"/>
        <v>MelanieHardingFMILLENNIUM RUNNING</v>
      </c>
      <c r="G43" s="26">
        <f>SUMIF('Nashua 10K'!$F$2:$F$300,$F43,'Nashua 10K'!$J$2:$J$300)</f>
        <v>0</v>
      </c>
      <c r="H43" s="26">
        <f>SUMIF('Cinco 5K'!$F$2:$F$399,$F43,'Cinco 5K'!$J$2:$J$399)</f>
        <v>2</v>
      </c>
      <c r="I43" s="26">
        <f>SUMIF('Run for Freedom 10K'!$F$2:$F$300,$F43,'Run for Freedom 10K'!$J$2:$J$300)</f>
        <v>6.75</v>
      </c>
      <c r="J43" s="26">
        <f>SUMIF('Half Way to St. Patty 5K'!$F$2:$F$300,$F43,'Half Way to St. Patty 5K'!$J$2:$J$300)</f>
        <v>4</v>
      </c>
      <c r="K43" s="26">
        <f>SUMIF('Downriver 10K'!$F$2:$F$300,$F43,'Downriver 10K'!$J$2:$J$300)</f>
        <v>0</v>
      </c>
      <c r="L43" s="26">
        <f>SUMIF('New England Half'!$F$2:$F$300,$F43,'New England Half'!$J$2:$J$300)</f>
        <v>4.5</v>
      </c>
      <c r="M43" s="28">
        <f t="shared" si="3"/>
        <v>17.25</v>
      </c>
    </row>
    <row r="44" spans="1:13" ht="12.45" x14ac:dyDescent="0.3">
      <c r="A44" t="s">
        <v>61</v>
      </c>
      <c r="B44" t="s">
        <v>628</v>
      </c>
      <c r="C44" t="s">
        <v>57</v>
      </c>
      <c r="D44">
        <v>45</v>
      </c>
      <c r="E44" t="s">
        <v>19</v>
      </c>
      <c r="F44" s="6" t="str">
        <f t="shared" si="2"/>
        <v>JulieKraftFGREATER DERRY TRACK CLUB</v>
      </c>
      <c r="G44" s="26">
        <f>SUMIF('Nashua 10K'!$F$2:$F$300,$F44,'Nashua 10K'!$J$2:$J$300)</f>
        <v>0</v>
      </c>
      <c r="H44" s="26">
        <f>SUMIF('Cinco 5K'!$F$2:$F$399,$F44,'Cinco 5K'!$J$2:$J$399)</f>
        <v>0</v>
      </c>
      <c r="I44" s="26">
        <f>SUMIF('Run for Freedom 10K'!$F$2:$F$300,$F44,'Run for Freedom 10K'!$J$2:$J$300)</f>
        <v>17</v>
      </c>
      <c r="J44" s="26">
        <f>SUMIF('Half Way to St. Patty 5K'!$F$2:$F$300,$F44,'Half Way to St. Patty 5K'!$J$2:$J$300)</f>
        <v>0</v>
      </c>
      <c r="K44" s="26">
        <f>SUMIF('Downriver 10K'!$F$2:$F$300,$F44,'Downriver 10K'!$J$2:$J$300)</f>
        <v>0</v>
      </c>
      <c r="L44" s="26">
        <f>SUMIF('New England Half'!$F$2:$F$300,$F44,'New England Half'!$J$2:$J$300)</f>
        <v>0</v>
      </c>
      <c r="M44" s="28">
        <f t="shared" si="3"/>
        <v>17</v>
      </c>
    </row>
    <row r="45" spans="1:13" ht="12.45" x14ac:dyDescent="0.3">
      <c r="A45" t="s">
        <v>331</v>
      </c>
      <c r="B45" t="s">
        <v>844</v>
      </c>
      <c r="C45" t="s">
        <v>57</v>
      </c>
      <c r="D45">
        <v>40</v>
      </c>
      <c r="E45" s="2" t="s">
        <v>21</v>
      </c>
      <c r="F45" s="2" t="str">
        <f t="shared" si="2"/>
        <v>NicoleLosavioFUPPER VALLEY RUNNING CLUB</v>
      </c>
      <c r="G45" s="26">
        <f>SUMIF('Nashua 10K'!$F$2:$F$300,$F45,'Nashua 10K'!$J$2:$J$300)</f>
        <v>0</v>
      </c>
      <c r="H45" s="26">
        <f>SUMIF('Cinco 5K'!$F$2:$F$399,$F45,'Cinco 5K'!$J$2:$J$399)</f>
        <v>0</v>
      </c>
      <c r="I45" s="26">
        <f>SUMIF('Run for Freedom 10K'!$F$2:$F$300,$F45,'Run for Freedom 10K'!$J$2:$J$300)</f>
        <v>0</v>
      </c>
      <c r="J45" s="26">
        <f>SUMIF('Half Way to St. Patty 5K'!$F$2:$F$300,$F45,'Half Way to St. Patty 5K'!$J$2:$J$300)</f>
        <v>0</v>
      </c>
      <c r="K45" s="26">
        <f>SUMIF('Downriver 10K'!$F$2:$F$300,$F45,'Downriver 10K'!$J$2:$J$300)</f>
        <v>16.5</v>
      </c>
      <c r="L45" s="26">
        <f>SUMIF('New England Half'!$F$2:$F$300,$F45,'New England Half'!$J$2:$J$300)</f>
        <v>0</v>
      </c>
      <c r="M45" s="28">
        <f t="shared" si="3"/>
        <v>16.5</v>
      </c>
    </row>
    <row r="46" spans="1:13" ht="12.45" x14ac:dyDescent="0.3">
      <c r="A46" t="s">
        <v>129</v>
      </c>
      <c r="B46" t="s">
        <v>629</v>
      </c>
      <c r="C46" t="s">
        <v>57</v>
      </c>
      <c r="D46">
        <v>45</v>
      </c>
      <c r="E46" t="s">
        <v>20</v>
      </c>
      <c r="F46" s="6" t="str">
        <f t="shared" si="2"/>
        <v>CarlyDell'ovaFMILLENNIUM RUNNING</v>
      </c>
      <c r="G46" s="26">
        <f>SUMIF('Nashua 10K'!$F$2:$F$300,$F46,'Nashua 10K'!$J$2:$J$300)</f>
        <v>0</v>
      </c>
      <c r="H46" s="26">
        <f>SUMIF('Cinco 5K'!$F$2:$F$399,$F46,'Cinco 5K'!$J$2:$J$399)</f>
        <v>0</v>
      </c>
      <c r="I46" s="26">
        <f>SUMIF('Run for Freedom 10K'!$F$2:$F$300,$F46,'Run for Freedom 10K'!$J$2:$J$300)</f>
        <v>16.5</v>
      </c>
      <c r="J46" s="26">
        <f>SUMIF('Half Way to St. Patty 5K'!$F$2:$F$300,$F46,'Half Way to St. Patty 5K'!$J$2:$J$300)</f>
        <v>0</v>
      </c>
      <c r="K46" s="26">
        <f>SUMIF('Downriver 10K'!$F$2:$F$300,$F46,'Downriver 10K'!$J$2:$J$300)</f>
        <v>0</v>
      </c>
      <c r="L46" s="26">
        <f>SUMIF('New England Half'!$F$2:$F$300,$F46,'New England Half'!$J$2:$J$300)</f>
        <v>0</v>
      </c>
      <c r="M46" s="28">
        <f t="shared" si="3"/>
        <v>16.5</v>
      </c>
    </row>
    <row r="47" spans="1:13" ht="12.45" x14ac:dyDescent="0.3">
      <c r="A47" s="3" t="s">
        <v>47</v>
      </c>
      <c r="B47" s="3" t="s">
        <v>361</v>
      </c>
      <c r="C47" s="3" t="s">
        <v>57</v>
      </c>
      <c r="D47" s="3">
        <v>48</v>
      </c>
      <c r="E47" t="s">
        <v>20</v>
      </c>
      <c r="F47" s="6" t="str">
        <f t="shared" si="2"/>
        <v>TracyLennonFMILLENNIUM RUNNING</v>
      </c>
      <c r="G47" s="26">
        <f>SUMIF('Nashua 10K'!$F$2:$F$300,$F47,'Nashua 10K'!$J$2:$J$300)</f>
        <v>0</v>
      </c>
      <c r="H47" s="26">
        <f>SUMIF('Cinco 5K'!$F$2:$F$399,$F47,'Cinco 5K'!$J$2:$J$399)</f>
        <v>2</v>
      </c>
      <c r="I47" s="26">
        <f>SUMIF('Run for Freedom 10K'!$F$2:$F$300,$F47,'Run for Freedom 10K'!$J$2:$J$300)</f>
        <v>7.25</v>
      </c>
      <c r="J47" s="26">
        <f>SUMIF('Half Way to St. Patty 5K'!$F$2:$F$300,$F47,'Half Way to St. Patty 5K'!$J$2:$J$300)</f>
        <v>0</v>
      </c>
      <c r="K47" s="26">
        <f>SUMIF('Downriver 10K'!$F$2:$F$300,$F47,'Downriver 10K'!$J$2:$J$300)</f>
        <v>0</v>
      </c>
      <c r="L47" s="26">
        <f>SUMIF('New England Half'!$F$2:$F$300,$F47,'New England Half'!$J$2:$J$300)</f>
        <v>6.5</v>
      </c>
      <c r="M47" s="28">
        <f t="shared" si="3"/>
        <v>15.75</v>
      </c>
    </row>
    <row r="48" spans="1:13" ht="12.45" x14ac:dyDescent="0.3">
      <c r="A48" t="s">
        <v>315</v>
      </c>
      <c r="B48" t="s">
        <v>803</v>
      </c>
      <c r="C48" t="s">
        <v>57</v>
      </c>
      <c r="D48">
        <v>46</v>
      </c>
      <c r="E48" t="s">
        <v>19</v>
      </c>
      <c r="F48" s="2" t="str">
        <f t="shared" si="2"/>
        <v>HeatherGrayFGREATER DERRY TRACK CLUB</v>
      </c>
      <c r="G48" s="26">
        <f>SUMIF('Nashua 10K'!$F$2:$F$300,$F48,'Nashua 10K'!$J$2:$J$300)</f>
        <v>0</v>
      </c>
      <c r="H48" s="26">
        <f>SUMIF('Cinco 5K'!$F$2:$F$399,$F48,'Cinco 5K'!$J$2:$J$399)</f>
        <v>0</v>
      </c>
      <c r="I48" s="26">
        <f>SUMIF('Run for Freedom 10K'!$F$2:$F$300,$F48,'Run for Freedom 10K'!$J$2:$J$300)</f>
        <v>0</v>
      </c>
      <c r="J48" s="26">
        <f>SUMIF('Half Way to St. Patty 5K'!$F$2:$F$300,$F48,'Half Way to St. Patty 5K'!$J$2:$J$300)</f>
        <v>0</v>
      </c>
      <c r="K48" s="26">
        <f>SUMIF('Downriver 10K'!$F$2:$F$300,$F48,'Downriver 10K'!$J$2:$J$300)</f>
        <v>15.5</v>
      </c>
      <c r="L48" s="26">
        <f>SUMIF('New England Half'!$F$2:$F$300,$F48,'New England Half'!$J$2:$J$300)</f>
        <v>0</v>
      </c>
      <c r="M48" s="28">
        <f t="shared" si="3"/>
        <v>15.5</v>
      </c>
    </row>
    <row r="49" spans="1:13" ht="12.45" x14ac:dyDescent="0.3">
      <c r="A49" s="2" t="s">
        <v>268</v>
      </c>
      <c r="B49" s="2" t="s">
        <v>269</v>
      </c>
      <c r="C49" s="2" t="s">
        <v>57</v>
      </c>
      <c r="D49" s="2">
        <v>43</v>
      </c>
      <c r="E49" t="s">
        <v>20</v>
      </c>
      <c r="F49" s="2" t="str">
        <f t="shared" si="2"/>
        <v>SheilaWilsonFMILLENNIUM RUNNING</v>
      </c>
      <c r="G49" s="26">
        <f>SUMIF('Nashua 10K'!$F$2:$F$300,$F49,'Nashua 10K'!$J$2:$J$300)</f>
        <v>0</v>
      </c>
      <c r="H49" s="26">
        <f>SUMIF('Cinco 5K'!$F$2:$F$399,$F49,'Cinco 5K'!$J$2:$J$399)</f>
        <v>13</v>
      </c>
      <c r="I49" s="26">
        <f>SUMIF('Run for Freedom 10K'!$F$2:$F$300,$F49,'Run for Freedom 10K'!$J$2:$J$300)</f>
        <v>0</v>
      </c>
      <c r="J49" s="26">
        <f>SUMIF('Half Way to St. Patty 5K'!$F$2:$F$300,$F49,'Half Way to St. Patty 5K'!$J$2:$J$300)</f>
        <v>0</v>
      </c>
      <c r="K49" s="26">
        <f>SUMIF('Downriver 10K'!$F$2:$F$300,$F49,'Downriver 10K'!$J$2:$J$300)</f>
        <v>0</v>
      </c>
      <c r="L49" s="26">
        <f>SUMIF('New England Half'!$F$2:$F$300,$F49,'New England Half'!$J$2:$J$300)</f>
        <v>0</v>
      </c>
      <c r="M49" s="28">
        <f t="shared" si="3"/>
        <v>13</v>
      </c>
    </row>
    <row r="50" spans="1:13" ht="12.45" x14ac:dyDescent="0.3">
      <c r="A50" t="s">
        <v>315</v>
      </c>
      <c r="B50" t="s">
        <v>641</v>
      </c>
      <c r="C50" t="s">
        <v>57</v>
      </c>
      <c r="D50">
        <v>41</v>
      </c>
      <c r="E50" t="s">
        <v>18</v>
      </c>
      <c r="F50" s="6" t="str">
        <f t="shared" si="2"/>
        <v>HeatherHochuliFGATE CITY STRIDERS</v>
      </c>
      <c r="G50" s="26">
        <f>SUMIF('Nashua 10K'!$F$2:$F$300,$F50,'Nashua 10K'!$J$2:$J$300)</f>
        <v>0</v>
      </c>
      <c r="H50" s="26">
        <f>SUMIF('Cinco 5K'!$F$2:$F$399,$F50,'Cinco 5K'!$J$2:$J$399)</f>
        <v>0</v>
      </c>
      <c r="I50" s="26">
        <f>SUMIF('Run for Freedom 10K'!$F$2:$F$300,$F50,'Run for Freedom 10K'!$J$2:$J$300)</f>
        <v>7</v>
      </c>
      <c r="J50" s="26">
        <f>SUMIF('Half Way to St. Patty 5K'!$F$2:$F$300,$F50,'Half Way to St. Patty 5K'!$J$2:$J$300)</f>
        <v>5.6875</v>
      </c>
      <c r="K50" s="26">
        <f>SUMIF('Downriver 10K'!$F$2:$F$300,$F50,'Downriver 10K'!$J$2:$J$300)</f>
        <v>0</v>
      </c>
      <c r="L50" s="26">
        <f>SUMIF('New England Half'!$F$2:$F$300,$F50,'New England Half'!$J$2:$J$300)</f>
        <v>0</v>
      </c>
      <c r="M50" s="28">
        <f t="shared" si="3"/>
        <v>12.6875</v>
      </c>
    </row>
    <row r="51" spans="1:13" ht="12.45" x14ac:dyDescent="0.3">
      <c r="A51" t="s">
        <v>131</v>
      </c>
      <c r="B51" t="s">
        <v>851</v>
      </c>
      <c r="C51" t="s">
        <v>57</v>
      </c>
      <c r="D51">
        <v>47</v>
      </c>
      <c r="E51" s="2" t="s">
        <v>21</v>
      </c>
      <c r="F51" s="6" t="str">
        <f t="shared" si="2"/>
        <v>AmySpencerFUPPER VALLEY RUNNING CLUB</v>
      </c>
      <c r="G51" s="26">
        <f>SUMIF('Nashua 10K'!$F$2:$F$300,$F51,'Nashua 10K'!$J$2:$J$300)</f>
        <v>0</v>
      </c>
      <c r="H51" s="26">
        <f>SUMIF('Cinco 5K'!$F$2:$F$399,$F51,'Cinco 5K'!$J$2:$J$399)</f>
        <v>0</v>
      </c>
      <c r="I51" s="26">
        <f>SUMIF('Run for Freedom 10K'!$F$2:$F$300,$F51,'Run for Freedom 10K'!$J$2:$J$300)</f>
        <v>0</v>
      </c>
      <c r="J51" s="26">
        <f>SUMIF('Half Way to St. Patty 5K'!$F$2:$F$300,$F51,'Half Way to St. Patty 5K'!$J$2:$J$300)</f>
        <v>0</v>
      </c>
      <c r="K51" s="26">
        <f>SUMIF('Downriver 10K'!$F$2:$F$300,$F51,'Downriver 10K'!$J$2:$J$300)</f>
        <v>12.5</v>
      </c>
      <c r="L51" s="26">
        <f>SUMIF('New England Half'!$F$2:$F$300,$F51,'New England Half'!$J$2:$J$300)</f>
        <v>0</v>
      </c>
      <c r="M51" s="28">
        <f t="shared" si="3"/>
        <v>12.5</v>
      </c>
    </row>
    <row r="52" spans="1:13" ht="12.45" x14ac:dyDescent="0.3">
      <c r="A52" t="s">
        <v>331</v>
      </c>
      <c r="B52" t="s">
        <v>332</v>
      </c>
      <c r="C52" t="s">
        <v>57</v>
      </c>
      <c r="D52">
        <v>42</v>
      </c>
      <c r="E52" t="s">
        <v>20</v>
      </c>
      <c r="F52" s="6" t="str">
        <f t="shared" si="2"/>
        <v>NicoleFanteFMILLENNIUM RUNNING</v>
      </c>
      <c r="G52" s="26">
        <f>SUMIF('Nashua 10K'!$F$2:$F$300,$F52,'Nashua 10K'!$J$2:$J$300)</f>
        <v>0</v>
      </c>
      <c r="H52" s="26">
        <f>SUMIF('Cinco 5K'!$F$2:$F$399,$F52,'Cinco 5K'!$J$2:$J$399)</f>
        <v>2.5625</v>
      </c>
      <c r="I52" s="26">
        <f>SUMIF('Run for Freedom 10K'!$F$2:$F$300,$F52,'Run for Freedom 10K'!$J$2:$J$300)</f>
        <v>0</v>
      </c>
      <c r="J52" s="26">
        <f>SUMIF('Half Way to St. Patty 5K'!$F$2:$F$300,$F52,'Half Way to St. Patty 5K'!$J$2:$J$300)</f>
        <v>0</v>
      </c>
      <c r="K52" s="26">
        <f>SUMIF('Downriver 10K'!$F$2:$F$300,$F52,'Downriver 10K'!$J$2:$J$300)</f>
        <v>0</v>
      </c>
      <c r="L52" s="26">
        <f>SUMIF('New England Half'!$F$2:$F$300,$F52,'New England Half'!$J$2:$J$300)</f>
        <v>9.25</v>
      </c>
      <c r="M52" s="28">
        <f t="shared" si="3"/>
        <v>11.8125</v>
      </c>
    </row>
    <row r="53" spans="1:13" ht="12.45" x14ac:dyDescent="0.3">
      <c r="A53" t="s">
        <v>149</v>
      </c>
      <c r="B53" t="s">
        <v>405</v>
      </c>
      <c r="C53" t="s">
        <v>57</v>
      </c>
      <c r="D53">
        <v>42</v>
      </c>
      <c r="E53" t="s">
        <v>20</v>
      </c>
      <c r="F53" s="6" t="str">
        <f t="shared" si="2"/>
        <v>KerriBoucherFMILLENNIUM RUNNING</v>
      </c>
      <c r="G53" s="26">
        <f>SUMIF('Nashua 10K'!$F$2:$F$300,$F53,'Nashua 10K'!$J$2:$J$300)</f>
        <v>0</v>
      </c>
      <c r="H53" s="26">
        <f>SUMIF('Cinco 5K'!$F$2:$F$399,$F53,'Cinco 5K'!$J$2:$J$399)</f>
        <v>2</v>
      </c>
      <c r="I53" s="26">
        <f>SUMIF('Run for Freedom 10K'!$F$2:$F$300,$F53,'Run for Freedom 10K'!$J$2:$J$300)</f>
        <v>5.5</v>
      </c>
      <c r="J53" s="26">
        <f>SUMIF('Half Way to St. Patty 5K'!$F$2:$F$300,$F53,'Half Way to St. Patty 5K'!$J$2:$J$300)</f>
        <v>0</v>
      </c>
      <c r="K53" s="26">
        <f>SUMIF('Downriver 10K'!$F$2:$F$300,$F53,'Downriver 10K'!$J$2:$J$300)</f>
        <v>0</v>
      </c>
      <c r="L53" s="26">
        <f>SUMIF('New England Half'!$F$2:$F$300,$F53,'New England Half'!$J$2:$J$300)</f>
        <v>3.625</v>
      </c>
      <c r="M53" s="28">
        <f t="shared" si="3"/>
        <v>11.125</v>
      </c>
    </row>
    <row r="54" spans="1:13" ht="12.45" x14ac:dyDescent="0.3">
      <c r="A54" s="2" t="s">
        <v>342</v>
      </c>
      <c r="B54" s="2" t="s">
        <v>343</v>
      </c>
      <c r="C54" s="2" t="s">
        <v>57</v>
      </c>
      <c r="D54" s="2">
        <v>43</v>
      </c>
      <c r="E54" t="s">
        <v>20</v>
      </c>
      <c r="F54" s="6" t="str">
        <f t="shared" si="2"/>
        <v>JamieFureyFMILLENNIUM RUNNING</v>
      </c>
      <c r="G54" s="26">
        <f>SUMIF('Nashua 10K'!$F$2:$F$300,$F54,'Nashua 10K'!$J$2:$J$300)</f>
        <v>0</v>
      </c>
      <c r="H54" s="26">
        <f>SUMIF('Cinco 5K'!$F$2:$F$399,$F54,'Cinco 5K'!$J$2:$J$399)</f>
        <v>2.0625</v>
      </c>
      <c r="I54" s="26">
        <f>SUMIF('Run for Freedom 10K'!$F$2:$F$300,$F54,'Run for Freedom 10K'!$J$2:$J$300)</f>
        <v>0</v>
      </c>
      <c r="J54" s="26">
        <f>SUMIF('Half Way to St. Patty 5K'!$F$2:$F$300,$F54,'Half Way to St. Patty 5K'!$J$2:$J$300)</f>
        <v>8.75</v>
      </c>
      <c r="K54" s="26">
        <f>SUMIF('Downriver 10K'!$F$2:$F$300,$F54,'Downriver 10K'!$J$2:$J$300)</f>
        <v>0</v>
      </c>
      <c r="L54" s="26">
        <f>SUMIF('New England Half'!$F$2:$F$300,$F54,'New England Half'!$J$2:$J$300)</f>
        <v>0</v>
      </c>
      <c r="M54" s="28">
        <f t="shared" si="3"/>
        <v>10.8125</v>
      </c>
    </row>
    <row r="55" spans="1:13" ht="12.45" x14ac:dyDescent="0.3">
      <c r="A55" t="s">
        <v>635</v>
      </c>
      <c r="B55" t="s">
        <v>79</v>
      </c>
      <c r="C55" t="s">
        <v>57</v>
      </c>
      <c r="D55">
        <v>41</v>
      </c>
      <c r="E55" t="s">
        <v>19</v>
      </c>
      <c r="F55" s="2" t="str">
        <f t="shared" si="2"/>
        <v>AllysonScottFGREATER DERRY TRACK CLUB</v>
      </c>
      <c r="G55" s="26">
        <f>SUMIF('Nashua 10K'!$F$2:$F$300,$F55,'Nashua 10K'!$J$2:$J$300)</f>
        <v>0</v>
      </c>
      <c r="H55" s="26">
        <f>SUMIF('Cinco 5K'!$F$2:$F$399,$F55,'Cinco 5K'!$J$2:$J$399)</f>
        <v>0</v>
      </c>
      <c r="I55" s="26">
        <f>SUMIF('Run for Freedom 10K'!$F$2:$F$300,$F55,'Run for Freedom 10K'!$J$2:$J$300)</f>
        <v>10.625</v>
      </c>
      <c r="J55" s="26">
        <f>SUMIF('Half Way to St. Patty 5K'!$F$2:$F$300,$F55,'Half Way to St. Patty 5K'!$J$2:$J$300)</f>
        <v>0</v>
      </c>
      <c r="K55" s="26">
        <f>SUMIF('Downriver 10K'!$F$2:$F$300,$F55,'Downriver 10K'!$J$2:$J$300)</f>
        <v>0</v>
      </c>
      <c r="L55" s="26">
        <f>SUMIF('New England Half'!$F$2:$F$300,$F55,'New England Half'!$J$2:$J$300)</f>
        <v>0</v>
      </c>
      <c r="M55" s="28">
        <f t="shared" si="3"/>
        <v>10.625</v>
      </c>
    </row>
    <row r="56" spans="1:13" ht="12.45" x14ac:dyDescent="0.3">
      <c r="A56" s="3" t="s">
        <v>389</v>
      </c>
      <c r="B56" s="3" t="s">
        <v>390</v>
      </c>
      <c r="C56" s="3" t="s">
        <v>57</v>
      </c>
      <c r="D56" s="3">
        <v>46</v>
      </c>
      <c r="E56" t="s">
        <v>20</v>
      </c>
      <c r="F56" s="6" t="str">
        <f t="shared" si="2"/>
        <v>LeahBurgessFMILLENNIUM RUNNING</v>
      </c>
      <c r="G56" s="26">
        <f>SUMIF('Nashua 10K'!$F$2:$F$300,$F56,'Nashua 10K'!$J$2:$J$300)</f>
        <v>0</v>
      </c>
      <c r="H56" s="26">
        <f>SUMIF('Cinco 5K'!$F$2:$F$399,$F56,'Cinco 5K'!$J$2:$J$399)</f>
        <v>2</v>
      </c>
      <c r="I56" s="26">
        <f>SUMIF('Run for Freedom 10K'!$F$2:$F$300,$F56,'Run for Freedom 10K'!$J$2:$J$300)</f>
        <v>4.75</v>
      </c>
      <c r="J56" s="26">
        <f>SUMIF('Half Way to St. Patty 5K'!$F$2:$F$300,$F56,'Half Way to St. Patty 5K'!$J$2:$J$300)</f>
        <v>0</v>
      </c>
      <c r="K56" s="26">
        <f>SUMIF('Downriver 10K'!$F$2:$F$300,$F56,'Downriver 10K'!$J$2:$J$300)</f>
        <v>0</v>
      </c>
      <c r="L56" s="26">
        <f>SUMIF('New England Half'!$F$2:$F$300,$F56,'New England Half'!$J$2:$J$300)</f>
        <v>3.5</v>
      </c>
      <c r="M56" s="28">
        <f t="shared" si="3"/>
        <v>10.25</v>
      </c>
    </row>
    <row r="57" spans="1:13" ht="12.45" x14ac:dyDescent="0.3">
      <c r="A57" t="s">
        <v>794</v>
      </c>
      <c r="B57" t="s">
        <v>795</v>
      </c>
      <c r="C57" t="s">
        <v>57</v>
      </c>
      <c r="D57">
        <v>42</v>
      </c>
      <c r="E57" s="2" t="s">
        <v>22</v>
      </c>
      <c r="F57" s="6" t="str">
        <f t="shared" si="2"/>
        <v>LindsayHamrickFGRANITE STATE RACING TEAM</v>
      </c>
      <c r="G57" s="26">
        <f>SUMIF('Nashua 10K'!$F$2:$F$300,$F57,'Nashua 10K'!$J$2:$J$300)</f>
        <v>0</v>
      </c>
      <c r="H57" s="26">
        <f>SUMIF('Cinco 5K'!$F$2:$F$399,$F57,'Cinco 5K'!$J$2:$J$399)</f>
        <v>0</v>
      </c>
      <c r="I57" s="26">
        <f>SUMIF('Run for Freedom 10K'!$F$2:$F$300,$F57,'Run for Freedom 10K'!$J$2:$J$300)</f>
        <v>0</v>
      </c>
      <c r="J57" s="26">
        <f>SUMIF('Half Way to St. Patty 5K'!$F$2:$F$300,$F57,'Half Way to St. Patty 5K'!$J$2:$J$300)</f>
        <v>0</v>
      </c>
      <c r="K57" s="26">
        <f>SUMIF('Downriver 10K'!$F$2:$F$300,$F57,'Downriver 10K'!$J$2:$J$300)</f>
        <v>10.25</v>
      </c>
      <c r="L57" s="26">
        <f>SUMIF('New England Half'!$F$2:$F$300,$F57,'New England Half'!$J$2:$J$300)</f>
        <v>0</v>
      </c>
      <c r="M57" s="28">
        <f t="shared" si="3"/>
        <v>10.25</v>
      </c>
    </row>
    <row r="58" spans="1:13" ht="12.45" x14ac:dyDescent="0.3">
      <c r="A58" t="s">
        <v>97</v>
      </c>
      <c r="B58" t="s">
        <v>362</v>
      </c>
      <c r="C58" t="s">
        <v>57</v>
      </c>
      <c r="D58">
        <v>48</v>
      </c>
      <c r="E58" t="s">
        <v>20</v>
      </c>
      <c r="F58" s="2" t="str">
        <f t="shared" si="2"/>
        <v>DianeDussaultFMILLENNIUM RUNNING</v>
      </c>
      <c r="G58" s="26">
        <f>SUMIF('Nashua 10K'!$F$2:$F$300,$F58,'Nashua 10K'!$J$2:$J$300)</f>
        <v>0</v>
      </c>
      <c r="H58" s="26">
        <f>SUMIF('Cinco 5K'!$F$2:$F$399,$F58,'Cinco 5K'!$J$2:$J$399)</f>
        <v>2</v>
      </c>
      <c r="I58" s="26">
        <f>SUMIF('Run for Freedom 10K'!$F$2:$F$300,$F58,'Run for Freedom 10K'!$J$2:$J$300)</f>
        <v>7.75</v>
      </c>
      <c r="J58" s="26">
        <f>SUMIF('Half Way to St. Patty 5K'!$F$2:$F$300,$F58,'Half Way to St. Patty 5K'!$J$2:$J$300)</f>
        <v>0</v>
      </c>
      <c r="K58" s="26">
        <f>SUMIF('Downriver 10K'!$F$2:$F$300,$F58,'Downriver 10K'!$J$2:$J$300)</f>
        <v>0</v>
      </c>
      <c r="L58" s="26">
        <f>SUMIF('New England Half'!$F$2:$F$300,$F58,'New England Half'!$J$2:$J$300)</f>
        <v>0</v>
      </c>
      <c r="M58" s="28">
        <f t="shared" si="3"/>
        <v>9.75</v>
      </c>
    </row>
    <row r="59" spans="1:13" ht="12.45" x14ac:dyDescent="0.3">
      <c r="A59" t="s">
        <v>240</v>
      </c>
      <c r="B59" t="s">
        <v>354</v>
      </c>
      <c r="C59" t="s">
        <v>57</v>
      </c>
      <c r="D59">
        <v>41</v>
      </c>
      <c r="E59" t="s">
        <v>19</v>
      </c>
      <c r="F59" s="2" t="str">
        <f t="shared" si="2"/>
        <v>MichellePerreaultFGREATER DERRY TRACK CLUB</v>
      </c>
      <c r="G59" s="26">
        <f>SUMIF('Nashua 10K'!$F$2:$F$300,$F59,'Nashua 10K'!$J$2:$J$300)</f>
        <v>0</v>
      </c>
      <c r="H59" s="26">
        <f>SUMIF('Cinco 5K'!$F$2:$F$399,$F59,'Cinco 5K'!$J$2:$J$399)</f>
        <v>2</v>
      </c>
      <c r="I59" s="26">
        <f>SUMIF('Run for Freedom 10K'!$F$2:$F$300,$F59,'Run for Freedom 10K'!$J$2:$J$300)</f>
        <v>7.5</v>
      </c>
      <c r="J59" s="26">
        <f>SUMIF('Half Way to St. Patty 5K'!$F$2:$F$300,$F59,'Half Way to St. Patty 5K'!$J$2:$J$300)</f>
        <v>0</v>
      </c>
      <c r="K59" s="26">
        <f>SUMIF('Downriver 10K'!$F$2:$F$300,$F59,'Downriver 10K'!$J$2:$J$300)</f>
        <v>0</v>
      </c>
      <c r="L59" s="26">
        <f>SUMIF('New England Half'!$F$2:$F$300,$F59,'New England Half'!$J$2:$J$300)</f>
        <v>0</v>
      </c>
      <c r="M59" s="28">
        <f t="shared" si="3"/>
        <v>9.5</v>
      </c>
    </row>
    <row r="60" spans="1:13" ht="12.45" x14ac:dyDescent="0.3">
      <c r="A60" s="3" t="s">
        <v>752</v>
      </c>
      <c r="B60" s="3" t="s">
        <v>459</v>
      </c>
      <c r="C60" s="3" t="s">
        <v>57</v>
      </c>
      <c r="D60" s="3">
        <v>46</v>
      </c>
      <c r="E60" t="s">
        <v>20</v>
      </c>
      <c r="F60" s="6" t="str">
        <f t="shared" si="2"/>
        <v>CathleenThompsonFMILLENNIUM RUNNING</v>
      </c>
      <c r="G60" s="26">
        <f>SUMIF('Nashua 10K'!$F$2:$F$300,$F60,'Nashua 10K'!$J$2:$J$300)</f>
        <v>0</v>
      </c>
      <c r="H60" s="26">
        <f>SUMIF('Cinco 5K'!$F$2:$F$399,$F60,'Cinco 5K'!$J$2:$J$399)</f>
        <v>0</v>
      </c>
      <c r="I60" s="26">
        <f>SUMIF('Run for Freedom 10K'!$F$2:$F$300,$F60,'Run for Freedom 10K'!$J$2:$J$300)</f>
        <v>0</v>
      </c>
      <c r="J60" s="26">
        <f>SUMIF('Half Way to St. Patty 5K'!$F$2:$F$300,$F60,'Half Way to St. Patty 5K'!$J$2:$J$300)</f>
        <v>9.5</v>
      </c>
      <c r="K60" s="26">
        <f>SUMIF('Downriver 10K'!$F$2:$F$300,$F60,'Downriver 10K'!$J$2:$J$300)</f>
        <v>0</v>
      </c>
      <c r="L60" s="26">
        <f>SUMIF('New England Half'!$F$2:$F$300,$F60,'New England Half'!$J$2:$J$300)</f>
        <v>0</v>
      </c>
      <c r="M60" s="28">
        <f t="shared" si="3"/>
        <v>9.5</v>
      </c>
    </row>
    <row r="61" spans="1:13" ht="12.45" x14ac:dyDescent="0.3">
      <c r="A61" s="2" t="s">
        <v>413</v>
      </c>
      <c r="B61" s="2" t="s">
        <v>122</v>
      </c>
      <c r="C61" s="2" t="s">
        <v>57</v>
      </c>
      <c r="D61" s="2">
        <v>48</v>
      </c>
      <c r="E61" t="s">
        <v>20</v>
      </c>
      <c r="F61" s="2" t="str">
        <f t="shared" si="2"/>
        <v>PaulaAdamsFMILLENNIUM RUNNING</v>
      </c>
      <c r="G61" s="26">
        <f>SUMIF('Nashua 10K'!$F$2:$F$300,$F61,'Nashua 10K'!$J$2:$J$300)</f>
        <v>0</v>
      </c>
      <c r="H61" s="26">
        <f>SUMIF('Cinco 5K'!$F$2:$F$399,$F61,'Cinco 5K'!$J$2:$J$399)</f>
        <v>2</v>
      </c>
      <c r="I61" s="26">
        <f>SUMIF('Run for Freedom 10K'!$F$2:$F$300,$F61,'Run for Freedom 10K'!$J$2:$J$300)</f>
        <v>0</v>
      </c>
      <c r="J61" s="26">
        <f>SUMIF('Half Way to St. Patty 5K'!$F$2:$F$300,$F61,'Half Way to St. Patty 5K'!$J$2:$J$300)</f>
        <v>3.03125</v>
      </c>
      <c r="K61" s="26">
        <f>SUMIF('Downriver 10K'!$F$2:$F$300,$F61,'Downriver 10K'!$J$2:$J$300)</f>
        <v>0</v>
      </c>
      <c r="L61" s="26">
        <f>SUMIF('New England Half'!$F$2:$F$300,$F61,'New England Half'!$J$2:$J$300)</f>
        <v>4</v>
      </c>
      <c r="M61" s="28">
        <f t="shared" si="3"/>
        <v>9.03125</v>
      </c>
    </row>
    <row r="62" spans="1:13" ht="12.45" x14ac:dyDescent="0.3">
      <c r="A62" s="2" t="s">
        <v>315</v>
      </c>
      <c r="B62" s="2" t="s">
        <v>382</v>
      </c>
      <c r="C62" s="2" t="s">
        <v>57</v>
      </c>
      <c r="D62" s="2">
        <v>46</v>
      </c>
      <c r="E62" t="s">
        <v>20</v>
      </c>
      <c r="F62" s="2" t="str">
        <f t="shared" si="2"/>
        <v>HeatherGeisserFMILLENNIUM RUNNING</v>
      </c>
      <c r="G62" s="26">
        <f>SUMIF('Nashua 10K'!$F$2:$F$300,$F62,'Nashua 10K'!$J$2:$J$300)</f>
        <v>0</v>
      </c>
      <c r="H62" s="26">
        <f>SUMIF('Cinco 5K'!$F$2:$F$399,$F62,'Cinco 5K'!$J$2:$J$399)</f>
        <v>2</v>
      </c>
      <c r="I62" s="26">
        <f>SUMIF('Run for Freedom 10K'!$F$2:$F$300,$F62,'Run for Freedom 10K'!$J$2:$J$300)</f>
        <v>0</v>
      </c>
      <c r="J62" s="26">
        <f>SUMIF('Half Way to St. Patty 5K'!$F$2:$F$300,$F62,'Half Way to St. Patty 5K'!$J$2:$J$300)</f>
        <v>0</v>
      </c>
      <c r="K62" s="26">
        <f>SUMIF('Downriver 10K'!$F$2:$F$300,$F62,'Downriver 10K'!$J$2:$J$300)</f>
        <v>0</v>
      </c>
      <c r="L62" s="26">
        <f>SUMIF('New England Half'!$F$2:$F$300,$F62,'New England Half'!$J$2:$J$300)</f>
        <v>6.75</v>
      </c>
      <c r="M62" s="28">
        <f t="shared" si="3"/>
        <v>8.75</v>
      </c>
    </row>
    <row r="63" spans="1:13" ht="12.45" x14ac:dyDescent="0.3">
      <c r="A63" s="2" t="s">
        <v>293</v>
      </c>
      <c r="B63" s="2" t="s">
        <v>294</v>
      </c>
      <c r="C63" s="2" t="s">
        <v>57</v>
      </c>
      <c r="D63" s="2">
        <v>40</v>
      </c>
      <c r="E63" t="s">
        <v>20</v>
      </c>
      <c r="F63" s="6" t="str">
        <f t="shared" si="2"/>
        <v>CeciliaStoneFMILLENNIUM RUNNING</v>
      </c>
      <c r="G63" s="26">
        <f>SUMIF('Nashua 10K'!$F$2:$F$300,$F63,'Nashua 10K'!$J$2:$J$300)</f>
        <v>0</v>
      </c>
      <c r="H63" s="26">
        <f>SUMIF('Cinco 5K'!$F$2:$F$399,$F63,'Cinco 5K'!$J$2:$J$399)</f>
        <v>7.75</v>
      </c>
      <c r="I63" s="26">
        <f>SUMIF('Run for Freedom 10K'!$F$2:$F$300,$F63,'Run for Freedom 10K'!$J$2:$J$300)</f>
        <v>0</v>
      </c>
      <c r="J63" s="26">
        <f>SUMIF('Half Way to St. Patty 5K'!$F$2:$F$300,$F63,'Half Way to St. Patty 5K'!$J$2:$J$300)</f>
        <v>0</v>
      </c>
      <c r="K63" s="26">
        <f>SUMIF('Downriver 10K'!$F$2:$F$300,$F63,'Downriver 10K'!$J$2:$J$300)</f>
        <v>0</v>
      </c>
      <c r="L63" s="26">
        <f>SUMIF('New England Half'!$F$2:$F$300,$F63,'New England Half'!$J$2:$J$300)</f>
        <v>0</v>
      </c>
      <c r="M63" s="28">
        <f t="shared" si="3"/>
        <v>7.75</v>
      </c>
    </row>
    <row r="64" spans="1:13" ht="12.45" x14ac:dyDescent="0.3">
      <c r="A64" t="s">
        <v>434</v>
      </c>
      <c r="B64" t="s">
        <v>467</v>
      </c>
      <c r="C64" t="s">
        <v>57</v>
      </c>
      <c r="D64">
        <v>47</v>
      </c>
      <c r="E64" t="s">
        <v>20</v>
      </c>
      <c r="F64" s="2" t="str">
        <f t="shared" si="2"/>
        <v>KatieMillsFMILLENNIUM RUNNING</v>
      </c>
      <c r="G64" s="26">
        <f>SUMIF('Nashua 10K'!$F$2:$F$300,$F64,'Nashua 10K'!$J$2:$J$300)</f>
        <v>0</v>
      </c>
      <c r="H64" s="26">
        <f>SUMIF('Cinco 5K'!$F$2:$F$399,$F64,'Cinco 5K'!$J$2:$J$399)</f>
        <v>2</v>
      </c>
      <c r="I64" s="26">
        <f>SUMIF('Run for Freedom 10K'!$F$2:$F$300,$F64,'Run for Freedom 10K'!$J$2:$J$300)</f>
        <v>3.75</v>
      </c>
      <c r="J64" s="26">
        <f>SUMIF('Half Way to St. Patty 5K'!$F$2:$F$300,$F64,'Half Way to St. Patty 5K'!$J$2:$J$300)</f>
        <v>2</v>
      </c>
      <c r="K64" s="26">
        <f>SUMIF('Downriver 10K'!$F$2:$F$300,$F64,'Downriver 10K'!$J$2:$J$300)</f>
        <v>0</v>
      </c>
      <c r="L64" s="26">
        <f>SUMIF('New England Half'!$F$2:$F$300,$F64,'New England Half'!$J$2:$J$300)</f>
        <v>0</v>
      </c>
      <c r="M64" s="28">
        <f t="shared" si="3"/>
        <v>7.75</v>
      </c>
    </row>
    <row r="65" spans="1:13" ht="12.45" x14ac:dyDescent="0.3">
      <c r="A65" t="s">
        <v>315</v>
      </c>
      <c r="B65" t="s">
        <v>427</v>
      </c>
      <c r="C65" t="s">
        <v>57</v>
      </c>
      <c r="D65">
        <v>45</v>
      </c>
      <c r="E65" t="s">
        <v>20</v>
      </c>
      <c r="F65" s="6" t="str">
        <f t="shared" si="2"/>
        <v>HeatherTaylorFMILLENNIUM RUNNING</v>
      </c>
      <c r="G65" s="26">
        <f>SUMIF('Nashua 10K'!$F$2:$F$300,$F65,'Nashua 10K'!$J$2:$J$300)</f>
        <v>0</v>
      </c>
      <c r="H65" s="26">
        <f>SUMIF('Cinco 5K'!$F$2:$F$399,$F65,'Cinco 5K'!$J$2:$J$399)</f>
        <v>2</v>
      </c>
      <c r="I65" s="26">
        <f>SUMIF('Run for Freedom 10K'!$F$2:$F$300,$F65,'Run for Freedom 10K'!$J$2:$J$300)</f>
        <v>0</v>
      </c>
      <c r="J65" s="26">
        <f>SUMIF('Half Way to St. Patty 5K'!$F$2:$F$300,$F65,'Half Way to St. Patty 5K'!$J$2:$J$300)</f>
        <v>2.65625</v>
      </c>
      <c r="K65" s="26">
        <f>SUMIF('Downriver 10K'!$F$2:$F$300,$F65,'Downriver 10K'!$J$2:$J$300)</f>
        <v>0</v>
      </c>
      <c r="L65" s="26">
        <f>SUMIF('New England Half'!$F$2:$F$300,$F65,'New England Half'!$J$2:$J$300)</f>
        <v>2.625</v>
      </c>
      <c r="M65" s="28">
        <f t="shared" si="3"/>
        <v>7.28125</v>
      </c>
    </row>
    <row r="66" spans="1:13" ht="12.45" x14ac:dyDescent="0.3">
      <c r="A66" t="s">
        <v>242</v>
      </c>
      <c r="B66" t="s">
        <v>299</v>
      </c>
      <c r="C66" t="s">
        <v>57</v>
      </c>
      <c r="D66">
        <v>40</v>
      </c>
      <c r="E66" t="s">
        <v>20</v>
      </c>
      <c r="F66" s="6" t="str">
        <f t="shared" ref="F66:F97" si="4">A66&amp;B66&amp;C66&amp;E66</f>
        <v>StephanieSelleckFMILLENNIUM RUNNING</v>
      </c>
      <c r="G66" s="26">
        <f>SUMIF('Nashua 10K'!$F$2:$F$300,$F66,'Nashua 10K'!$J$2:$J$300)</f>
        <v>0</v>
      </c>
      <c r="H66" s="26">
        <f>SUMIF('Cinco 5K'!$F$2:$F$399,$F66,'Cinco 5K'!$J$2:$J$399)</f>
        <v>6.0625</v>
      </c>
      <c r="I66" s="26">
        <f>SUMIF('Run for Freedom 10K'!$F$2:$F$300,$F66,'Run for Freedom 10K'!$J$2:$J$300)</f>
        <v>0</v>
      </c>
      <c r="J66" s="26">
        <f>SUMIF('Half Way to St. Patty 5K'!$F$2:$F$300,$F66,'Half Way to St. Patty 5K'!$J$2:$J$300)</f>
        <v>0</v>
      </c>
      <c r="K66" s="26">
        <f>SUMIF('Downriver 10K'!$F$2:$F$300,$F66,'Downriver 10K'!$J$2:$J$300)</f>
        <v>0</v>
      </c>
      <c r="L66" s="26">
        <f>SUMIF('New England Half'!$F$2:$F$300,$F66,'New England Half'!$J$2:$J$300)</f>
        <v>0</v>
      </c>
      <c r="M66" s="28">
        <f t="shared" ref="M66:M97" si="5">SUM(G66:L66)</f>
        <v>6.0625</v>
      </c>
    </row>
    <row r="67" spans="1:13" ht="12.45" x14ac:dyDescent="0.3">
      <c r="A67" t="s">
        <v>223</v>
      </c>
      <c r="B67" t="s">
        <v>349</v>
      </c>
      <c r="C67" t="s">
        <v>57</v>
      </c>
      <c r="D67">
        <v>42</v>
      </c>
      <c r="E67" t="s">
        <v>20</v>
      </c>
      <c r="F67" s="2" t="str">
        <f t="shared" si="4"/>
        <v>LaraRichardsFMILLENNIUM RUNNING</v>
      </c>
      <c r="G67" s="26">
        <f>SUMIF('Nashua 10K'!$F$2:$F$300,$F67,'Nashua 10K'!$J$2:$J$300)</f>
        <v>0</v>
      </c>
      <c r="H67" s="26">
        <f>SUMIF('Cinco 5K'!$F$2:$F$399,$F67,'Cinco 5K'!$J$2:$J$399)</f>
        <v>2</v>
      </c>
      <c r="I67" s="26">
        <f>SUMIF('Run for Freedom 10K'!$F$2:$F$300,$F67,'Run for Freedom 10K'!$J$2:$J$300)</f>
        <v>0</v>
      </c>
      <c r="J67" s="26">
        <f>SUMIF('Half Way to St. Patty 5K'!$F$2:$F$300,$F67,'Half Way to St. Patty 5K'!$J$2:$J$300)</f>
        <v>0</v>
      </c>
      <c r="K67" s="26">
        <f>SUMIF('Downriver 10K'!$F$2:$F$300,$F67,'Downriver 10K'!$J$2:$J$300)</f>
        <v>0</v>
      </c>
      <c r="L67" s="26">
        <f>SUMIF('New England Half'!$F$2:$F$300,$F67,'New England Half'!$J$2:$J$300)</f>
        <v>3.875</v>
      </c>
      <c r="M67" s="28">
        <f t="shared" si="5"/>
        <v>5.875</v>
      </c>
    </row>
    <row r="68" spans="1:13" ht="12.45" x14ac:dyDescent="0.3">
      <c r="A68" s="3" t="s">
        <v>254</v>
      </c>
      <c r="B68" s="3" t="s">
        <v>758</v>
      </c>
      <c r="C68" s="3" t="s">
        <v>57</v>
      </c>
      <c r="D68" s="3">
        <v>48</v>
      </c>
      <c r="E68" t="s">
        <v>20</v>
      </c>
      <c r="F68" s="6" t="str">
        <f t="shared" si="4"/>
        <v>JessicaCaseyFMILLENNIUM RUNNING</v>
      </c>
      <c r="G68" s="26">
        <f>SUMIF('Nashua 10K'!$F$2:$F$300,$F68,'Nashua 10K'!$J$2:$J$300)</f>
        <v>0</v>
      </c>
      <c r="H68" s="26">
        <f>SUMIF('Cinco 5K'!$F$2:$F$399,$F68,'Cinco 5K'!$J$2:$J$399)</f>
        <v>0</v>
      </c>
      <c r="I68" s="26">
        <f>SUMIF('Run for Freedom 10K'!$F$2:$F$300,$F68,'Run for Freedom 10K'!$J$2:$J$300)</f>
        <v>0</v>
      </c>
      <c r="J68" s="26">
        <f>SUMIF('Half Way to St. Patty 5K'!$F$2:$F$300,$F68,'Half Way to St. Patty 5K'!$J$2:$J$300)</f>
        <v>5.3125</v>
      </c>
      <c r="K68" s="26">
        <f>SUMIF('Downriver 10K'!$F$2:$F$300,$F68,'Downriver 10K'!$J$2:$J$300)</f>
        <v>0</v>
      </c>
      <c r="L68" s="26">
        <f>SUMIF('New England Half'!$F$2:$F$300,$F68,'New England Half'!$J$2:$J$300)</f>
        <v>0</v>
      </c>
      <c r="M68" s="28">
        <f t="shared" si="5"/>
        <v>5.3125</v>
      </c>
    </row>
    <row r="69" spans="1:13" ht="12.45" x14ac:dyDescent="0.3">
      <c r="A69" s="3" t="s">
        <v>215</v>
      </c>
      <c r="B69" s="3" t="s">
        <v>305</v>
      </c>
      <c r="C69" s="3" t="s">
        <v>57</v>
      </c>
      <c r="D69" s="3">
        <v>45</v>
      </c>
      <c r="E69" t="s">
        <v>19</v>
      </c>
      <c r="F69" s="6" t="str">
        <f t="shared" si="4"/>
        <v>BarbaraHolmesFGREATER DERRY TRACK CLUB</v>
      </c>
      <c r="G69" s="26">
        <f>SUMIF('Nashua 10K'!$F$2:$F$300,$F69,'Nashua 10K'!$J$2:$J$300)</f>
        <v>0</v>
      </c>
      <c r="H69" s="26">
        <f>SUMIF('Cinco 5K'!$F$2:$F$399,$F69,'Cinco 5K'!$J$2:$J$399)</f>
        <v>4.9375</v>
      </c>
      <c r="I69" s="26">
        <f>SUMIF('Run for Freedom 10K'!$F$2:$F$300,$F69,'Run for Freedom 10K'!$J$2:$J$300)</f>
        <v>0</v>
      </c>
      <c r="J69" s="26">
        <f>SUMIF('Half Way to St. Patty 5K'!$F$2:$F$300,$F69,'Half Way to St. Patty 5K'!$J$2:$J$300)</f>
        <v>0</v>
      </c>
      <c r="K69" s="26">
        <f>SUMIF('Downriver 10K'!$F$2:$F$300,$F69,'Downriver 10K'!$J$2:$J$300)</f>
        <v>0</v>
      </c>
      <c r="L69" s="26">
        <f>SUMIF('New England Half'!$F$2:$F$300,$F69,'New England Half'!$J$2:$J$300)</f>
        <v>0</v>
      </c>
      <c r="M69" s="28">
        <f t="shared" si="5"/>
        <v>4.9375</v>
      </c>
    </row>
    <row r="70" spans="1:13" ht="12.45" x14ac:dyDescent="0.3">
      <c r="A70" s="3" t="s">
        <v>443</v>
      </c>
      <c r="B70" s="3" t="s">
        <v>444</v>
      </c>
      <c r="C70" s="3" t="s">
        <v>57</v>
      </c>
      <c r="D70" s="3">
        <v>48</v>
      </c>
      <c r="E70" t="s">
        <v>19</v>
      </c>
      <c r="F70" s="6" t="str">
        <f t="shared" si="4"/>
        <v>ReneeChristianFGREATER DERRY TRACK CLUB</v>
      </c>
      <c r="G70" s="26">
        <f>SUMIF('Nashua 10K'!$F$2:$F$300,$F70,'Nashua 10K'!$J$2:$J$300)</f>
        <v>0</v>
      </c>
      <c r="H70" s="26">
        <f>SUMIF('Cinco 5K'!$F$2:$F$399,$F70,'Cinco 5K'!$J$2:$J$399)</f>
        <v>2</v>
      </c>
      <c r="I70" s="26">
        <f>SUMIF('Run for Freedom 10K'!$F$2:$F$300,$F70,'Run for Freedom 10K'!$J$2:$J$300)</f>
        <v>0</v>
      </c>
      <c r="J70" s="26">
        <f>SUMIF('Half Way to St. Patty 5K'!$F$2:$F$300,$F70,'Half Way to St. Patty 5K'!$J$2:$J$300)</f>
        <v>2.46875</v>
      </c>
      <c r="K70" s="26">
        <f>SUMIF('Downriver 10K'!$F$2:$F$300,$F70,'Downriver 10K'!$J$2:$J$300)</f>
        <v>0</v>
      </c>
      <c r="L70" s="26">
        <f>SUMIF('New England Half'!$F$2:$F$300,$F70,'New England Half'!$J$2:$J$300)</f>
        <v>0</v>
      </c>
      <c r="M70" s="28">
        <f t="shared" si="5"/>
        <v>4.46875</v>
      </c>
    </row>
    <row r="71" spans="1:13" ht="12.45" x14ac:dyDescent="0.3">
      <c r="A71" t="s">
        <v>199</v>
      </c>
      <c r="B71" t="s">
        <v>644</v>
      </c>
      <c r="C71" t="s">
        <v>57</v>
      </c>
      <c r="D71">
        <v>42</v>
      </c>
      <c r="E71" t="s">
        <v>20</v>
      </c>
      <c r="F71" s="2" t="str">
        <f t="shared" si="4"/>
        <v>PattyOneilFMILLENNIUM RUNNING</v>
      </c>
      <c r="G71" s="26">
        <f>SUMIF('Nashua 10K'!$F$2:$F$300,$F71,'Nashua 10K'!$J$2:$J$300)</f>
        <v>0</v>
      </c>
      <c r="H71" s="26">
        <f>SUMIF('Cinco 5K'!$F$2:$F$399,$F71,'Cinco 5K'!$J$2:$J$399)</f>
        <v>0</v>
      </c>
      <c r="I71" s="26">
        <f>SUMIF('Run for Freedom 10K'!$F$2:$F$300,$F71,'Run for Freedom 10K'!$J$2:$J$300)</f>
        <v>4.125</v>
      </c>
      <c r="J71" s="26">
        <f>SUMIF('Half Way to St. Patty 5K'!$F$2:$F$300,$F71,'Half Way to St. Patty 5K'!$J$2:$J$300)</f>
        <v>0</v>
      </c>
      <c r="K71" s="26">
        <f>SUMIF('Downriver 10K'!$F$2:$F$300,$F71,'Downriver 10K'!$J$2:$J$300)</f>
        <v>0</v>
      </c>
      <c r="L71" s="26">
        <f>SUMIF('New England Half'!$F$2:$F$300,$F71,'New England Half'!$J$2:$J$300)</f>
        <v>0</v>
      </c>
      <c r="M71" s="28">
        <f t="shared" si="5"/>
        <v>4.125</v>
      </c>
    </row>
    <row r="72" spans="1:13" ht="12.45" x14ac:dyDescent="0.3">
      <c r="A72" s="3" t="s">
        <v>452</v>
      </c>
      <c r="B72" s="3" t="s">
        <v>453</v>
      </c>
      <c r="C72" s="3" t="s">
        <v>57</v>
      </c>
      <c r="D72" s="3">
        <v>40</v>
      </c>
      <c r="E72" t="s">
        <v>20</v>
      </c>
      <c r="F72" s="6" t="str">
        <f t="shared" si="4"/>
        <v>KendraHayesFMILLENNIUM RUNNING</v>
      </c>
      <c r="G72" s="26">
        <f>SUMIF('Nashua 10K'!$F$2:$F$300,$F72,'Nashua 10K'!$J$2:$J$300)</f>
        <v>0</v>
      </c>
      <c r="H72" s="26">
        <f>SUMIF('Cinco 5K'!$F$2:$F$399,$F72,'Cinco 5K'!$J$2:$J$399)</f>
        <v>2</v>
      </c>
      <c r="I72" s="26">
        <f>SUMIF('Run for Freedom 10K'!$F$2:$F$300,$F72,'Run for Freedom 10K'!$J$2:$J$300)</f>
        <v>0</v>
      </c>
      <c r="J72" s="26">
        <f>SUMIF('Half Way to St. Patty 5K'!$F$2:$F$300,$F72,'Half Way to St. Patty 5K'!$J$2:$J$300)</f>
        <v>2</v>
      </c>
      <c r="K72" s="26">
        <f>SUMIF('Downriver 10K'!$F$2:$F$300,$F72,'Downriver 10K'!$J$2:$J$300)</f>
        <v>0</v>
      </c>
      <c r="L72" s="26">
        <f>SUMIF('New England Half'!$F$2:$F$300,$F72,'New England Half'!$J$2:$J$300)</f>
        <v>0</v>
      </c>
      <c r="M72" s="28">
        <f t="shared" si="5"/>
        <v>4</v>
      </c>
    </row>
    <row r="73" spans="1:13" ht="12.45" x14ac:dyDescent="0.3">
      <c r="A73" s="2" t="s">
        <v>471</v>
      </c>
      <c r="B73" s="2" t="s">
        <v>472</v>
      </c>
      <c r="C73" s="2" t="s">
        <v>57</v>
      </c>
      <c r="D73" s="2">
        <v>45</v>
      </c>
      <c r="E73" t="s">
        <v>20</v>
      </c>
      <c r="F73" s="6" t="str">
        <f t="shared" si="4"/>
        <v>VeronicaHannemannFMILLENNIUM RUNNING</v>
      </c>
      <c r="G73" s="26">
        <f>SUMIF('Nashua 10K'!$F$2:$F$300,$F73,'Nashua 10K'!$J$2:$J$300)</f>
        <v>0</v>
      </c>
      <c r="H73" s="26">
        <f>SUMIF('Cinco 5K'!$F$2:$F$399,$F73,'Cinco 5K'!$J$2:$J$399)</f>
        <v>2</v>
      </c>
      <c r="I73" s="26">
        <f>SUMIF('Run for Freedom 10K'!$F$2:$F$300,$F73,'Run for Freedom 10K'!$J$2:$J$300)</f>
        <v>0</v>
      </c>
      <c r="J73" s="26">
        <f>SUMIF('Half Way to St. Patty 5K'!$F$2:$F$300,$F73,'Half Way to St. Patty 5K'!$J$2:$J$300)</f>
        <v>2</v>
      </c>
      <c r="K73" s="26">
        <f>SUMIF('Downriver 10K'!$F$2:$F$300,$F73,'Downriver 10K'!$J$2:$J$300)</f>
        <v>0</v>
      </c>
      <c r="L73" s="26">
        <f>SUMIF('New England Half'!$F$2:$F$300,$F73,'New England Half'!$J$2:$J$300)</f>
        <v>0</v>
      </c>
      <c r="M73" s="28">
        <f t="shared" si="5"/>
        <v>4</v>
      </c>
    </row>
    <row r="74" spans="1:13" ht="12.45" x14ac:dyDescent="0.3">
      <c r="A74" s="3" t="s">
        <v>102</v>
      </c>
      <c r="B74" s="3" t="s">
        <v>449</v>
      </c>
      <c r="C74" s="3" t="s">
        <v>57</v>
      </c>
      <c r="D74" s="3">
        <v>45</v>
      </c>
      <c r="E74" t="s">
        <v>20</v>
      </c>
      <c r="F74" s="6" t="str">
        <f t="shared" si="4"/>
        <v>KellyWhittakerFMILLENNIUM RUNNING</v>
      </c>
      <c r="G74" s="26">
        <f>SUMIF('Nashua 10K'!$F$2:$F$300,$F74,'Nashua 10K'!$J$2:$J$300)</f>
        <v>0</v>
      </c>
      <c r="H74" s="26">
        <f>SUMIF('Cinco 5K'!$F$2:$F$399,$F74,'Cinco 5K'!$J$2:$J$399)</f>
        <v>2</v>
      </c>
      <c r="I74" s="26">
        <f>SUMIF('Run for Freedom 10K'!$F$2:$F$300,$F74,'Run for Freedom 10K'!$J$2:$J$300)</f>
        <v>0</v>
      </c>
      <c r="J74" s="26">
        <f>SUMIF('Half Way to St. Patty 5K'!$F$2:$F$300,$F74,'Half Way to St. Patty 5K'!$J$2:$J$300)</f>
        <v>2</v>
      </c>
      <c r="K74" s="26">
        <f>SUMIF('Downriver 10K'!$F$2:$F$300,$F74,'Downriver 10K'!$J$2:$J$300)</f>
        <v>0</v>
      </c>
      <c r="L74" s="26">
        <f>SUMIF('New England Half'!$F$2:$F$300,$F74,'New England Half'!$J$2:$J$300)</f>
        <v>0</v>
      </c>
      <c r="M74" s="28">
        <f t="shared" si="5"/>
        <v>4</v>
      </c>
    </row>
    <row r="75" spans="1:13" ht="12.45" x14ac:dyDescent="0.3">
      <c r="A75" t="s">
        <v>452</v>
      </c>
      <c r="B75" t="s">
        <v>645</v>
      </c>
      <c r="C75" t="s">
        <v>57</v>
      </c>
      <c r="D75">
        <v>48</v>
      </c>
      <c r="E75" t="s">
        <v>20</v>
      </c>
      <c r="F75" s="6" t="str">
        <f t="shared" si="4"/>
        <v>KendraWalshFMILLENNIUM RUNNING</v>
      </c>
      <c r="G75" s="26">
        <f>SUMIF('Nashua 10K'!$F$2:$F$300,$F75,'Nashua 10K'!$J$2:$J$300)</f>
        <v>0</v>
      </c>
      <c r="H75" s="26">
        <f>SUMIF('Cinco 5K'!$F$2:$F$399,$F75,'Cinco 5K'!$J$2:$J$399)</f>
        <v>0</v>
      </c>
      <c r="I75" s="26">
        <f>SUMIF('Run for Freedom 10K'!$F$2:$F$300,$F75,'Run for Freedom 10K'!$J$2:$J$300)</f>
        <v>4</v>
      </c>
      <c r="J75" s="26">
        <f>SUMIF('Half Way to St. Patty 5K'!$F$2:$F$300,$F75,'Half Way to St. Patty 5K'!$J$2:$J$300)</f>
        <v>0</v>
      </c>
      <c r="K75" s="26">
        <f>SUMIF('Downriver 10K'!$F$2:$F$300,$F75,'Downriver 10K'!$J$2:$J$300)</f>
        <v>0</v>
      </c>
      <c r="L75" s="26">
        <f>SUMIF('New England Half'!$F$2:$F$300,$F75,'New England Half'!$J$2:$J$300)</f>
        <v>0</v>
      </c>
      <c r="M75" s="28">
        <f t="shared" si="5"/>
        <v>4</v>
      </c>
    </row>
    <row r="76" spans="1:13" ht="12.45" x14ac:dyDescent="0.3">
      <c r="A76" s="2" t="s">
        <v>245</v>
      </c>
      <c r="B76" s="2" t="s">
        <v>321</v>
      </c>
      <c r="C76" s="2" t="s">
        <v>57</v>
      </c>
      <c r="D76" s="2">
        <v>42</v>
      </c>
      <c r="E76" t="s">
        <v>20</v>
      </c>
      <c r="F76" s="6" t="str">
        <f t="shared" si="4"/>
        <v>AngelaBukowskiFMILLENNIUM RUNNING</v>
      </c>
      <c r="G76" s="26">
        <f>SUMIF('Nashua 10K'!$F$2:$F$300,$F76,'Nashua 10K'!$J$2:$J$300)</f>
        <v>0</v>
      </c>
      <c r="H76" s="26">
        <f>SUMIF('Cinco 5K'!$F$2:$F$399,$F76,'Cinco 5K'!$J$2:$J$399)</f>
        <v>3.875</v>
      </c>
      <c r="I76" s="26">
        <f>SUMIF('Run for Freedom 10K'!$F$2:$F$300,$F76,'Run for Freedom 10K'!$J$2:$J$300)</f>
        <v>0</v>
      </c>
      <c r="J76" s="26">
        <f>SUMIF('Half Way to St. Patty 5K'!$F$2:$F$300,$F76,'Half Way to St. Patty 5K'!$J$2:$J$300)</f>
        <v>0</v>
      </c>
      <c r="K76" s="26">
        <f>SUMIF('Downriver 10K'!$F$2:$F$300,$F76,'Downriver 10K'!$J$2:$J$300)</f>
        <v>0</v>
      </c>
      <c r="L76" s="26">
        <f>SUMIF('New England Half'!$F$2:$F$300,$F76,'New England Half'!$J$2:$J$300)</f>
        <v>0</v>
      </c>
      <c r="M76" s="28">
        <f t="shared" si="5"/>
        <v>3.875</v>
      </c>
    </row>
    <row r="77" spans="1:13" ht="12.45" x14ac:dyDescent="0.3">
      <c r="A77" t="s">
        <v>317</v>
      </c>
      <c r="B77" t="s">
        <v>318</v>
      </c>
      <c r="C77" t="s">
        <v>57</v>
      </c>
      <c r="D77">
        <v>48</v>
      </c>
      <c r="E77" t="s">
        <v>20</v>
      </c>
      <c r="F77" s="6" t="str">
        <f t="shared" si="4"/>
        <v>GailReynoldsFMILLENNIUM RUNNING</v>
      </c>
      <c r="G77" s="26">
        <f>SUMIF('Nashua 10K'!$F$2:$F$300,$F77,'Nashua 10K'!$J$2:$J$300)</f>
        <v>0</v>
      </c>
      <c r="H77" s="26">
        <f>SUMIF('Cinco 5K'!$F$2:$F$399,$F77,'Cinco 5K'!$J$2:$J$399)</f>
        <v>3.75</v>
      </c>
      <c r="I77" s="26">
        <f>SUMIF('Run for Freedom 10K'!$F$2:$F$300,$F77,'Run for Freedom 10K'!$J$2:$J$300)</f>
        <v>0</v>
      </c>
      <c r="J77" s="26">
        <f>SUMIF('Half Way to St. Patty 5K'!$F$2:$F$300,$F77,'Half Way to St. Patty 5K'!$J$2:$J$300)</f>
        <v>0</v>
      </c>
      <c r="K77" s="26">
        <f>SUMIF('Downriver 10K'!$F$2:$F$300,$F77,'Downriver 10K'!$J$2:$J$300)</f>
        <v>0</v>
      </c>
      <c r="L77" s="26">
        <f>SUMIF('New England Half'!$F$2:$F$300,$F77,'New England Half'!$J$2:$J$300)</f>
        <v>0</v>
      </c>
      <c r="M77" s="28">
        <f t="shared" si="5"/>
        <v>3.75</v>
      </c>
    </row>
    <row r="78" spans="1:13" ht="12.45" x14ac:dyDescent="0.3">
      <c r="A78" s="3" t="s">
        <v>277</v>
      </c>
      <c r="B78" s="3" t="s">
        <v>937</v>
      </c>
      <c r="C78" s="3" t="s">
        <v>57</v>
      </c>
      <c r="D78" s="3">
        <v>49</v>
      </c>
      <c r="E78" s="3" t="s">
        <v>922</v>
      </c>
      <c r="F78" s="6" t="str">
        <f t="shared" si="4"/>
        <v>SusanEmersonFGreater Derry Track Club</v>
      </c>
      <c r="G78" s="26">
        <f>SUMIF('Nashua 10K'!$F$2:$F$300,$F78,'Nashua 10K'!$J$2:$J$300)</f>
        <v>0</v>
      </c>
      <c r="H78" s="26">
        <f>SUMIF('Cinco 5K'!$F$2:$F$399,$F78,'Cinco 5K'!$J$2:$J$399)</f>
        <v>0</v>
      </c>
      <c r="I78" s="26">
        <f>SUMIF('Run for Freedom 10K'!$F$2:$F$300,$F78,'Run for Freedom 10K'!$J$2:$J$300)</f>
        <v>0</v>
      </c>
      <c r="J78" s="26">
        <f>SUMIF('Half Way to St. Patty 5K'!$F$2:$F$300,$F78,'Half Way to St. Patty 5K'!$J$2:$J$300)</f>
        <v>0</v>
      </c>
      <c r="K78" s="26">
        <f>SUMIF('Downriver 10K'!$F$2:$F$300,$F78,'Downriver 10K'!$J$2:$J$300)</f>
        <v>0</v>
      </c>
      <c r="L78" s="26">
        <f>SUMIF('New England Half'!$F$2:$F$300,$F78,'New England Half'!$J$2:$J$300)</f>
        <v>3</v>
      </c>
      <c r="M78" s="28">
        <f t="shared" si="5"/>
        <v>3</v>
      </c>
    </row>
    <row r="79" spans="1:13" ht="12.45" x14ac:dyDescent="0.3">
      <c r="A79" s="3" t="s">
        <v>910</v>
      </c>
      <c r="B79" s="3" t="s">
        <v>911</v>
      </c>
      <c r="C79" s="3" t="s">
        <v>57</v>
      </c>
      <c r="D79" s="3">
        <v>40</v>
      </c>
      <c r="E79" t="s">
        <v>20</v>
      </c>
      <c r="F79" s="2" t="str">
        <f t="shared" si="4"/>
        <v>BriRysFMILLENNIUM RUNNING</v>
      </c>
      <c r="G79" s="26">
        <f>SUMIF('Nashua 10K'!$F$2:$F$300,$F79,'Nashua 10K'!$J$2:$J$300)</f>
        <v>0</v>
      </c>
      <c r="H79" s="26">
        <f>SUMIF('Cinco 5K'!$F$2:$F$399,$F79,'Cinco 5K'!$J$2:$J$399)</f>
        <v>0</v>
      </c>
      <c r="I79" s="26">
        <f>SUMIF('Run for Freedom 10K'!$F$2:$F$300,$F79,'Run for Freedom 10K'!$J$2:$J$300)</f>
        <v>0</v>
      </c>
      <c r="J79" s="26">
        <f>SUMIF('Half Way to St. Patty 5K'!$F$2:$F$300,$F79,'Half Way to St. Patty 5K'!$J$2:$J$300)</f>
        <v>0</v>
      </c>
      <c r="K79" s="26">
        <f>SUMIF('Downriver 10K'!$F$2:$F$300,$F79,'Downriver 10K'!$J$2:$J$300)</f>
        <v>0</v>
      </c>
      <c r="L79" s="26">
        <f>SUMIF('New England Half'!$F$2:$F$300,$F79,'New England Half'!$J$2:$J$300)</f>
        <v>2.75</v>
      </c>
      <c r="M79" s="28">
        <f t="shared" si="5"/>
        <v>2.75</v>
      </c>
    </row>
    <row r="80" spans="1:13" ht="12.45" x14ac:dyDescent="0.3">
      <c r="A80" s="3" t="s">
        <v>912</v>
      </c>
      <c r="B80" s="3" t="s">
        <v>913</v>
      </c>
      <c r="C80" s="3" t="s">
        <v>57</v>
      </c>
      <c r="D80" s="3">
        <v>47</v>
      </c>
      <c r="E80" t="s">
        <v>20</v>
      </c>
      <c r="F80" s="6" t="str">
        <f t="shared" si="4"/>
        <v>TonyaWatkinsFMILLENNIUM RUNNING</v>
      </c>
      <c r="G80" s="26">
        <f>SUMIF('Nashua 10K'!$F$2:$F$300,$F80,'Nashua 10K'!$J$2:$J$300)</f>
        <v>0</v>
      </c>
      <c r="H80" s="26">
        <f>SUMIF('Cinco 5K'!$F$2:$F$399,$F80,'Cinco 5K'!$J$2:$J$399)</f>
        <v>0</v>
      </c>
      <c r="I80" s="26">
        <f>SUMIF('Run for Freedom 10K'!$F$2:$F$300,$F80,'Run for Freedom 10K'!$J$2:$J$300)</f>
        <v>0</v>
      </c>
      <c r="J80" s="26">
        <f>SUMIF('Half Way to St. Patty 5K'!$F$2:$F$300,$F80,'Half Way to St. Patty 5K'!$J$2:$J$300)</f>
        <v>0</v>
      </c>
      <c r="K80" s="26">
        <f>SUMIF('Downriver 10K'!$F$2:$F$300,$F80,'Downriver 10K'!$J$2:$J$300)</f>
        <v>0</v>
      </c>
      <c r="L80" s="26">
        <f>SUMIF('New England Half'!$F$2:$F$300,$F80,'New England Half'!$J$2:$J$300)</f>
        <v>2.5</v>
      </c>
      <c r="M80" s="28">
        <f t="shared" si="5"/>
        <v>2.5</v>
      </c>
    </row>
    <row r="81" spans="1:13" ht="12.45" x14ac:dyDescent="0.3">
      <c r="A81" s="3" t="s">
        <v>495</v>
      </c>
      <c r="B81" s="3" t="s">
        <v>778</v>
      </c>
      <c r="C81" s="3" t="s">
        <v>57</v>
      </c>
      <c r="D81" s="3">
        <v>40</v>
      </c>
      <c r="E81" t="s">
        <v>20</v>
      </c>
      <c r="F81" s="2" t="str">
        <f t="shared" si="4"/>
        <v>ChristopherCaskeyFMILLENNIUM RUNNING</v>
      </c>
      <c r="G81" s="26">
        <f>SUMIF('Nashua 10K'!$F$2:$F$300,$F81,'Nashua 10K'!$J$2:$J$300)</f>
        <v>0</v>
      </c>
      <c r="H81" s="26">
        <f>SUMIF('Cinco 5K'!$F$2:$F$399,$F81,'Cinco 5K'!$J$2:$J$399)</f>
        <v>0</v>
      </c>
      <c r="I81" s="26">
        <f>SUMIF('Run for Freedom 10K'!$F$2:$F$300,$F81,'Run for Freedom 10K'!$J$2:$J$300)</f>
        <v>0</v>
      </c>
      <c r="J81" s="26">
        <f>SUMIF('Half Way to St. Patty 5K'!$F$2:$F$300,$F81,'Half Way to St. Patty 5K'!$J$2:$J$300)</f>
        <v>2</v>
      </c>
      <c r="K81" s="26">
        <f>SUMIF('Downriver 10K'!$F$2:$F$300,$F81,'Downriver 10K'!$J$2:$J$300)</f>
        <v>0</v>
      </c>
      <c r="L81" s="26">
        <f>SUMIF('New England Half'!$F$2:$F$300,$F81,'New England Half'!$J$2:$J$300)</f>
        <v>0</v>
      </c>
      <c r="M81" s="28">
        <f t="shared" si="5"/>
        <v>2</v>
      </c>
    </row>
    <row r="82" spans="1:13" ht="12.45" x14ac:dyDescent="0.3">
      <c r="A82" s="29" t="s">
        <v>468</v>
      </c>
      <c r="B82" s="29" t="s">
        <v>469</v>
      </c>
      <c r="C82" s="29" t="s">
        <v>57</v>
      </c>
      <c r="D82" s="2">
        <v>40</v>
      </c>
      <c r="E82" t="s">
        <v>20</v>
      </c>
      <c r="F82" s="6" t="str">
        <f t="shared" si="4"/>
        <v>DebbyKempFMILLENNIUM RUNNING</v>
      </c>
      <c r="G82" s="26">
        <f>SUMIF('Nashua 10K'!$F$2:$F$300,$F82,'Nashua 10K'!$J$2:$J$300)</f>
        <v>0</v>
      </c>
      <c r="H82" s="26">
        <f>SUMIF('Cinco 5K'!$F$2:$F$399,$F82,'Cinco 5K'!$J$2:$J$399)</f>
        <v>2</v>
      </c>
      <c r="I82" s="26">
        <f>SUMIF('Run for Freedom 10K'!$F$2:$F$300,$F82,'Run for Freedom 10K'!$J$2:$J$300)</f>
        <v>0</v>
      </c>
      <c r="J82" s="26">
        <f>SUMIF('Half Way to St. Patty 5K'!$F$2:$F$300,$F82,'Half Way to St. Patty 5K'!$J$2:$J$300)</f>
        <v>0</v>
      </c>
      <c r="K82" s="26">
        <f>SUMIF('Downriver 10K'!$F$2:$F$300,$F82,'Downriver 10K'!$J$2:$J$300)</f>
        <v>0</v>
      </c>
      <c r="L82" s="26">
        <f>SUMIF('New England Half'!$F$2:$F$300,$F82,'New England Half'!$J$2:$J$300)</f>
        <v>0</v>
      </c>
      <c r="M82" s="28">
        <f t="shared" si="5"/>
        <v>2</v>
      </c>
    </row>
    <row r="83" spans="1:13" ht="12.45" x14ac:dyDescent="0.3">
      <c r="A83" s="29" t="s">
        <v>322</v>
      </c>
      <c r="B83" s="29" t="s">
        <v>294</v>
      </c>
      <c r="C83" s="29" t="s">
        <v>57</v>
      </c>
      <c r="D83" s="2">
        <v>40</v>
      </c>
      <c r="E83" t="s">
        <v>20</v>
      </c>
      <c r="F83" s="2" t="str">
        <f t="shared" si="4"/>
        <v>MeghanStoneFMILLENNIUM RUNNING</v>
      </c>
      <c r="G83" s="26">
        <f>SUMIF('Nashua 10K'!$F$2:$F$300,$F83,'Nashua 10K'!$J$2:$J$300)</f>
        <v>0</v>
      </c>
      <c r="H83" s="26">
        <f>SUMIF('Cinco 5K'!$F$2:$F$399,$F83,'Cinco 5K'!$J$2:$J$399)</f>
        <v>2</v>
      </c>
      <c r="I83" s="26">
        <f>SUMIF('Run for Freedom 10K'!$F$2:$F$300,$F83,'Run for Freedom 10K'!$J$2:$J$300)</f>
        <v>0</v>
      </c>
      <c r="J83" s="26">
        <f>SUMIF('Half Way to St. Patty 5K'!$F$2:$F$300,$F83,'Half Way to St. Patty 5K'!$J$2:$J$300)</f>
        <v>0</v>
      </c>
      <c r="K83" s="26">
        <f>SUMIF('Downriver 10K'!$F$2:$F$300,$F83,'Downriver 10K'!$J$2:$J$300)</f>
        <v>0</v>
      </c>
      <c r="L83" s="26">
        <f>SUMIF('New England Half'!$F$2:$F$300,$F83,'New England Half'!$J$2:$J$300)</f>
        <v>0</v>
      </c>
      <c r="M83" s="28">
        <f t="shared" si="5"/>
        <v>2</v>
      </c>
    </row>
    <row r="84" spans="1:13" ht="12.45" x14ac:dyDescent="0.3">
      <c r="A84" t="s">
        <v>240</v>
      </c>
      <c r="B84" t="s">
        <v>421</v>
      </c>
      <c r="C84" t="s">
        <v>57</v>
      </c>
      <c r="D84">
        <v>41</v>
      </c>
      <c r="E84" t="s">
        <v>20</v>
      </c>
      <c r="F84" s="2" t="str">
        <f t="shared" si="4"/>
        <v>MichelleChapmanFMILLENNIUM RUNNING</v>
      </c>
      <c r="G84" s="26">
        <f>SUMIF('Nashua 10K'!$F$2:$F$300,$F84,'Nashua 10K'!$J$2:$J$300)</f>
        <v>0</v>
      </c>
      <c r="H84" s="26">
        <f>SUMIF('Cinco 5K'!$F$2:$F$399,$F84,'Cinco 5K'!$J$2:$J$399)</f>
        <v>2</v>
      </c>
      <c r="I84" s="26">
        <f>SUMIF('Run for Freedom 10K'!$F$2:$F$300,$F84,'Run for Freedom 10K'!$J$2:$J$300)</f>
        <v>0</v>
      </c>
      <c r="J84" s="26">
        <f>SUMIF('Half Way to St. Patty 5K'!$F$2:$F$300,$F84,'Half Way to St. Patty 5K'!$J$2:$J$300)</f>
        <v>0</v>
      </c>
      <c r="K84" s="26">
        <f>SUMIF('Downriver 10K'!$F$2:$F$300,$F84,'Downriver 10K'!$J$2:$J$300)</f>
        <v>0</v>
      </c>
      <c r="L84" s="26">
        <f>SUMIF('New England Half'!$F$2:$F$300,$F84,'New England Half'!$J$2:$J$300)</f>
        <v>0</v>
      </c>
      <c r="M84" s="28">
        <f t="shared" si="5"/>
        <v>2</v>
      </c>
    </row>
    <row r="85" spans="1:13" ht="12.45" x14ac:dyDescent="0.3">
      <c r="A85" t="s">
        <v>315</v>
      </c>
      <c r="B85" t="s">
        <v>393</v>
      </c>
      <c r="C85" t="s">
        <v>57</v>
      </c>
      <c r="D85">
        <v>41</v>
      </c>
      <c r="E85" t="s">
        <v>20</v>
      </c>
      <c r="F85" s="6" t="str">
        <f t="shared" si="4"/>
        <v>HeatherHerodFMILLENNIUM RUNNING</v>
      </c>
      <c r="G85" s="26">
        <f>SUMIF('Nashua 10K'!$F$2:$F$300,$F85,'Nashua 10K'!$J$2:$J$300)</f>
        <v>0</v>
      </c>
      <c r="H85" s="26">
        <f>SUMIF('Cinco 5K'!$F$2:$F$399,$F85,'Cinco 5K'!$J$2:$J$399)</f>
        <v>2</v>
      </c>
      <c r="I85" s="26">
        <f>SUMIF('Run for Freedom 10K'!$F$2:$F$300,$F85,'Run for Freedom 10K'!$J$2:$J$300)</f>
        <v>0</v>
      </c>
      <c r="J85" s="26">
        <f>SUMIF('Half Way to St. Patty 5K'!$F$2:$F$300,$F85,'Half Way to St. Patty 5K'!$J$2:$J$300)</f>
        <v>0</v>
      </c>
      <c r="K85" s="26">
        <f>SUMIF('Downriver 10K'!$F$2:$F$300,$F85,'Downriver 10K'!$J$2:$J$300)</f>
        <v>0</v>
      </c>
      <c r="L85" s="26">
        <f>SUMIF('New England Half'!$F$2:$F$300,$F85,'New England Half'!$J$2:$J$300)</f>
        <v>0</v>
      </c>
      <c r="M85" s="28">
        <f t="shared" si="5"/>
        <v>2</v>
      </c>
    </row>
    <row r="86" spans="1:13" ht="12.45" x14ac:dyDescent="0.3">
      <c r="A86" s="2" t="s">
        <v>211</v>
      </c>
      <c r="B86" s="2" t="s">
        <v>404</v>
      </c>
      <c r="C86" s="2" t="s">
        <v>57</v>
      </c>
      <c r="D86" s="2">
        <v>42</v>
      </c>
      <c r="E86" t="s">
        <v>20</v>
      </c>
      <c r="F86" s="2" t="str">
        <f t="shared" si="4"/>
        <v>ChristinaBurletteFMILLENNIUM RUNNING</v>
      </c>
      <c r="G86" s="26">
        <f>SUMIF('Nashua 10K'!$F$2:$F$300,$F86,'Nashua 10K'!$J$2:$J$300)</f>
        <v>0</v>
      </c>
      <c r="H86" s="26">
        <f>SUMIF('Cinco 5K'!$F$2:$F$399,$F86,'Cinco 5K'!$J$2:$J$399)</f>
        <v>2</v>
      </c>
      <c r="I86" s="26">
        <f>SUMIF('Run for Freedom 10K'!$F$2:$F$300,$F86,'Run for Freedom 10K'!$J$2:$J$300)</f>
        <v>0</v>
      </c>
      <c r="J86" s="26">
        <f>SUMIF('Half Way to St. Patty 5K'!$F$2:$F$300,$F86,'Half Way to St. Patty 5K'!$J$2:$J$300)</f>
        <v>0</v>
      </c>
      <c r="K86" s="26">
        <f>SUMIF('Downriver 10K'!$F$2:$F$300,$F86,'Downriver 10K'!$J$2:$J$300)</f>
        <v>0</v>
      </c>
      <c r="L86" s="26">
        <f>SUMIF('New England Half'!$F$2:$F$300,$F86,'New England Half'!$J$2:$J$300)</f>
        <v>0</v>
      </c>
      <c r="M86" s="28">
        <f t="shared" si="5"/>
        <v>2</v>
      </c>
    </row>
    <row r="87" spans="1:13" ht="12.45" x14ac:dyDescent="0.3">
      <c r="A87" s="2" t="s">
        <v>365</v>
      </c>
      <c r="B87" s="2" t="s">
        <v>366</v>
      </c>
      <c r="C87" s="2" t="s">
        <v>57</v>
      </c>
      <c r="D87" s="2">
        <v>42</v>
      </c>
      <c r="E87" t="s">
        <v>20</v>
      </c>
      <c r="F87" s="2" t="str">
        <f t="shared" si="4"/>
        <v>ErinHirschFMILLENNIUM RUNNING</v>
      </c>
      <c r="G87" s="26">
        <f>SUMIF('Nashua 10K'!$F$2:$F$300,$F87,'Nashua 10K'!$J$2:$J$300)</f>
        <v>0</v>
      </c>
      <c r="H87" s="26">
        <f>SUMIF('Cinco 5K'!$F$2:$F$399,$F87,'Cinco 5K'!$J$2:$J$399)</f>
        <v>2</v>
      </c>
      <c r="I87" s="26">
        <f>SUMIF('Run for Freedom 10K'!$F$2:$F$300,$F87,'Run for Freedom 10K'!$J$2:$J$300)</f>
        <v>0</v>
      </c>
      <c r="J87" s="26">
        <f>SUMIF('Half Way to St. Patty 5K'!$F$2:$F$300,$F87,'Half Way to St. Patty 5K'!$J$2:$J$300)</f>
        <v>0</v>
      </c>
      <c r="K87" s="26">
        <f>SUMIF('Downriver 10K'!$F$2:$F$300,$F87,'Downriver 10K'!$J$2:$J$300)</f>
        <v>0</v>
      </c>
      <c r="L87" s="26">
        <f>SUMIF('New England Half'!$F$2:$F$300,$F87,'New England Half'!$J$2:$J$300)</f>
        <v>0</v>
      </c>
      <c r="M87" s="28">
        <f t="shared" si="5"/>
        <v>2</v>
      </c>
    </row>
    <row r="88" spans="1:13" ht="12.45" x14ac:dyDescent="0.3">
      <c r="A88" s="3" t="s">
        <v>416</v>
      </c>
      <c r="B88" s="3" t="s">
        <v>417</v>
      </c>
      <c r="C88" s="3" t="s">
        <v>57</v>
      </c>
      <c r="D88" s="3">
        <v>42</v>
      </c>
      <c r="E88" t="s">
        <v>20</v>
      </c>
      <c r="F88" s="2" t="str">
        <f t="shared" si="4"/>
        <v>ManessaLinsFMILLENNIUM RUNNING</v>
      </c>
      <c r="G88" s="26">
        <f>SUMIF('Nashua 10K'!$F$2:$F$300,$F88,'Nashua 10K'!$J$2:$J$300)</f>
        <v>0</v>
      </c>
      <c r="H88" s="26">
        <f>SUMIF('Cinco 5K'!$F$2:$F$399,$F88,'Cinco 5K'!$J$2:$J$399)</f>
        <v>2</v>
      </c>
      <c r="I88" s="26">
        <f>SUMIF('Run for Freedom 10K'!$F$2:$F$300,$F88,'Run for Freedom 10K'!$J$2:$J$300)</f>
        <v>0</v>
      </c>
      <c r="J88" s="26">
        <f>SUMIF('Half Way to St. Patty 5K'!$F$2:$F$300,$F88,'Half Way to St. Patty 5K'!$J$2:$J$300)</f>
        <v>0</v>
      </c>
      <c r="K88" s="26">
        <f>SUMIF('Downriver 10K'!$F$2:$F$300,$F88,'Downriver 10K'!$J$2:$J$300)</f>
        <v>0</v>
      </c>
      <c r="L88" s="26">
        <f>SUMIF('New England Half'!$F$2:$F$300,$F88,'New England Half'!$J$2:$J$300)</f>
        <v>0</v>
      </c>
      <c r="M88" s="28">
        <f t="shared" si="5"/>
        <v>2</v>
      </c>
    </row>
    <row r="89" spans="1:13" ht="12.45" x14ac:dyDescent="0.3">
      <c r="A89" s="2" t="s">
        <v>242</v>
      </c>
      <c r="B89" s="2" t="s">
        <v>466</v>
      </c>
      <c r="C89" s="2" t="s">
        <v>57</v>
      </c>
      <c r="D89" s="2">
        <v>42</v>
      </c>
      <c r="E89" t="s">
        <v>20</v>
      </c>
      <c r="F89" s="6" t="str">
        <f t="shared" si="4"/>
        <v>StephanieRobinsonFMILLENNIUM RUNNING</v>
      </c>
      <c r="G89" s="26">
        <f>SUMIF('Nashua 10K'!$F$2:$F$300,$F89,'Nashua 10K'!$J$2:$J$300)</f>
        <v>0</v>
      </c>
      <c r="H89" s="26">
        <f>SUMIF('Cinco 5K'!$F$2:$F$399,$F89,'Cinco 5K'!$J$2:$J$399)</f>
        <v>2</v>
      </c>
      <c r="I89" s="26">
        <f>SUMIF('Run for Freedom 10K'!$F$2:$F$300,$F89,'Run for Freedom 10K'!$J$2:$J$300)</f>
        <v>0</v>
      </c>
      <c r="J89" s="26">
        <f>SUMIF('Half Way to St. Patty 5K'!$F$2:$F$300,$F89,'Half Way to St. Patty 5K'!$J$2:$J$300)</f>
        <v>0</v>
      </c>
      <c r="K89" s="26">
        <f>SUMIF('Downriver 10K'!$F$2:$F$300,$F89,'Downriver 10K'!$J$2:$J$300)</f>
        <v>0</v>
      </c>
      <c r="L89" s="26">
        <f>SUMIF('New England Half'!$F$2:$F$300,$F89,'New England Half'!$J$2:$J$300)</f>
        <v>0</v>
      </c>
      <c r="M89" s="28">
        <f t="shared" si="5"/>
        <v>2</v>
      </c>
    </row>
    <row r="90" spans="1:13" ht="12.45" x14ac:dyDescent="0.3">
      <c r="A90" s="2" t="s">
        <v>370</v>
      </c>
      <c r="B90" s="2" t="s">
        <v>371</v>
      </c>
      <c r="C90" s="2" t="s">
        <v>57</v>
      </c>
      <c r="D90" s="2">
        <v>42</v>
      </c>
      <c r="E90" t="s">
        <v>20</v>
      </c>
      <c r="F90" s="2" t="str">
        <f t="shared" si="4"/>
        <v>Allison LWallsFMILLENNIUM RUNNING</v>
      </c>
      <c r="G90" s="26">
        <f>SUMIF('Nashua 10K'!$F$2:$F$300,$F90,'Nashua 10K'!$J$2:$J$300)</f>
        <v>0</v>
      </c>
      <c r="H90" s="26">
        <f>SUMIF('Cinco 5K'!$F$2:$F$399,$F90,'Cinco 5K'!$J$2:$J$399)</f>
        <v>2</v>
      </c>
      <c r="I90" s="26">
        <f>SUMIF('Run for Freedom 10K'!$F$2:$F$300,$F90,'Run for Freedom 10K'!$J$2:$J$300)</f>
        <v>0</v>
      </c>
      <c r="J90" s="26">
        <f>SUMIF('Half Way to St. Patty 5K'!$F$2:$F$300,$F90,'Half Way to St. Patty 5K'!$J$2:$J$300)</f>
        <v>0</v>
      </c>
      <c r="K90" s="26">
        <f>SUMIF('Downriver 10K'!$F$2:$F$300,$F90,'Downriver 10K'!$J$2:$J$300)</f>
        <v>0</v>
      </c>
      <c r="L90" s="26">
        <f>SUMIF('New England Half'!$F$2:$F$300,$F90,'New England Half'!$J$2:$J$300)</f>
        <v>0</v>
      </c>
      <c r="M90" s="28">
        <f t="shared" si="5"/>
        <v>2</v>
      </c>
    </row>
    <row r="91" spans="1:13" ht="12.45" x14ac:dyDescent="0.3">
      <c r="A91" t="s">
        <v>420</v>
      </c>
      <c r="B91" t="s">
        <v>374</v>
      </c>
      <c r="C91" t="s">
        <v>57</v>
      </c>
      <c r="D91">
        <v>44</v>
      </c>
      <c r="E91" t="s">
        <v>20</v>
      </c>
      <c r="F91" s="2" t="str">
        <f t="shared" si="4"/>
        <v>KristinRehmFMILLENNIUM RUNNING</v>
      </c>
      <c r="G91" s="26">
        <f>SUMIF('Nashua 10K'!$F$2:$F$300,$F91,'Nashua 10K'!$J$2:$J$300)</f>
        <v>0</v>
      </c>
      <c r="H91" s="26">
        <f>SUMIF('Cinco 5K'!$F$2:$F$399,$F91,'Cinco 5K'!$J$2:$J$399)</f>
        <v>2</v>
      </c>
      <c r="I91" s="26">
        <f>SUMIF('Run for Freedom 10K'!$F$2:$F$300,$F91,'Run for Freedom 10K'!$J$2:$J$300)</f>
        <v>0</v>
      </c>
      <c r="J91" s="26">
        <f>SUMIF('Half Way to St. Patty 5K'!$F$2:$F$300,$F91,'Half Way to St. Patty 5K'!$J$2:$J$300)</f>
        <v>0</v>
      </c>
      <c r="K91" s="26">
        <f>SUMIF('Downriver 10K'!$F$2:$F$300,$F91,'Downriver 10K'!$J$2:$J$300)</f>
        <v>0</v>
      </c>
      <c r="L91" s="26">
        <f>SUMIF('New England Half'!$F$2:$F$300,$F91,'New England Half'!$J$2:$J$300)</f>
        <v>0</v>
      </c>
      <c r="M91" s="28">
        <f t="shared" si="5"/>
        <v>2</v>
      </c>
    </row>
    <row r="92" spans="1:13" ht="12.45" x14ac:dyDescent="0.3">
      <c r="A92" t="s">
        <v>414</v>
      </c>
      <c r="B92" t="s">
        <v>415</v>
      </c>
      <c r="C92" t="s">
        <v>57</v>
      </c>
      <c r="D92">
        <v>45</v>
      </c>
      <c r="E92" t="s">
        <v>20</v>
      </c>
      <c r="F92" s="6" t="str">
        <f t="shared" si="4"/>
        <v>CelineBelangerFMILLENNIUM RUNNING</v>
      </c>
      <c r="G92" s="26">
        <f>SUMIF('Nashua 10K'!$F$2:$F$300,$F92,'Nashua 10K'!$J$2:$J$300)</f>
        <v>0</v>
      </c>
      <c r="H92" s="26">
        <f>SUMIF('Cinco 5K'!$F$2:$F$399,$F92,'Cinco 5K'!$J$2:$J$399)</f>
        <v>2</v>
      </c>
      <c r="I92" s="26">
        <f>SUMIF('Run for Freedom 10K'!$F$2:$F$300,$F92,'Run for Freedom 10K'!$J$2:$J$300)</f>
        <v>0</v>
      </c>
      <c r="J92" s="26">
        <f>SUMIF('Half Way to St. Patty 5K'!$F$2:$F$300,$F92,'Half Way to St. Patty 5K'!$J$2:$J$300)</f>
        <v>0</v>
      </c>
      <c r="K92" s="26">
        <f>SUMIF('Downriver 10K'!$F$2:$F$300,$F92,'Downriver 10K'!$J$2:$J$300)</f>
        <v>0</v>
      </c>
      <c r="L92" s="26">
        <f>SUMIF('New England Half'!$F$2:$F$300,$F92,'New England Half'!$J$2:$J$300)</f>
        <v>0</v>
      </c>
      <c r="M92" s="28">
        <f t="shared" si="5"/>
        <v>2</v>
      </c>
    </row>
    <row r="93" spans="1:13" ht="12.45" x14ac:dyDescent="0.3">
      <c r="A93" s="2" t="s">
        <v>409</v>
      </c>
      <c r="B93" s="2" t="s">
        <v>454</v>
      </c>
      <c r="C93" s="2" t="s">
        <v>57</v>
      </c>
      <c r="D93" s="2">
        <v>45</v>
      </c>
      <c r="E93" t="s">
        <v>20</v>
      </c>
      <c r="F93" s="6" t="str">
        <f t="shared" si="4"/>
        <v>MelissaCummingsFMILLENNIUM RUNNING</v>
      </c>
      <c r="G93" s="26">
        <f>SUMIF('Nashua 10K'!$F$2:$F$300,$F93,'Nashua 10K'!$J$2:$J$300)</f>
        <v>0</v>
      </c>
      <c r="H93" s="26">
        <f>SUMIF('Cinco 5K'!$F$2:$F$399,$F93,'Cinco 5K'!$J$2:$J$399)</f>
        <v>2</v>
      </c>
      <c r="I93" s="26">
        <f>SUMIF('Run for Freedom 10K'!$F$2:$F$300,$F93,'Run for Freedom 10K'!$J$2:$J$300)</f>
        <v>0</v>
      </c>
      <c r="J93" s="26">
        <f>SUMIF('Half Way to St. Patty 5K'!$F$2:$F$300,$F93,'Half Way to St. Patty 5K'!$J$2:$J$300)</f>
        <v>0</v>
      </c>
      <c r="K93" s="26">
        <f>SUMIF('Downriver 10K'!$F$2:$F$300,$F93,'Downriver 10K'!$J$2:$J$300)</f>
        <v>0</v>
      </c>
      <c r="L93" s="26">
        <f>SUMIF('New England Half'!$F$2:$F$300,$F93,'New England Half'!$J$2:$J$300)</f>
        <v>0</v>
      </c>
      <c r="M93" s="28">
        <f t="shared" si="5"/>
        <v>2</v>
      </c>
    </row>
    <row r="94" spans="1:13" ht="12.45" x14ac:dyDescent="0.3">
      <c r="A94" s="2" t="s">
        <v>402</v>
      </c>
      <c r="B94" s="2" t="s">
        <v>423</v>
      </c>
      <c r="C94" s="2" t="s">
        <v>57</v>
      </c>
      <c r="D94" s="2">
        <v>45</v>
      </c>
      <c r="E94" t="s">
        <v>20</v>
      </c>
      <c r="F94" s="6" t="str">
        <f t="shared" si="4"/>
        <v>LoriKearnsFMILLENNIUM RUNNING</v>
      </c>
      <c r="G94" s="26">
        <f>SUMIF('Nashua 10K'!$F$2:$F$300,$F94,'Nashua 10K'!$J$2:$J$300)</f>
        <v>0</v>
      </c>
      <c r="H94" s="26">
        <f>SUMIF('Cinco 5K'!$F$2:$F$399,$F94,'Cinco 5K'!$J$2:$J$399)</f>
        <v>2</v>
      </c>
      <c r="I94" s="26">
        <f>SUMIF('Run for Freedom 10K'!$F$2:$F$300,$F94,'Run for Freedom 10K'!$J$2:$J$300)</f>
        <v>0</v>
      </c>
      <c r="J94" s="26">
        <f>SUMIF('Half Way to St. Patty 5K'!$F$2:$F$300,$F94,'Half Way to St. Patty 5K'!$J$2:$J$300)</f>
        <v>0</v>
      </c>
      <c r="K94" s="26">
        <f>SUMIF('Downriver 10K'!$F$2:$F$300,$F94,'Downriver 10K'!$J$2:$J$300)</f>
        <v>0</v>
      </c>
      <c r="L94" s="26">
        <f>SUMIF('New England Half'!$F$2:$F$300,$F94,'New England Half'!$J$2:$J$300)</f>
        <v>0</v>
      </c>
      <c r="M94" s="28">
        <f t="shared" si="5"/>
        <v>2</v>
      </c>
    </row>
    <row r="95" spans="1:13" ht="12.45" x14ac:dyDescent="0.3">
      <c r="A95" s="2" t="s">
        <v>397</v>
      </c>
      <c r="B95" s="2" t="s">
        <v>398</v>
      </c>
      <c r="C95" s="2" t="s">
        <v>57</v>
      </c>
      <c r="D95" s="2">
        <v>45</v>
      </c>
      <c r="E95" t="s">
        <v>20</v>
      </c>
      <c r="F95" s="2" t="str">
        <f t="shared" si="4"/>
        <v>LorenStaceyFMILLENNIUM RUNNING</v>
      </c>
      <c r="G95" s="26">
        <f>SUMIF('Nashua 10K'!$F$2:$F$300,$F95,'Nashua 10K'!$J$2:$J$300)</f>
        <v>0</v>
      </c>
      <c r="H95" s="26">
        <f>SUMIF('Cinco 5K'!$F$2:$F$399,$F95,'Cinco 5K'!$J$2:$J$399)</f>
        <v>2</v>
      </c>
      <c r="I95" s="26">
        <f>SUMIF('Run for Freedom 10K'!$F$2:$F$300,$F95,'Run for Freedom 10K'!$J$2:$J$300)</f>
        <v>0</v>
      </c>
      <c r="J95" s="26">
        <f>SUMIF('Half Way to St. Patty 5K'!$F$2:$F$300,$F95,'Half Way to St. Patty 5K'!$J$2:$J$300)</f>
        <v>0</v>
      </c>
      <c r="K95" s="26">
        <f>SUMIF('Downriver 10K'!$F$2:$F$300,$F95,'Downriver 10K'!$J$2:$J$300)</f>
        <v>0</v>
      </c>
      <c r="L95" s="26">
        <f>SUMIF('New England Half'!$F$2:$F$300,$F95,'New England Half'!$J$2:$J$300)</f>
        <v>0</v>
      </c>
      <c r="M95" s="28">
        <f t="shared" si="5"/>
        <v>2</v>
      </c>
    </row>
    <row r="96" spans="1:13" ht="12.45" x14ac:dyDescent="0.3">
      <c r="A96" s="2" t="s">
        <v>273</v>
      </c>
      <c r="B96" s="2" t="s">
        <v>355</v>
      </c>
      <c r="C96" s="2" t="s">
        <v>57</v>
      </c>
      <c r="D96" s="2">
        <v>46</v>
      </c>
      <c r="E96" t="s">
        <v>20</v>
      </c>
      <c r="F96" s="2" t="str">
        <f t="shared" si="4"/>
        <v>KimberlyBeekmanFMILLENNIUM RUNNING</v>
      </c>
      <c r="G96" s="26">
        <f>SUMIF('Nashua 10K'!$F$2:$F$300,$F96,'Nashua 10K'!$J$2:$J$300)</f>
        <v>0</v>
      </c>
      <c r="H96" s="26">
        <f>SUMIF('Cinco 5K'!$F$2:$F$399,$F96,'Cinco 5K'!$J$2:$J$399)</f>
        <v>2</v>
      </c>
      <c r="I96" s="26">
        <f>SUMIF('Run for Freedom 10K'!$F$2:$F$300,$F96,'Run for Freedom 10K'!$J$2:$J$300)</f>
        <v>0</v>
      </c>
      <c r="J96" s="26">
        <f>SUMIF('Half Way to St. Patty 5K'!$F$2:$F$300,$F96,'Half Way to St. Patty 5K'!$J$2:$J$300)</f>
        <v>0</v>
      </c>
      <c r="K96" s="26">
        <f>SUMIF('Downriver 10K'!$F$2:$F$300,$F96,'Downriver 10K'!$J$2:$J$300)</f>
        <v>0</v>
      </c>
      <c r="L96" s="26">
        <f>SUMIF('New England Half'!$F$2:$F$300,$F96,'New England Half'!$J$2:$J$300)</f>
        <v>0</v>
      </c>
      <c r="M96" s="28">
        <f t="shared" si="5"/>
        <v>2</v>
      </c>
    </row>
    <row r="97" spans="1:13" ht="12.45" x14ac:dyDescent="0.3">
      <c r="A97" s="3" t="s">
        <v>315</v>
      </c>
      <c r="B97" s="3" t="s">
        <v>411</v>
      </c>
      <c r="C97" s="3" t="s">
        <v>57</v>
      </c>
      <c r="D97" s="3">
        <v>46</v>
      </c>
      <c r="E97" t="s">
        <v>20</v>
      </c>
      <c r="F97" s="6" t="str">
        <f t="shared" si="4"/>
        <v>HeatherBystrekFMILLENNIUM RUNNING</v>
      </c>
      <c r="G97" s="26">
        <f>SUMIF('Nashua 10K'!$F$2:$F$300,$F97,'Nashua 10K'!$J$2:$J$300)</f>
        <v>0</v>
      </c>
      <c r="H97" s="26">
        <f>SUMIF('Cinco 5K'!$F$2:$F$399,$F97,'Cinco 5K'!$J$2:$J$399)</f>
        <v>2</v>
      </c>
      <c r="I97" s="26">
        <f>SUMIF('Run for Freedom 10K'!$F$2:$F$300,$F97,'Run for Freedom 10K'!$J$2:$J$300)</f>
        <v>0</v>
      </c>
      <c r="J97" s="26">
        <f>SUMIF('Half Way to St. Patty 5K'!$F$2:$F$300,$F97,'Half Way to St. Patty 5K'!$J$2:$J$300)</f>
        <v>0</v>
      </c>
      <c r="K97" s="26">
        <f>SUMIF('Downriver 10K'!$F$2:$F$300,$F97,'Downriver 10K'!$J$2:$J$300)</f>
        <v>0</v>
      </c>
      <c r="L97" s="26">
        <f>SUMIF('New England Half'!$F$2:$F$300,$F97,'New England Half'!$J$2:$J$300)</f>
        <v>0</v>
      </c>
      <c r="M97" s="28">
        <f t="shared" si="5"/>
        <v>2</v>
      </c>
    </row>
    <row r="98" spans="1:13" ht="12.45" x14ac:dyDescent="0.3">
      <c r="A98" s="3" t="s">
        <v>249</v>
      </c>
      <c r="B98" s="3" t="s">
        <v>448</v>
      </c>
      <c r="C98" s="3" t="s">
        <v>57</v>
      </c>
      <c r="D98" s="3">
        <v>47</v>
      </c>
      <c r="E98" t="s">
        <v>20</v>
      </c>
      <c r="F98" s="2" t="str">
        <f t="shared" ref="F98:F103" si="6">A98&amp;B98&amp;C98&amp;E98</f>
        <v>SandraHurleyFMILLENNIUM RUNNING</v>
      </c>
      <c r="G98" s="26">
        <f>SUMIF('Nashua 10K'!$F$2:$F$300,$F98,'Nashua 10K'!$J$2:$J$300)</f>
        <v>0</v>
      </c>
      <c r="H98" s="26">
        <f>SUMIF('Cinco 5K'!$F$2:$F$399,$F98,'Cinco 5K'!$J$2:$J$399)</f>
        <v>2</v>
      </c>
      <c r="I98" s="26">
        <f>SUMIF('Run for Freedom 10K'!$F$2:$F$300,$F98,'Run for Freedom 10K'!$J$2:$J$300)</f>
        <v>0</v>
      </c>
      <c r="J98" s="26">
        <f>SUMIF('Half Way to St. Patty 5K'!$F$2:$F$300,$F98,'Half Way to St. Patty 5K'!$J$2:$J$300)</f>
        <v>0</v>
      </c>
      <c r="K98" s="26">
        <f>SUMIF('Downriver 10K'!$F$2:$F$300,$F98,'Downriver 10K'!$J$2:$J$300)</f>
        <v>0</v>
      </c>
      <c r="L98" s="26">
        <f>SUMIF('New England Half'!$F$2:$F$300,$F98,'New England Half'!$J$2:$J$300)</f>
        <v>0</v>
      </c>
      <c r="M98" s="28">
        <f t="shared" ref="M98:M103" si="7">SUM(G98:L98)</f>
        <v>2</v>
      </c>
    </row>
    <row r="99" spans="1:13" ht="12.45" x14ac:dyDescent="0.3">
      <c r="A99" s="3" t="s">
        <v>143</v>
      </c>
      <c r="B99" s="3" t="s">
        <v>459</v>
      </c>
      <c r="C99" s="3" t="s">
        <v>57</v>
      </c>
      <c r="D99" s="3">
        <v>47</v>
      </c>
      <c r="E99" t="s">
        <v>20</v>
      </c>
      <c r="F99" s="6" t="str">
        <f t="shared" si="6"/>
        <v>AlisonThompsonFMILLENNIUM RUNNING</v>
      </c>
      <c r="G99" s="26">
        <f>SUMIF('Nashua 10K'!$F$2:$F$300,$F99,'Nashua 10K'!$J$2:$J$300)</f>
        <v>0</v>
      </c>
      <c r="H99" s="26">
        <f>SUMIF('Cinco 5K'!$F$2:$F$399,$F99,'Cinco 5K'!$J$2:$J$399)</f>
        <v>2</v>
      </c>
      <c r="I99" s="26">
        <f>SUMIF('Run for Freedom 10K'!$F$2:$F$300,$F99,'Run for Freedom 10K'!$J$2:$J$300)</f>
        <v>0</v>
      </c>
      <c r="J99" s="26">
        <f>SUMIF('Half Way to St. Patty 5K'!$F$2:$F$300,$F99,'Half Way to St. Patty 5K'!$J$2:$J$300)</f>
        <v>0</v>
      </c>
      <c r="K99" s="26">
        <f>SUMIF('Downriver 10K'!$F$2:$F$300,$F99,'Downriver 10K'!$J$2:$J$300)</f>
        <v>0</v>
      </c>
      <c r="L99" s="26">
        <f>SUMIF('New England Half'!$F$2:$F$300,$F99,'New England Half'!$J$2:$J$300)</f>
        <v>0</v>
      </c>
      <c r="M99" s="28">
        <f t="shared" si="7"/>
        <v>2</v>
      </c>
    </row>
    <row r="100" spans="1:13" ht="12.45" x14ac:dyDescent="0.3">
      <c r="A100" s="3" t="s">
        <v>245</v>
      </c>
      <c r="B100" s="3" t="s">
        <v>447</v>
      </c>
      <c r="C100" s="3" t="s">
        <v>57</v>
      </c>
      <c r="D100" s="3">
        <v>48</v>
      </c>
      <c r="E100" t="s">
        <v>20</v>
      </c>
      <c r="F100" s="6" t="str">
        <f t="shared" si="6"/>
        <v>AngelaLafaveFMILLENNIUM RUNNING</v>
      </c>
      <c r="G100" s="26">
        <f>SUMIF('Nashua 10K'!$F$2:$F$300,$F100,'Nashua 10K'!$J$2:$J$300)</f>
        <v>0</v>
      </c>
      <c r="H100" s="26">
        <f>SUMIF('Cinco 5K'!$F$2:$F$399,$F100,'Cinco 5K'!$J$2:$J$399)</f>
        <v>2</v>
      </c>
      <c r="I100" s="26">
        <f>SUMIF('Run for Freedom 10K'!$F$2:$F$300,$F100,'Run for Freedom 10K'!$J$2:$J$300)</f>
        <v>0</v>
      </c>
      <c r="J100" s="26">
        <f>SUMIF('Half Way to St. Patty 5K'!$F$2:$F$300,$F100,'Half Way to St. Patty 5K'!$J$2:$J$300)</f>
        <v>0</v>
      </c>
      <c r="K100" s="26">
        <f>SUMIF('Downriver 10K'!$F$2:$F$300,$F100,'Downriver 10K'!$J$2:$J$300)</f>
        <v>0</v>
      </c>
      <c r="L100" s="26">
        <f>SUMIF('New England Half'!$F$2:$F$300,$F100,'New England Half'!$J$2:$J$300)</f>
        <v>0</v>
      </c>
      <c r="M100" s="28">
        <f t="shared" si="7"/>
        <v>2</v>
      </c>
    </row>
    <row r="101" spans="1:13" ht="12.45" x14ac:dyDescent="0.3">
      <c r="A101" s="3" t="s">
        <v>340</v>
      </c>
      <c r="B101" s="3" t="s">
        <v>341</v>
      </c>
      <c r="C101" s="3" t="s">
        <v>57</v>
      </c>
      <c r="D101" s="3">
        <v>49</v>
      </c>
      <c r="E101" t="s">
        <v>20</v>
      </c>
      <c r="F101" s="6" t="str">
        <f t="shared" si="6"/>
        <v>TinaDepaoloFMILLENNIUM RUNNING</v>
      </c>
      <c r="G101" s="26">
        <f>SUMIF('Nashua 10K'!$F$2:$F$300,$F101,'Nashua 10K'!$J$2:$J$300)</f>
        <v>0</v>
      </c>
      <c r="H101" s="26">
        <f>SUMIF('Cinco 5K'!$F$2:$F$399,$F101,'Cinco 5K'!$J$2:$J$399)</f>
        <v>2</v>
      </c>
      <c r="I101" s="26">
        <f>SUMIF('Run for Freedom 10K'!$F$2:$F$300,$F101,'Run for Freedom 10K'!$J$2:$J$300)</f>
        <v>0</v>
      </c>
      <c r="J101" s="26">
        <f>SUMIF('Half Way to St. Patty 5K'!$F$2:$F$300,$F101,'Half Way to St. Patty 5K'!$J$2:$J$300)</f>
        <v>0</v>
      </c>
      <c r="K101" s="26">
        <f>SUMIF('Downriver 10K'!$F$2:$F$300,$F101,'Downriver 10K'!$J$2:$J$300)</f>
        <v>0</v>
      </c>
      <c r="L101" s="26">
        <f>SUMIF('New England Half'!$F$2:$F$300,$F101,'New England Half'!$J$2:$J$300)</f>
        <v>0</v>
      </c>
      <c r="M101" s="28">
        <f t="shared" si="7"/>
        <v>2</v>
      </c>
    </row>
    <row r="102" spans="1:13" ht="12.45" x14ac:dyDescent="0.3">
      <c r="A102" s="3" t="s">
        <v>450</v>
      </c>
      <c r="B102" s="3" t="s">
        <v>451</v>
      </c>
      <c r="C102" s="3" t="s">
        <v>57</v>
      </c>
      <c r="D102" s="3">
        <v>49</v>
      </c>
      <c r="E102" t="s">
        <v>20</v>
      </c>
      <c r="F102" s="6" t="str">
        <f t="shared" si="6"/>
        <v>KristinaLubelczykFMILLENNIUM RUNNING</v>
      </c>
      <c r="G102" s="26">
        <f>SUMIF('Nashua 10K'!$F$2:$F$300,$F102,'Nashua 10K'!$J$2:$J$300)</f>
        <v>0</v>
      </c>
      <c r="H102" s="26">
        <f>SUMIF('Cinco 5K'!$F$2:$F$399,$F102,'Cinco 5K'!$J$2:$J$399)</f>
        <v>2</v>
      </c>
      <c r="I102" s="26">
        <f>SUMIF('Run for Freedom 10K'!$F$2:$F$300,$F102,'Run for Freedom 10K'!$J$2:$J$300)</f>
        <v>0</v>
      </c>
      <c r="J102" s="26">
        <f>SUMIF('Half Way to St. Patty 5K'!$F$2:$F$300,$F102,'Half Way to St. Patty 5K'!$J$2:$J$300)</f>
        <v>0</v>
      </c>
      <c r="K102" s="26">
        <f>SUMIF('Downriver 10K'!$F$2:$F$300,$F102,'Downriver 10K'!$J$2:$J$300)</f>
        <v>0</v>
      </c>
      <c r="L102" s="26">
        <f>SUMIF('New England Half'!$F$2:$F$300,$F102,'New England Half'!$J$2:$J$300)</f>
        <v>0</v>
      </c>
      <c r="M102" s="28">
        <f t="shared" si="7"/>
        <v>2</v>
      </c>
    </row>
    <row r="103" spans="1:13" ht="12.45" x14ac:dyDescent="0.3">
      <c r="A103" t="s">
        <v>398</v>
      </c>
      <c r="B103" t="s">
        <v>470</v>
      </c>
      <c r="C103" t="s">
        <v>57</v>
      </c>
      <c r="D103">
        <v>49</v>
      </c>
      <c r="E103" t="s">
        <v>20</v>
      </c>
      <c r="F103" s="6" t="str">
        <f t="shared" si="6"/>
        <v>StaceyRust-BelfortiFMILLENNIUM RUNNING</v>
      </c>
      <c r="G103" s="26">
        <f>SUMIF('Nashua 10K'!$F$2:$F$300,$F103,'Nashua 10K'!$J$2:$J$300)</f>
        <v>0</v>
      </c>
      <c r="H103" s="26">
        <f>SUMIF('Cinco 5K'!$F$2:$F$399,$F103,'Cinco 5K'!$J$2:$J$399)</f>
        <v>2</v>
      </c>
      <c r="I103" s="26">
        <f>SUMIF('Run for Freedom 10K'!$F$2:$F$300,$F103,'Run for Freedom 10K'!$J$2:$J$300)</f>
        <v>0</v>
      </c>
      <c r="J103" s="26">
        <f>SUMIF('Half Way to St. Patty 5K'!$F$2:$F$300,$F103,'Half Way to St. Patty 5K'!$J$2:$J$300)</f>
        <v>0</v>
      </c>
      <c r="K103" s="26">
        <f>SUMIF('Downriver 10K'!$F$2:$F$300,$F103,'Downriver 10K'!$J$2:$J$300)</f>
        <v>0</v>
      </c>
      <c r="L103" s="26">
        <f>SUMIF('New England Half'!$F$2:$F$300,$F103,'New England Half'!$J$2:$J$300)</f>
        <v>0</v>
      </c>
      <c r="M103" s="28">
        <f t="shared" si="7"/>
        <v>2</v>
      </c>
    </row>
    <row r="104" spans="1:13" ht="12.45" x14ac:dyDescent="0.3">
      <c r="F104" s="6"/>
      <c r="G104" s="26"/>
      <c r="H104" s="26"/>
      <c r="I104" s="26"/>
      <c r="J104" s="26"/>
      <c r="K104" s="26"/>
      <c r="L104" s="26"/>
      <c r="M104" s="28"/>
    </row>
    <row r="105" spans="1:13" ht="12.45" x14ac:dyDescent="0.3">
      <c r="A105"/>
      <c r="B105"/>
      <c r="C105"/>
      <c r="D105"/>
      <c r="E105"/>
      <c r="F105" s="6"/>
      <c r="G105" s="26"/>
      <c r="H105" s="26"/>
      <c r="I105" s="26"/>
      <c r="J105" s="26"/>
      <c r="K105" s="26"/>
      <c r="L105" s="26"/>
      <c r="M105" s="28"/>
    </row>
    <row r="106" spans="1:13" ht="12.45" x14ac:dyDescent="0.3">
      <c r="F106" s="6"/>
      <c r="G106" s="26"/>
      <c r="H106" s="26"/>
      <c r="I106" s="26"/>
      <c r="J106" s="26"/>
      <c r="K106" s="26"/>
      <c r="L106" s="26"/>
      <c r="M106" s="28"/>
    </row>
    <row r="107" spans="1:13" ht="12.45" x14ac:dyDescent="0.3">
      <c r="A107" s="2"/>
      <c r="B107" s="2"/>
      <c r="C107" s="2"/>
      <c r="D107" s="2"/>
      <c r="E107" s="2"/>
      <c r="F107" s="6"/>
      <c r="G107" s="26"/>
      <c r="H107" s="26"/>
      <c r="I107" s="26"/>
      <c r="J107" s="26"/>
      <c r="K107" s="26"/>
      <c r="L107" s="26"/>
      <c r="M107" s="28"/>
    </row>
    <row r="108" spans="1:13" ht="12.45" x14ac:dyDescent="0.3">
      <c r="A108" s="2"/>
      <c r="B108" s="2"/>
      <c r="C108" s="2"/>
      <c r="D108" s="2"/>
      <c r="E108" s="2"/>
      <c r="F108" s="6"/>
      <c r="G108" s="26"/>
      <c r="H108" s="26"/>
      <c r="I108" s="26"/>
      <c r="J108" s="26"/>
      <c r="K108" s="26"/>
      <c r="L108" s="26"/>
      <c r="M108" s="28"/>
    </row>
    <row r="109" spans="1:13" ht="12.45" x14ac:dyDescent="0.3">
      <c r="A109"/>
      <c r="B109"/>
      <c r="C109"/>
      <c r="D109"/>
      <c r="E109"/>
      <c r="F109" s="6"/>
      <c r="G109" s="26"/>
      <c r="H109" s="26"/>
      <c r="I109" s="26"/>
      <c r="J109" s="26"/>
      <c r="K109" s="26"/>
      <c r="L109" s="26"/>
      <c r="M109" s="28"/>
    </row>
    <row r="110" spans="1:13" ht="12.45" x14ac:dyDescent="0.3">
      <c r="A110" s="2"/>
      <c r="B110" s="2"/>
      <c r="C110" s="2"/>
      <c r="D110" s="2"/>
      <c r="E110" s="2"/>
      <c r="F110" s="6"/>
      <c r="G110" s="26"/>
      <c r="H110" s="26"/>
      <c r="I110" s="26"/>
      <c r="J110" s="26"/>
      <c r="K110" s="26"/>
      <c r="L110" s="26"/>
      <c r="M110" s="28"/>
    </row>
    <row r="111" spans="1:13" ht="12.45" x14ac:dyDescent="0.3">
      <c r="A111" s="2"/>
      <c r="B111" s="2"/>
      <c r="C111" s="2"/>
      <c r="D111" s="2"/>
      <c r="E111" s="2"/>
      <c r="F111" s="2"/>
      <c r="G111" s="26"/>
      <c r="H111" s="26"/>
      <c r="I111" s="26"/>
      <c r="J111" s="26"/>
      <c r="K111" s="26"/>
      <c r="L111" s="26"/>
      <c r="M111" s="28"/>
    </row>
    <row r="112" spans="1:13" ht="12.45" x14ac:dyDescent="0.3">
      <c r="A112"/>
      <c r="B112"/>
      <c r="C112"/>
      <c r="D112"/>
      <c r="E112"/>
      <c r="F112" s="6"/>
      <c r="G112" s="26"/>
      <c r="H112" s="26"/>
      <c r="I112" s="26"/>
      <c r="J112" s="26"/>
      <c r="K112" s="26"/>
      <c r="L112" s="26"/>
      <c r="M112" s="28"/>
    </row>
    <row r="113" spans="1:13" ht="12.45" x14ac:dyDescent="0.3">
      <c r="F113" s="6"/>
      <c r="G113" s="26"/>
      <c r="H113" s="26"/>
      <c r="I113" s="26"/>
      <c r="J113" s="26"/>
      <c r="K113" s="26"/>
      <c r="L113" s="26"/>
      <c r="M113" s="28"/>
    </row>
    <row r="114" spans="1:13" ht="12.45" x14ac:dyDescent="0.3">
      <c r="F114" s="6"/>
      <c r="G114" s="26"/>
      <c r="H114" s="26"/>
      <c r="I114" s="26"/>
      <c r="J114" s="26"/>
      <c r="K114" s="26"/>
      <c r="L114" s="26"/>
      <c r="M114" s="28"/>
    </row>
    <row r="115" spans="1:13" ht="12.45" x14ac:dyDescent="0.3">
      <c r="A115" s="2"/>
      <c r="B115" s="2"/>
      <c r="C115" s="2"/>
      <c r="D115" s="2"/>
      <c r="E115" s="2"/>
      <c r="F115" s="6"/>
      <c r="G115" s="26"/>
      <c r="H115" s="26"/>
      <c r="I115" s="26"/>
      <c r="J115" s="26"/>
      <c r="K115" s="26"/>
      <c r="L115" s="26"/>
      <c r="M115" s="28"/>
    </row>
    <row r="116" spans="1:13" ht="12.45" x14ac:dyDescent="0.3">
      <c r="A116" s="2"/>
      <c r="B116" s="2"/>
      <c r="C116" s="2"/>
      <c r="D116" s="2"/>
      <c r="E116" s="2"/>
      <c r="F116" s="6"/>
      <c r="G116" s="26"/>
      <c r="H116" s="26"/>
      <c r="I116" s="26"/>
      <c r="J116" s="26"/>
      <c r="K116" s="26"/>
      <c r="L116" s="26"/>
      <c r="M116" s="28"/>
    </row>
    <row r="117" spans="1:13" ht="12.45" x14ac:dyDescent="0.3">
      <c r="F117" s="2"/>
      <c r="G117" s="26"/>
      <c r="H117" s="26"/>
      <c r="I117" s="26"/>
      <c r="J117" s="26"/>
      <c r="K117" s="26"/>
      <c r="L117" s="26"/>
      <c r="M117" s="28"/>
    </row>
    <row r="118" spans="1:13" ht="12.45" x14ac:dyDescent="0.3">
      <c r="A118"/>
      <c r="B118"/>
      <c r="C118"/>
      <c r="D118"/>
      <c r="E118"/>
      <c r="F118" s="6"/>
      <c r="G118" s="26"/>
      <c r="H118" s="26"/>
      <c r="I118" s="26"/>
      <c r="J118" s="26"/>
      <c r="K118" s="26"/>
      <c r="L118" s="26"/>
      <c r="M118" s="28"/>
    </row>
    <row r="119" spans="1:13" ht="12.45" x14ac:dyDescent="0.3">
      <c r="A119" s="2"/>
      <c r="B119" s="2"/>
      <c r="C119" s="2"/>
      <c r="D119" s="2"/>
      <c r="E119" s="2"/>
      <c r="F119" s="2"/>
      <c r="G119" s="26"/>
      <c r="H119" s="26"/>
      <c r="I119" s="26"/>
      <c r="J119" s="26"/>
      <c r="K119" s="26"/>
      <c r="L119" s="26"/>
      <c r="M119" s="28"/>
    </row>
    <row r="120" spans="1:13" ht="12.45" x14ac:dyDescent="0.3">
      <c r="A120"/>
      <c r="B120"/>
      <c r="C120"/>
      <c r="D120"/>
      <c r="E120"/>
      <c r="F120" s="6"/>
      <c r="G120" s="26"/>
      <c r="H120" s="26"/>
      <c r="I120" s="26"/>
      <c r="J120" s="26"/>
      <c r="K120" s="26"/>
      <c r="L120" s="26"/>
      <c r="M120" s="28"/>
    </row>
    <row r="121" spans="1:13" ht="12.45" x14ac:dyDescent="0.3">
      <c r="A121" s="2"/>
      <c r="B121" s="2"/>
      <c r="C121" s="2"/>
      <c r="D121" s="2"/>
      <c r="E121" s="2"/>
      <c r="F121" s="6"/>
      <c r="G121" s="26"/>
      <c r="H121" s="26"/>
      <c r="I121" s="26"/>
      <c r="J121" s="26"/>
      <c r="K121" s="26"/>
      <c r="L121" s="26"/>
      <c r="M121" s="28"/>
    </row>
    <row r="122" spans="1:13" ht="12.45" x14ac:dyDescent="0.3">
      <c r="A122" s="2"/>
      <c r="B122" s="2"/>
      <c r="C122" s="2"/>
      <c r="D122" s="2"/>
      <c r="E122" s="2"/>
      <c r="F122" s="6"/>
      <c r="G122" s="26"/>
      <c r="H122" s="26"/>
      <c r="I122" s="26"/>
      <c r="J122" s="26"/>
      <c r="K122" s="26"/>
      <c r="L122" s="26"/>
      <c r="M122" s="28"/>
    </row>
    <row r="123" spans="1:13" ht="12.45" x14ac:dyDescent="0.3">
      <c r="A123" s="2"/>
      <c r="B123" s="2"/>
      <c r="C123" s="2"/>
      <c r="D123" s="2"/>
      <c r="E123" s="2"/>
      <c r="F123" s="2"/>
      <c r="G123" s="26"/>
      <c r="H123" s="26"/>
      <c r="I123" s="26"/>
      <c r="J123" s="26"/>
      <c r="K123" s="26"/>
      <c r="L123" s="26"/>
      <c r="M123" s="28"/>
    </row>
    <row r="124" spans="1:13" ht="12.45" x14ac:dyDescent="0.3">
      <c r="A124" s="2"/>
      <c r="B124" s="2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8"/>
    </row>
    <row r="125" spans="1:13" ht="12.45" x14ac:dyDescent="0.3">
      <c r="F125" s="2"/>
      <c r="G125" s="26"/>
      <c r="H125" s="26"/>
      <c r="I125" s="26"/>
      <c r="J125" s="26"/>
      <c r="K125" s="26"/>
      <c r="L125" s="26"/>
      <c r="M125" s="28"/>
    </row>
    <row r="126" spans="1:13" ht="12.45" x14ac:dyDescent="0.3">
      <c r="A126" s="2"/>
      <c r="B126" s="2"/>
      <c r="C126" s="2"/>
      <c r="D126" s="2"/>
      <c r="E126" s="2"/>
      <c r="F126" s="6"/>
      <c r="G126" s="26"/>
      <c r="H126" s="26"/>
      <c r="I126" s="26"/>
      <c r="J126" s="26"/>
      <c r="K126" s="26"/>
      <c r="L126" s="26"/>
      <c r="M126" s="28"/>
    </row>
    <row r="127" spans="1:13" ht="12.45" x14ac:dyDescent="0.3">
      <c r="A127" s="2"/>
      <c r="B127" s="2"/>
      <c r="C127" s="2"/>
      <c r="D127" s="2"/>
      <c r="E127" s="2"/>
      <c r="F127" s="6"/>
      <c r="G127" s="26"/>
      <c r="H127" s="26"/>
      <c r="I127" s="26"/>
      <c r="J127" s="26"/>
      <c r="K127" s="26"/>
      <c r="L127" s="26"/>
      <c r="M127" s="28"/>
    </row>
    <row r="128" spans="1:13" ht="12.45" x14ac:dyDescent="0.3">
      <c r="A128"/>
      <c r="B128"/>
      <c r="C128"/>
      <c r="D128"/>
      <c r="E128"/>
      <c r="F128" s="6"/>
      <c r="G128" s="26"/>
      <c r="H128" s="26"/>
      <c r="I128" s="26"/>
      <c r="J128" s="26"/>
      <c r="K128" s="26"/>
      <c r="L128" s="26"/>
      <c r="M128" s="28"/>
    </row>
    <row r="129" spans="1:13" ht="12.45" x14ac:dyDescent="0.3">
      <c r="A129" s="2"/>
      <c r="B129" s="2"/>
      <c r="C129" s="2"/>
      <c r="D129" s="2"/>
      <c r="E129" s="2"/>
      <c r="F129" s="6"/>
      <c r="G129" s="26"/>
      <c r="H129" s="26"/>
      <c r="I129" s="26"/>
      <c r="J129" s="26"/>
      <c r="K129" s="26"/>
      <c r="L129" s="26"/>
      <c r="M129" s="28"/>
    </row>
    <row r="130" spans="1:13" ht="12.45" x14ac:dyDescent="0.3">
      <c r="A130" s="2"/>
      <c r="B130" s="2"/>
      <c r="C130" s="2"/>
      <c r="D130" s="2"/>
      <c r="E130" s="2"/>
      <c r="F130" s="6"/>
      <c r="G130" s="26"/>
      <c r="H130" s="26"/>
      <c r="I130" s="26"/>
      <c r="J130" s="26"/>
      <c r="K130" s="26"/>
      <c r="L130" s="26"/>
      <c r="M130" s="28"/>
    </row>
    <row r="131" spans="1:13" ht="12.45" x14ac:dyDescent="0.3">
      <c r="A131" s="2"/>
      <c r="B131" s="2"/>
      <c r="C131" s="2"/>
      <c r="D131" s="2"/>
      <c r="E131" s="2"/>
      <c r="F131" s="6"/>
      <c r="G131" s="26"/>
      <c r="H131" s="26"/>
      <c r="I131" s="26"/>
      <c r="J131" s="26"/>
      <c r="K131" s="26"/>
      <c r="L131" s="26"/>
      <c r="M131" s="28"/>
    </row>
    <row r="132" spans="1:13" ht="12.45" x14ac:dyDescent="0.3">
      <c r="F132" s="6"/>
      <c r="G132" s="26"/>
      <c r="H132" s="26"/>
      <c r="I132" s="26"/>
      <c r="J132" s="26"/>
      <c r="K132" s="26"/>
      <c r="L132" s="26"/>
      <c r="M132" s="28"/>
    </row>
    <row r="133" spans="1:13" ht="12.45" x14ac:dyDescent="0.3">
      <c r="A133" s="2"/>
      <c r="B133" s="2"/>
      <c r="C133" s="2"/>
      <c r="D133" s="2"/>
      <c r="E133" s="2"/>
      <c r="F133" s="2"/>
      <c r="G133" s="26"/>
      <c r="H133" s="26"/>
      <c r="I133" s="26"/>
      <c r="J133" s="26"/>
      <c r="K133" s="26"/>
      <c r="L133" s="26"/>
      <c r="M133" s="28"/>
    </row>
    <row r="134" spans="1:13" ht="12.45" x14ac:dyDescent="0.3">
      <c r="A134"/>
      <c r="B134"/>
      <c r="C134"/>
      <c r="D134"/>
      <c r="E134"/>
      <c r="F134" s="6"/>
      <c r="G134" s="26"/>
      <c r="H134" s="26"/>
      <c r="I134" s="26"/>
      <c r="J134" s="26"/>
      <c r="K134" s="26"/>
      <c r="L134" s="26"/>
      <c r="M134" s="28"/>
    </row>
    <row r="135" spans="1:13" ht="12.45" x14ac:dyDescent="0.3">
      <c r="A135" s="2"/>
      <c r="B135" s="2"/>
      <c r="C135" s="2"/>
      <c r="D135" s="2"/>
      <c r="E135" s="2"/>
      <c r="F135" s="6"/>
      <c r="G135" s="26"/>
      <c r="H135" s="26"/>
      <c r="I135" s="26"/>
      <c r="J135" s="26"/>
      <c r="K135" s="26"/>
      <c r="L135" s="26"/>
      <c r="M135" s="28"/>
    </row>
    <row r="136" spans="1:13" ht="12.45" x14ac:dyDescent="0.3">
      <c r="A136" s="2"/>
      <c r="B136" s="2"/>
      <c r="C136" s="2"/>
      <c r="D136" s="2"/>
      <c r="E136" s="2"/>
      <c r="F136" s="6"/>
      <c r="G136" s="26"/>
      <c r="H136" s="26"/>
      <c r="I136" s="26"/>
      <c r="J136" s="26"/>
      <c r="K136" s="26"/>
      <c r="L136" s="26"/>
      <c r="M136" s="28"/>
    </row>
    <row r="137" spans="1:13" ht="12.45" x14ac:dyDescent="0.3">
      <c r="F137" s="6"/>
      <c r="G137" s="26"/>
      <c r="H137" s="26"/>
      <c r="I137" s="26"/>
      <c r="J137" s="26"/>
      <c r="K137" s="26"/>
      <c r="L137" s="26"/>
      <c r="M137" s="28"/>
    </row>
    <row r="138" spans="1:13" ht="12.45" x14ac:dyDescent="0.3">
      <c r="A138"/>
      <c r="B138"/>
      <c r="C138"/>
      <c r="D138"/>
      <c r="E138"/>
      <c r="F138" s="6"/>
      <c r="G138" s="26"/>
      <c r="H138" s="26"/>
      <c r="I138" s="26"/>
      <c r="J138" s="26"/>
      <c r="K138" s="26"/>
      <c r="L138" s="26"/>
      <c r="M138" s="28"/>
    </row>
    <row r="139" spans="1:13" ht="12.45" x14ac:dyDescent="0.3">
      <c r="A139" s="2"/>
      <c r="B139" s="2"/>
      <c r="C139" s="2"/>
      <c r="D139" s="2"/>
      <c r="E139" s="2"/>
      <c r="F139" s="6"/>
      <c r="G139" s="26"/>
      <c r="H139" s="26"/>
      <c r="I139" s="26"/>
      <c r="J139" s="26"/>
      <c r="K139" s="26"/>
      <c r="L139" s="26"/>
      <c r="M139" s="28"/>
    </row>
    <row r="140" spans="1:13" ht="12.45" x14ac:dyDescent="0.3">
      <c r="A140" s="2"/>
      <c r="B140" s="2"/>
      <c r="C140" s="2"/>
      <c r="D140" s="2"/>
      <c r="E140" s="2"/>
      <c r="F140" s="6"/>
      <c r="G140" s="26"/>
      <c r="H140" s="26"/>
      <c r="I140" s="26"/>
      <c r="J140" s="26"/>
      <c r="K140" s="26"/>
      <c r="L140" s="26"/>
      <c r="M140" s="28"/>
    </row>
    <row r="141" spans="1:13" ht="12.45" x14ac:dyDescent="0.3">
      <c r="A141" s="2"/>
      <c r="B141" s="2"/>
      <c r="C141" s="2"/>
      <c r="D141" s="2"/>
      <c r="E141" s="2"/>
      <c r="F141" s="6"/>
      <c r="G141" s="26"/>
      <c r="H141" s="26"/>
      <c r="I141" s="26"/>
      <c r="J141" s="26"/>
      <c r="K141" s="26"/>
      <c r="L141" s="26"/>
      <c r="M141" s="28"/>
    </row>
    <row r="142" spans="1:13" ht="12.45" x14ac:dyDescent="0.3">
      <c r="F142" s="2"/>
      <c r="G142" s="26"/>
      <c r="H142" s="26"/>
      <c r="I142" s="26"/>
      <c r="J142" s="26"/>
      <c r="K142" s="26"/>
      <c r="L142" s="26"/>
      <c r="M142" s="28"/>
    </row>
    <row r="143" spans="1:13" ht="12.45" x14ac:dyDescent="0.3">
      <c r="A143" s="2"/>
      <c r="B143" s="2"/>
      <c r="C143" s="2"/>
      <c r="D143" s="2"/>
      <c r="E143" s="2"/>
      <c r="F143" s="6"/>
      <c r="G143" s="26"/>
      <c r="H143" s="26"/>
      <c r="I143" s="26"/>
      <c r="J143" s="26"/>
      <c r="K143" s="26"/>
      <c r="L143" s="26"/>
      <c r="M143" s="28"/>
    </row>
    <row r="144" spans="1:13" ht="12.45" x14ac:dyDescent="0.3">
      <c r="A144" s="2"/>
      <c r="B144" s="2"/>
      <c r="C144" s="2"/>
      <c r="D144" s="2"/>
      <c r="E144" s="2"/>
      <c r="F144" s="2"/>
      <c r="G144" s="26"/>
      <c r="H144" s="26"/>
      <c r="I144" s="26"/>
      <c r="J144" s="26"/>
      <c r="K144" s="26"/>
      <c r="L144" s="26"/>
      <c r="M144" s="28"/>
    </row>
    <row r="145" spans="1:13" ht="12.45" x14ac:dyDescent="0.3">
      <c r="A145" s="2"/>
      <c r="B145" s="2"/>
      <c r="C145" s="2"/>
      <c r="D145" s="2"/>
      <c r="E145" s="2"/>
      <c r="F145" s="6"/>
      <c r="G145" s="26"/>
      <c r="H145" s="26"/>
      <c r="I145" s="26"/>
      <c r="J145" s="26"/>
      <c r="K145" s="26"/>
      <c r="L145" s="26"/>
      <c r="M145" s="28"/>
    </row>
    <row r="146" spans="1:13" ht="12.45" x14ac:dyDescent="0.3">
      <c r="F146" s="2"/>
      <c r="G146" s="26"/>
      <c r="H146" s="26"/>
      <c r="I146" s="26"/>
      <c r="J146" s="26"/>
      <c r="K146" s="26"/>
      <c r="L146" s="26"/>
      <c r="M146" s="28"/>
    </row>
    <row r="147" spans="1:13" ht="12.45" x14ac:dyDescent="0.3">
      <c r="A147"/>
      <c r="B147"/>
      <c r="C147"/>
      <c r="D147"/>
      <c r="E147"/>
      <c r="F147" s="6"/>
      <c r="G147" s="26"/>
      <c r="H147" s="26"/>
      <c r="I147" s="26"/>
      <c r="J147" s="26"/>
      <c r="K147" s="26"/>
      <c r="L147" s="26"/>
      <c r="M147" s="28"/>
    </row>
    <row r="148" spans="1:13" ht="12.45" x14ac:dyDescent="0.3">
      <c r="A148" s="2"/>
      <c r="B148" s="2"/>
      <c r="C148" s="2"/>
      <c r="D148" s="2"/>
      <c r="E148" s="2"/>
      <c r="F148" s="6"/>
      <c r="G148" s="26"/>
      <c r="H148" s="26"/>
      <c r="I148" s="26"/>
      <c r="J148" s="26"/>
      <c r="K148" s="26"/>
      <c r="L148" s="26"/>
      <c r="M148" s="28"/>
    </row>
    <row r="149" spans="1:13" ht="12.45" x14ac:dyDescent="0.3">
      <c r="A149" s="2"/>
      <c r="B149" s="2"/>
      <c r="C149" s="2"/>
      <c r="D149" s="2"/>
      <c r="E149" s="2"/>
      <c r="F149" s="6"/>
      <c r="G149" s="26"/>
      <c r="H149" s="26"/>
      <c r="I149" s="26"/>
      <c r="J149" s="26"/>
      <c r="K149" s="26"/>
      <c r="L149" s="26"/>
      <c r="M149" s="28"/>
    </row>
    <row r="150" spans="1:13" ht="12.45" x14ac:dyDescent="0.3">
      <c r="A150" s="2"/>
      <c r="B150" s="2"/>
      <c r="C150" s="2"/>
      <c r="D150" s="2"/>
      <c r="E150" s="2"/>
      <c r="F150" s="6"/>
      <c r="G150" s="26"/>
      <c r="H150" s="26"/>
      <c r="I150" s="26"/>
      <c r="J150" s="26"/>
      <c r="K150" s="26"/>
      <c r="L150" s="26"/>
      <c r="M150" s="28"/>
    </row>
    <row r="151" spans="1:13" ht="12.45" x14ac:dyDescent="0.3">
      <c r="A151" s="2"/>
      <c r="B151" s="2"/>
      <c r="C151" s="2"/>
      <c r="D151" s="2"/>
      <c r="E151" s="2"/>
      <c r="F151" s="6"/>
      <c r="G151" s="26"/>
      <c r="H151" s="26"/>
      <c r="I151" s="26"/>
      <c r="J151" s="26"/>
      <c r="K151" s="26"/>
      <c r="L151" s="26"/>
      <c r="M151" s="28"/>
    </row>
    <row r="152" spans="1:13" ht="12.45" x14ac:dyDescent="0.3">
      <c r="A152" s="2"/>
      <c r="B152" s="2"/>
      <c r="C152" s="2"/>
      <c r="D152" s="2"/>
      <c r="E152" s="2"/>
      <c r="F152" s="6"/>
      <c r="G152" s="26"/>
      <c r="H152" s="26"/>
      <c r="I152" s="26"/>
      <c r="J152" s="26"/>
      <c r="K152" s="26"/>
      <c r="L152" s="26"/>
      <c r="M152" s="28"/>
    </row>
    <row r="153" spans="1:13" ht="12.45" x14ac:dyDescent="0.3">
      <c r="A153" s="2"/>
      <c r="B153" s="2"/>
      <c r="C153" s="2"/>
      <c r="D153" s="2"/>
      <c r="E153" s="2"/>
      <c r="F153" s="6"/>
      <c r="G153" s="26"/>
      <c r="H153" s="26"/>
      <c r="I153" s="26"/>
      <c r="J153" s="26"/>
      <c r="K153" s="26"/>
      <c r="L153" s="26"/>
      <c r="M153" s="28"/>
    </row>
    <row r="154" spans="1:13" ht="12.45" x14ac:dyDescent="0.3">
      <c r="A154" s="2"/>
      <c r="B154" s="2"/>
      <c r="C154" s="2"/>
      <c r="D154" s="2"/>
      <c r="E154" s="2"/>
      <c r="F154" s="6"/>
      <c r="G154" s="26"/>
      <c r="H154" s="26"/>
      <c r="I154" s="26"/>
      <c r="J154" s="26"/>
      <c r="K154" s="26"/>
      <c r="L154" s="26"/>
      <c r="M154" s="28"/>
    </row>
    <row r="155" spans="1:13" ht="12.45" x14ac:dyDescent="0.3">
      <c r="A155" s="2"/>
      <c r="B155" s="2"/>
      <c r="C155" s="2"/>
      <c r="D155" s="2"/>
      <c r="E155" s="2"/>
      <c r="F155" s="2"/>
      <c r="G155" s="26"/>
      <c r="H155" s="26"/>
      <c r="I155" s="26"/>
      <c r="J155" s="26"/>
      <c r="K155" s="26"/>
      <c r="L155" s="26"/>
      <c r="M155" s="28"/>
    </row>
    <row r="156" spans="1:13" ht="12.45" x14ac:dyDescent="0.3">
      <c r="A156" s="2"/>
      <c r="B156" s="2"/>
      <c r="C156" s="2"/>
      <c r="D156" s="2"/>
      <c r="E156" s="2"/>
      <c r="F156" s="6"/>
      <c r="G156" s="26"/>
      <c r="H156" s="26"/>
      <c r="I156" s="26"/>
      <c r="J156" s="26"/>
      <c r="K156" s="26"/>
      <c r="L156" s="26"/>
      <c r="M156" s="28"/>
    </row>
    <row r="157" spans="1:13" ht="12.45" x14ac:dyDescent="0.3">
      <c r="A157" s="2"/>
      <c r="B157" s="2"/>
      <c r="C157" s="2"/>
      <c r="D157" s="2"/>
      <c r="E157" s="2"/>
      <c r="F157" s="6"/>
      <c r="G157" s="26"/>
      <c r="H157" s="26"/>
      <c r="I157" s="26"/>
      <c r="J157" s="26"/>
      <c r="K157" s="26"/>
      <c r="L157" s="26"/>
      <c r="M157" s="28"/>
    </row>
    <row r="158" spans="1:13" ht="12.45" x14ac:dyDescent="0.3">
      <c r="A158" s="2"/>
      <c r="B158" s="2"/>
      <c r="C158" s="2"/>
      <c r="D158" s="2"/>
      <c r="E158" s="2"/>
      <c r="F158" s="6"/>
      <c r="G158" s="26"/>
      <c r="H158" s="26"/>
      <c r="I158" s="26"/>
      <c r="J158" s="26"/>
      <c r="K158" s="26"/>
      <c r="L158" s="26"/>
      <c r="M158" s="28"/>
    </row>
    <row r="159" spans="1:13" ht="12.45" x14ac:dyDescent="0.3">
      <c r="A159" s="2"/>
      <c r="B159" s="2"/>
      <c r="C159" s="2"/>
      <c r="D159" s="2"/>
      <c r="E159" s="2"/>
      <c r="F159" s="2"/>
      <c r="G159" s="26"/>
      <c r="H159" s="26"/>
      <c r="I159" s="26"/>
      <c r="J159" s="26"/>
      <c r="K159" s="26"/>
      <c r="L159" s="26"/>
      <c r="M159" s="28"/>
    </row>
    <row r="160" spans="1:13" ht="12.45" x14ac:dyDescent="0.3">
      <c r="A160" s="2"/>
      <c r="B160" s="2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8"/>
    </row>
    <row r="161" spans="1:13" ht="12.45" x14ac:dyDescent="0.3">
      <c r="A161" s="2"/>
      <c r="B161" s="2"/>
      <c r="C161" s="2"/>
      <c r="D161" s="2"/>
      <c r="E161" s="2"/>
      <c r="F161" s="6"/>
      <c r="G161" s="26"/>
      <c r="H161" s="26"/>
      <c r="I161" s="26"/>
      <c r="J161" s="26"/>
      <c r="K161" s="26"/>
      <c r="L161" s="26"/>
      <c r="M161" s="28"/>
    </row>
    <row r="162" spans="1:13" ht="12.45" x14ac:dyDescent="0.3">
      <c r="A162" s="2"/>
      <c r="B162" s="2"/>
      <c r="C162" s="2"/>
      <c r="D162" s="2"/>
      <c r="E162" s="2"/>
      <c r="F162" s="2"/>
      <c r="G162" s="26"/>
      <c r="H162" s="26"/>
      <c r="I162" s="26"/>
      <c r="J162" s="26"/>
      <c r="K162" s="26"/>
      <c r="L162" s="26"/>
      <c r="M162" s="28"/>
    </row>
    <row r="163" spans="1:13" ht="12.45" x14ac:dyDescent="0.3">
      <c r="A163" s="2"/>
      <c r="B163" s="2"/>
      <c r="C163" s="2"/>
      <c r="D163" s="2"/>
      <c r="E163" s="2"/>
      <c r="F163" s="6"/>
      <c r="G163" s="26"/>
      <c r="H163" s="26"/>
      <c r="I163" s="26"/>
      <c r="J163" s="26"/>
      <c r="K163" s="26"/>
      <c r="L163" s="26"/>
      <c r="M163" s="28"/>
    </row>
    <row r="164" spans="1:13" ht="12.45" x14ac:dyDescent="0.3">
      <c r="A164" s="2"/>
      <c r="B164" s="2"/>
      <c r="C164" s="2"/>
      <c r="D164" s="2"/>
      <c r="E164" s="2"/>
      <c r="F164" s="6"/>
      <c r="G164" s="26"/>
      <c r="H164" s="26"/>
      <c r="I164" s="26"/>
      <c r="J164" s="26"/>
      <c r="K164" s="26"/>
      <c r="L164" s="26"/>
      <c r="M164" s="28"/>
    </row>
    <row r="165" spans="1:13" ht="12.45" x14ac:dyDescent="0.3">
      <c r="F165" s="2"/>
      <c r="G165" s="26"/>
      <c r="H165" s="26"/>
      <c r="I165" s="26"/>
      <c r="J165" s="26"/>
      <c r="K165" s="26"/>
      <c r="L165" s="26"/>
      <c r="M165" s="28"/>
    </row>
    <row r="166" spans="1:13" ht="12.45" x14ac:dyDescent="0.3">
      <c r="A166" s="2"/>
      <c r="B166" s="2"/>
      <c r="C166" s="2"/>
      <c r="D166" s="2"/>
      <c r="E166" s="2"/>
      <c r="F166" s="6"/>
      <c r="G166" s="26"/>
      <c r="H166" s="26"/>
      <c r="I166" s="26"/>
      <c r="J166" s="26"/>
      <c r="K166" s="26"/>
      <c r="L166" s="26"/>
      <c r="M166" s="28"/>
    </row>
    <row r="167" spans="1:13" ht="12.45" x14ac:dyDescent="0.3">
      <c r="A167" s="2"/>
      <c r="B167" s="2"/>
      <c r="C167" s="2"/>
      <c r="D167" s="2"/>
      <c r="E167" s="2"/>
      <c r="F167" s="6"/>
      <c r="G167" s="26"/>
      <c r="H167" s="26"/>
      <c r="I167" s="26"/>
      <c r="J167" s="26"/>
      <c r="K167" s="26"/>
      <c r="L167" s="26"/>
      <c r="M167" s="28"/>
    </row>
    <row r="168" spans="1:13" ht="12.45" x14ac:dyDescent="0.3">
      <c r="A168" s="2"/>
      <c r="B168" s="2"/>
      <c r="C168" s="2"/>
      <c r="D168" s="2"/>
      <c r="E168" s="2"/>
      <c r="F168" s="6"/>
      <c r="G168" s="26"/>
      <c r="H168" s="26"/>
      <c r="I168" s="26"/>
      <c r="J168" s="26"/>
      <c r="K168" s="26"/>
      <c r="L168" s="26"/>
      <c r="M168" s="28"/>
    </row>
    <row r="169" spans="1:13" ht="12.45" x14ac:dyDescent="0.3">
      <c r="A169" s="2"/>
      <c r="B169" s="2"/>
      <c r="C169" s="2"/>
      <c r="D169" s="2"/>
      <c r="E169" s="2"/>
      <c r="F169" s="6"/>
      <c r="G169" s="26"/>
      <c r="H169" s="26"/>
      <c r="I169" s="26"/>
      <c r="J169" s="26"/>
      <c r="K169" s="26"/>
      <c r="L169" s="26"/>
      <c r="M169" s="28"/>
    </row>
    <row r="170" spans="1:13" ht="12.45" x14ac:dyDescent="0.3">
      <c r="A170" s="2"/>
      <c r="B170" s="2"/>
      <c r="C170" s="2"/>
      <c r="D170" s="2"/>
      <c r="E170" s="2"/>
      <c r="F170" s="6"/>
      <c r="G170" s="26"/>
      <c r="H170" s="26"/>
      <c r="I170" s="26"/>
      <c r="J170" s="26"/>
      <c r="K170" s="26"/>
      <c r="L170" s="26"/>
      <c r="M170" s="28"/>
    </row>
    <row r="171" spans="1:13" ht="12.45" x14ac:dyDescent="0.3">
      <c r="F171" s="2"/>
      <c r="G171" s="26"/>
      <c r="H171" s="26"/>
      <c r="I171" s="26"/>
      <c r="J171" s="26"/>
      <c r="K171" s="26"/>
      <c r="L171" s="26"/>
      <c r="M171" s="28"/>
    </row>
    <row r="172" spans="1:13" ht="12.45" x14ac:dyDescent="0.3">
      <c r="A172" s="2"/>
      <c r="B172" s="2"/>
      <c r="C172" s="2"/>
      <c r="D172" s="2"/>
      <c r="E172" s="2"/>
      <c r="F172" s="2"/>
      <c r="G172" s="26"/>
      <c r="H172" s="26"/>
      <c r="I172" s="26"/>
      <c r="J172" s="26"/>
      <c r="K172" s="26"/>
      <c r="L172" s="26"/>
      <c r="M172" s="28"/>
    </row>
    <row r="173" spans="1:13" ht="12.45" x14ac:dyDescent="0.3">
      <c r="A173" s="2"/>
      <c r="B173" s="2"/>
      <c r="C173" s="2"/>
      <c r="D173" s="2"/>
      <c r="E173" s="2"/>
      <c r="F173" s="6"/>
      <c r="G173" s="26"/>
      <c r="H173" s="26"/>
      <c r="I173" s="26"/>
      <c r="J173" s="26"/>
      <c r="K173" s="26"/>
      <c r="L173" s="26"/>
      <c r="M173" s="28"/>
    </row>
    <row r="174" spans="1:13" ht="12.45" x14ac:dyDescent="0.3">
      <c r="A174" s="2"/>
      <c r="B174" s="2"/>
      <c r="C174" s="2"/>
      <c r="D174" s="2"/>
      <c r="E174" s="2"/>
      <c r="F174" s="6"/>
      <c r="G174" s="26"/>
      <c r="H174" s="26"/>
      <c r="I174" s="26"/>
      <c r="J174" s="26"/>
      <c r="K174" s="26"/>
      <c r="L174" s="26"/>
      <c r="M174" s="28"/>
    </row>
    <row r="175" spans="1:13" ht="12.45" x14ac:dyDescent="0.3">
      <c r="A175" s="2"/>
      <c r="B175" s="2"/>
      <c r="C175" s="2"/>
      <c r="D175" s="2"/>
      <c r="E175" s="2"/>
      <c r="F175" s="6"/>
      <c r="G175" s="26"/>
      <c r="H175" s="26"/>
      <c r="I175" s="26"/>
      <c r="J175" s="26"/>
      <c r="K175" s="26"/>
      <c r="L175" s="26"/>
      <c r="M175" s="28"/>
    </row>
    <row r="176" spans="1:13" ht="12.45" x14ac:dyDescent="0.3">
      <c r="A176" s="2"/>
      <c r="B176" s="2"/>
      <c r="C176" s="2"/>
      <c r="D176" s="2"/>
      <c r="E176" s="2"/>
      <c r="F176" s="2"/>
      <c r="G176" s="26"/>
      <c r="H176" s="26"/>
      <c r="I176" s="26"/>
      <c r="J176" s="26"/>
      <c r="K176" s="26"/>
      <c r="L176" s="26"/>
      <c r="M176" s="28"/>
    </row>
    <row r="177" spans="1:13" ht="12.45" x14ac:dyDescent="0.3">
      <c r="A177" s="2"/>
      <c r="B177" s="2"/>
      <c r="C177" s="2"/>
      <c r="D177" s="2"/>
      <c r="E177" s="2"/>
      <c r="F177" s="6"/>
      <c r="G177" s="26"/>
      <c r="H177" s="26"/>
      <c r="I177" s="26"/>
      <c r="J177" s="26"/>
      <c r="K177" s="26"/>
      <c r="L177" s="26"/>
      <c r="M177" s="28"/>
    </row>
    <row r="178" spans="1:13" ht="12.45" x14ac:dyDescent="0.3">
      <c r="A178" s="2"/>
      <c r="B178" s="2"/>
      <c r="C178" s="2"/>
      <c r="D178" s="2"/>
      <c r="E178" s="2"/>
      <c r="F178" s="6"/>
      <c r="G178" s="26"/>
      <c r="H178" s="26"/>
      <c r="I178" s="26"/>
      <c r="J178" s="26"/>
      <c r="K178" s="26"/>
      <c r="L178" s="26"/>
      <c r="M178" s="28"/>
    </row>
    <row r="179" spans="1:13" ht="12.45" x14ac:dyDescent="0.3">
      <c r="F179" s="6"/>
      <c r="G179" s="26"/>
      <c r="H179" s="26"/>
      <c r="I179" s="26"/>
      <c r="J179" s="26"/>
      <c r="K179" s="26"/>
      <c r="L179" s="26"/>
      <c r="M179" s="28"/>
    </row>
    <row r="180" spans="1:13" ht="12.45" x14ac:dyDescent="0.3">
      <c r="A180" s="2"/>
      <c r="B180" s="2"/>
      <c r="C180" s="2"/>
      <c r="D180" s="2"/>
      <c r="E180" s="2"/>
      <c r="F180" s="6"/>
      <c r="G180" s="26"/>
      <c r="H180" s="26"/>
      <c r="I180" s="26"/>
      <c r="J180" s="26"/>
      <c r="K180" s="26"/>
      <c r="L180" s="26"/>
      <c r="M180" s="28"/>
    </row>
    <row r="181" spans="1:13" ht="12.45" x14ac:dyDescent="0.3">
      <c r="A181" s="2"/>
      <c r="B181" s="2"/>
      <c r="C181" s="2"/>
      <c r="D181" s="2"/>
      <c r="E181" s="2"/>
      <c r="F181" s="6"/>
      <c r="G181" s="26"/>
      <c r="H181" s="26"/>
      <c r="I181" s="26"/>
      <c r="J181" s="26"/>
      <c r="K181" s="26"/>
      <c r="L181" s="26"/>
      <c r="M181" s="28"/>
    </row>
    <row r="182" spans="1:13" ht="12.45" x14ac:dyDescent="0.3">
      <c r="A182" s="2"/>
      <c r="B182" s="2"/>
      <c r="C182" s="2"/>
      <c r="D182" s="2"/>
      <c r="E182" s="2"/>
      <c r="F182" s="6"/>
      <c r="G182" s="26"/>
      <c r="H182" s="26"/>
      <c r="I182" s="26"/>
      <c r="J182" s="26"/>
      <c r="K182" s="26"/>
      <c r="L182" s="26"/>
      <c r="M182" s="28"/>
    </row>
    <row r="183" spans="1:13" ht="12.45" x14ac:dyDescent="0.3">
      <c r="A183" s="2"/>
      <c r="B183" s="2"/>
      <c r="C183" s="2"/>
      <c r="D183" s="2"/>
      <c r="E183" s="2"/>
      <c r="F183" s="6"/>
      <c r="G183" s="26"/>
      <c r="H183" s="26"/>
      <c r="I183" s="26"/>
      <c r="J183" s="26"/>
      <c r="K183" s="26"/>
      <c r="L183" s="26"/>
      <c r="M183" s="28"/>
    </row>
    <row r="184" spans="1:13" ht="12.45" x14ac:dyDescent="0.3">
      <c r="A184" s="2"/>
      <c r="B184" s="2"/>
      <c r="C184" s="2"/>
      <c r="D184" s="2"/>
      <c r="E184" s="2"/>
      <c r="F184" s="6"/>
      <c r="G184" s="26"/>
      <c r="H184" s="26"/>
      <c r="I184" s="26"/>
      <c r="J184" s="26"/>
      <c r="K184" s="26"/>
      <c r="L184" s="26"/>
      <c r="M184" s="28"/>
    </row>
    <row r="185" spans="1:13" ht="12.45" x14ac:dyDescent="0.3">
      <c r="A185" s="2"/>
      <c r="B185" s="2"/>
      <c r="C185" s="2"/>
      <c r="D185" s="2"/>
      <c r="E185" s="2"/>
      <c r="F185" s="6"/>
      <c r="G185" s="26"/>
      <c r="H185" s="26"/>
      <c r="I185" s="26"/>
      <c r="J185" s="26"/>
      <c r="K185" s="26"/>
      <c r="L185" s="26"/>
      <c r="M185" s="28"/>
    </row>
    <row r="186" spans="1:13" ht="12.45" x14ac:dyDescent="0.3">
      <c r="F186" s="6"/>
      <c r="G186" s="26"/>
      <c r="H186" s="26"/>
      <c r="I186" s="26"/>
      <c r="J186" s="26"/>
      <c r="K186" s="26"/>
      <c r="L186" s="26"/>
      <c r="M186" s="28"/>
    </row>
    <row r="187" spans="1:13" ht="12.45" x14ac:dyDescent="0.3">
      <c r="A187" s="2"/>
      <c r="B187" s="2"/>
      <c r="C187" s="2"/>
      <c r="D187" s="2"/>
      <c r="E187" s="2"/>
      <c r="F187" s="6"/>
      <c r="G187" s="26"/>
      <c r="H187" s="26"/>
      <c r="I187" s="26"/>
      <c r="J187" s="26"/>
      <c r="K187" s="26"/>
      <c r="L187" s="26"/>
      <c r="M187" s="28"/>
    </row>
    <row r="188" spans="1:13" ht="12.45" x14ac:dyDescent="0.3">
      <c r="A188" s="2"/>
      <c r="B188" s="2"/>
      <c r="C188" s="2"/>
      <c r="D188" s="2"/>
      <c r="E188" s="2"/>
      <c r="F188" s="6"/>
      <c r="G188" s="26"/>
      <c r="H188" s="26"/>
      <c r="I188" s="26"/>
      <c r="J188" s="26"/>
      <c r="K188" s="26"/>
      <c r="L188" s="26"/>
      <c r="M188" s="28"/>
    </row>
    <row r="189" spans="1:13" ht="12.45" x14ac:dyDescent="0.3">
      <c r="A189" s="2"/>
      <c r="B189" s="2"/>
      <c r="C189" s="2"/>
      <c r="D189" s="2"/>
      <c r="E189" s="2"/>
      <c r="F189" s="6"/>
      <c r="G189" s="26"/>
      <c r="H189" s="26"/>
      <c r="I189" s="26"/>
      <c r="J189" s="26"/>
      <c r="K189" s="26"/>
      <c r="L189" s="26"/>
      <c r="M189" s="28"/>
    </row>
    <row r="190" spans="1:13" ht="12.45" x14ac:dyDescent="0.3">
      <c r="F190" s="2"/>
      <c r="G190" s="26"/>
      <c r="H190" s="26"/>
      <c r="I190" s="26"/>
      <c r="J190" s="26"/>
      <c r="K190" s="26"/>
      <c r="L190" s="26"/>
      <c r="M190" s="28"/>
    </row>
    <row r="191" spans="1:13" ht="12.45" x14ac:dyDescent="0.3">
      <c r="A191" s="2"/>
      <c r="B191" s="2"/>
      <c r="C191" s="2"/>
      <c r="D191" s="2"/>
      <c r="E191" s="2"/>
      <c r="F191" s="6"/>
      <c r="G191" s="26"/>
      <c r="H191" s="26"/>
      <c r="I191" s="26"/>
      <c r="J191" s="26"/>
      <c r="K191" s="26"/>
      <c r="L191" s="26"/>
      <c r="M191" s="28"/>
    </row>
    <row r="192" spans="1:13" ht="12.45" x14ac:dyDescent="0.3">
      <c r="F192" s="2"/>
      <c r="G192" s="26"/>
      <c r="H192" s="26"/>
      <c r="I192" s="26"/>
      <c r="J192" s="26"/>
      <c r="K192" s="26"/>
      <c r="L192" s="26"/>
      <c r="M192" s="28"/>
    </row>
    <row r="193" spans="1:13" ht="12.45" x14ac:dyDescent="0.3">
      <c r="A193" s="2"/>
      <c r="B193" s="2"/>
      <c r="C193" s="2"/>
      <c r="D193" s="2"/>
      <c r="E193" s="2"/>
      <c r="F193" s="6"/>
      <c r="G193" s="26"/>
      <c r="H193" s="26"/>
      <c r="I193" s="26"/>
      <c r="J193" s="26"/>
      <c r="K193" s="26"/>
      <c r="L193" s="26"/>
      <c r="M193" s="28"/>
    </row>
    <row r="194" spans="1:13" ht="12.45" x14ac:dyDescent="0.3">
      <c r="A194" s="2"/>
      <c r="B194" s="2"/>
      <c r="C194" s="2"/>
      <c r="D194" s="2"/>
      <c r="E194" s="2"/>
      <c r="F194" s="6"/>
      <c r="G194" s="26"/>
      <c r="H194" s="26"/>
      <c r="I194" s="26"/>
      <c r="J194" s="26"/>
      <c r="K194" s="26"/>
      <c r="L194" s="26"/>
      <c r="M194" s="28"/>
    </row>
    <row r="195" spans="1:13" ht="12.45" x14ac:dyDescent="0.3">
      <c r="A195" s="2"/>
      <c r="B195" s="2"/>
      <c r="C195" s="2"/>
      <c r="D195" s="2"/>
      <c r="E195" s="2"/>
      <c r="F195" s="6"/>
      <c r="G195" s="26"/>
      <c r="H195" s="26"/>
      <c r="I195" s="26"/>
      <c r="J195" s="26"/>
      <c r="K195" s="26"/>
      <c r="L195" s="26"/>
      <c r="M195" s="28"/>
    </row>
    <row r="196" spans="1:13" ht="12.45" x14ac:dyDescent="0.3">
      <c r="A196" s="2"/>
      <c r="B196" s="2"/>
      <c r="C196" s="2"/>
      <c r="D196" s="2"/>
      <c r="E196" s="2"/>
      <c r="F196" s="6"/>
      <c r="G196" s="26"/>
      <c r="H196" s="26"/>
      <c r="I196" s="26"/>
      <c r="J196" s="26"/>
      <c r="K196" s="26"/>
      <c r="L196" s="26"/>
      <c r="M196" s="28"/>
    </row>
    <row r="197" spans="1:13" ht="12.45" x14ac:dyDescent="0.3">
      <c r="A197" s="2"/>
      <c r="B197" s="2"/>
      <c r="C197" s="2"/>
      <c r="D197" s="2"/>
      <c r="E197" s="2"/>
      <c r="F197" s="6"/>
      <c r="G197" s="26"/>
      <c r="H197" s="26"/>
      <c r="I197" s="26"/>
      <c r="J197" s="26"/>
      <c r="K197" s="26"/>
      <c r="L197" s="26"/>
      <c r="M197" s="28"/>
    </row>
    <row r="198" spans="1:13" ht="12.45" x14ac:dyDescent="0.3">
      <c r="A198" s="2"/>
      <c r="B198" s="2"/>
      <c r="C198" s="2"/>
      <c r="D198" s="2"/>
      <c r="E198" s="2"/>
      <c r="F198" s="6"/>
      <c r="G198" s="26"/>
      <c r="H198" s="26"/>
      <c r="I198" s="26"/>
      <c r="J198" s="26"/>
      <c r="K198" s="26"/>
      <c r="L198" s="26"/>
      <c r="M198" s="28"/>
    </row>
    <row r="199" spans="1:13" ht="12.45" x14ac:dyDescent="0.3">
      <c r="A199" s="2"/>
      <c r="B199" s="2"/>
      <c r="C199" s="2"/>
      <c r="D199" s="2"/>
      <c r="E199" s="2"/>
      <c r="F199" s="6"/>
      <c r="G199" s="26"/>
      <c r="H199" s="26"/>
      <c r="I199" s="26"/>
      <c r="J199" s="26"/>
      <c r="K199" s="26"/>
      <c r="L199" s="26"/>
      <c r="M199" s="28"/>
    </row>
    <row r="200" spans="1:13" ht="12.45" x14ac:dyDescent="0.3">
      <c r="A200" s="2"/>
      <c r="B200" s="2"/>
      <c r="C200" s="2"/>
      <c r="D200" s="2"/>
      <c r="E200" s="2"/>
      <c r="F200" s="6"/>
      <c r="G200" s="26"/>
      <c r="H200" s="26"/>
      <c r="I200" s="26"/>
      <c r="J200" s="26"/>
      <c r="K200" s="26"/>
      <c r="L200" s="26"/>
      <c r="M200" s="28"/>
    </row>
    <row r="201" spans="1:13" ht="12.45" x14ac:dyDescent="0.3">
      <c r="A201" s="2"/>
      <c r="B201" s="2"/>
      <c r="C201" s="2"/>
      <c r="D201" s="2"/>
      <c r="E201" s="2"/>
      <c r="F201" s="6"/>
      <c r="G201" s="26"/>
      <c r="H201" s="26"/>
      <c r="I201" s="26"/>
      <c r="J201" s="26"/>
      <c r="K201" s="26"/>
      <c r="L201" s="26"/>
      <c r="M201" s="28"/>
    </row>
    <row r="202" spans="1:13" ht="12.45" x14ac:dyDescent="0.3">
      <c r="A202" s="2"/>
      <c r="B202" s="2"/>
      <c r="C202" s="2"/>
      <c r="D202" s="2"/>
      <c r="E202" s="2"/>
      <c r="F202" s="6"/>
      <c r="G202" s="26"/>
      <c r="H202" s="26"/>
      <c r="I202" s="26"/>
      <c r="J202" s="26"/>
      <c r="K202" s="26"/>
      <c r="L202" s="26"/>
      <c r="M202" s="28"/>
    </row>
    <row r="203" spans="1:13" ht="12.45" x14ac:dyDescent="0.3">
      <c r="A203" s="2"/>
      <c r="B203" s="2"/>
      <c r="C203" s="2"/>
      <c r="D203" s="2"/>
      <c r="E203" s="2"/>
      <c r="F203" s="6"/>
      <c r="G203" s="26"/>
      <c r="H203" s="26"/>
      <c r="I203" s="26"/>
      <c r="J203" s="26"/>
      <c r="K203" s="26"/>
      <c r="L203" s="26"/>
      <c r="M203" s="28"/>
    </row>
    <row r="204" spans="1:13" ht="12.45" x14ac:dyDescent="0.3">
      <c r="A204" s="2"/>
      <c r="B204" s="2"/>
      <c r="C204" s="2"/>
      <c r="D204" s="2"/>
      <c r="E204" s="2"/>
      <c r="F204" s="6"/>
      <c r="G204" s="26"/>
      <c r="H204" s="26"/>
      <c r="I204" s="26"/>
      <c r="J204" s="26"/>
      <c r="K204" s="26"/>
      <c r="L204" s="26"/>
      <c r="M204" s="28"/>
    </row>
    <row r="205" spans="1:13" ht="12.45" x14ac:dyDescent="0.3">
      <c r="A205" s="2"/>
      <c r="B205" s="2"/>
      <c r="C205" s="2"/>
      <c r="D205" s="2"/>
      <c r="E205" s="2"/>
      <c r="F205" s="6"/>
      <c r="G205" s="26"/>
      <c r="H205" s="26"/>
      <c r="I205" s="26"/>
      <c r="J205" s="26"/>
      <c r="K205" s="26"/>
      <c r="L205" s="26"/>
      <c r="M205" s="28"/>
    </row>
    <row r="206" spans="1:13" ht="12.45" x14ac:dyDescent="0.3">
      <c r="A206" s="2"/>
      <c r="B206" s="2"/>
      <c r="C206" s="2"/>
      <c r="D206" s="2"/>
      <c r="E206" s="2"/>
      <c r="F206" s="6"/>
      <c r="G206" s="26"/>
      <c r="H206" s="26"/>
      <c r="I206" s="26"/>
      <c r="J206" s="26"/>
      <c r="K206" s="26"/>
      <c r="L206" s="26"/>
      <c r="M206" s="28"/>
    </row>
    <row r="207" spans="1:13" ht="12.45" x14ac:dyDescent="0.3">
      <c r="A207" s="2"/>
      <c r="B207" s="2"/>
      <c r="C207" s="2"/>
      <c r="D207" s="2"/>
      <c r="E207" s="2"/>
      <c r="F207" s="6"/>
      <c r="G207" s="26"/>
      <c r="H207" s="26"/>
      <c r="I207" s="26"/>
      <c r="J207" s="26"/>
      <c r="K207" s="26"/>
      <c r="L207" s="26"/>
      <c r="M207" s="28"/>
    </row>
    <row r="208" spans="1:13" ht="12.45" x14ac:dyDescent="0.3">
      <c r="A208" s="2"/>
      <c r="B208" s="2"/>
      <c r="C208" s="2"/>
      <c r="D208" s="2"/>
      <c r="E208" s="2"/>
      <c r="F208" s="6"/>
      <c r="G208" s="26"/>
      <c r="H208" s="26"/>
      <c r="I208" s="26"/>
      <c r="J208" s="26"/>
      <c r="K208" s="26"/>
      <c r="L208" s="26"/>
      <c r="M208" s="28"/>
    </row>
    <row r="209" spans="1:13" ht="12.45" x14ac:dyDescent="0.3">
      <c r="A209" s="2"/>
      <c r="B209" s="2"/>
      <c r="C209" s="2"/>
      <c r="D209" s="2"/>
      <c r="E209" s="2"/>
      <c r="F209" s="6"/>
      <c r="G209" s="26"/>
      <c r="H209" s="26"/>
      <c r="I209" s="26"/>
      <c r="J209" s="26"/>
      <c r="K209" s="26"/>
      <c r="L209" s="26"/>
      <c r="M209" s="28"/>
    </row>
    <row r="210" spans="1:13" ht="12.45" x14ac:dyDescent="0.3">
      <c r="A210" s="2"/>
      <c r="B210" s="2"/>
      <c r="C210" s="2"/>
      <c r="D210" s="2"/>
      <c r="E210" s="2"/>
      <c r="F210" s="6"/>
      <c r="G210" s="26"/>
      <c r="H210" s="26"/>
      <c r="I210" s="26"/>
      <c r="J210" s="26"/>
      <c r="K210" s="26"/>
      <c r="L210" s="26"/>
      <c r="M210" s="28"/>
    </row>
    <row r="211" spans="1:13" ht="12.45" x14ac:dyDescent="0.3">
      <c r="A211" s="2"/>
      <c r="B211" s="2"/>
      <c r="C211" s="2"/>
      <c r="D211" s="2"/>
      <c r="E211" s="2"/>
      <c r="F211" s="6"/>
      <c r="G211" s="26"/>
      <c r="H211" s="26"/>
      <c r="I211" s="26"/>
      <c r="J211" s="26"/>
      <c r="K211" s="26"/>
      <c r="L211" s="26"/>
      <c r="M211" s="28"/>
    </row>
    <row r="212" spans="1:13" ht="12.45" x14ac:dyDescent="0.3">
      <c r="A212" s="2"/>
      <c r="B212" s="2"/>
      <c r="C212" s="2"/>
      <c r="D212" s="2"/>
      <c r="E212" s="2"/>
      <c r="F212" s="6"/>
      <c r="G212" s="26"/>
      <c r="H212" s="26"/>
      <c r="I212" s="26"/>
      <c r="J212" s="26"/>
      <c r="K212" s="26"/>
      <c r="L212" s="26"/>
      <c r="M212" s="28"/>
    </row>
    <row r="213" spans="1:13" ht="12.45" x14ac:dyDescent="0.3">
      <c r="A213" s="2"/>
      <c r="B213" s="2"/>
      <c r="C213" s="2"/>
      <c r="D213" s="2"/>
      <c r="E213" s="2"/>
      <c r="F213" s="6"/>
      <c r="G213" s="26"/>
      <c r="H213" s="26"/>
      <c r="I213" s="26"/>
      <c r="J213" s="26"/>
      <c r="K213" s="26"/>
      <c r="L213" s="26"/>
      <c r="M213" s="28"/>
    </row>
    <row r="214" spans="1:13" ht="12.45" x14ac:dyDescent="0.3">
      <c r="A214" s="2"/>
      <c r="B214" s="2"/>
      <c r="C214" s="2"/>
      <c r="D214" s="2"/>
      <c r="E214" s="2"/>
      <c r="F214" s="6"/>
      <c r="G214" s="26"/>
      <c r="H214" s="26"/>
      <c r="I214" s="26"/>
      <c r="J214" s="26"/>
      <c r="K214" s="26"/>
      <c r="L214" s="26"/>
      <c r="M214" s="28"/>
    </row>
    <row r="215" spans="1:13" ht="12.45" x14ac:dyDescent="0.3">
      <c r="A215" s="2"/>
      <c r="B215" s="2"/>
      <c r="C215" s="2"/>
      <c r="D215" s="2"/>
      <c r="E215" s="2"/>
      <c r="F215" s="6"/>
      <c r="G215" s="26"/>
      <c r="H215" s="26"/>
      <c r="I215" s="26"/>
      <c r="J215" s="26"/>
      <c r="K215" s="26"/>
      <c r="L215" s="26"/>
      <c r="M215" s="28"/>
    </row>
    <row r="216" spans="1:13" ht="12.45" x14ac:dyDescent="0.3">
      <c r="A216" s="2"/>
      <c r="B216" s="2"/>
      <c r="C216" s="2"/>
      <c r="D216" s="2"/>
      <c r="E216" s="2"/>
      <c r="F216" s="6"/>
      <c r="G216" s="26"/>
      <c r="H216" s="26"/>
      <c r="I216" s="26"/>
      <c r="J216" s="26"/>
      <c r="K216" s="26"/>
      <c r="L216" s="26"/>
      <c r="M216" s="28"/>
    </row>
    <row r="217" spans="1:13" ht="12.45" x14ac:dyDescent="0.3">
      <c r="A217" s="2"/>
      <c r="B217" s="2"/>
      <c r="C217" s="2"/>
      <c r="D217" s="2"/>
      <c r="E217" s="2"/>
      <c r="F217" s="6"/>
      <c r="G217" s="26"/>
      <c r="H217" s="26"/>
      <c r="I217" s="26"/>
      <c r="J217" s="26"/>
      <c r="K217" s="26"/>
      <c r="L217" s="26"/>
      <c r="M217" s="28"/>
    </row>
    <row r="218" spans="1:13" ht="12.45" x14ac:dyDescent="0.3">
      <c r="A218" s="2"/>
      <c r="B218" s="2"/>
      <c r="C218" s="2"/>
      <c r="D218" s="2"/>
      <c r="E218" s="2"/>
      <c r="F218" s="6"/>
      <c r="G218" s="26"/>
      <c r="H218" s="26"/>
      <c r="I218" s="26"/>
      <c r="J218" s="26"/>
      <c r="K218" s="26"/>
      <c r="L218" s="26"/>
      <c r="M218" s="28"/>
    </row>
    <row r="219" spans="1:13" ht="12.45" x14ac:dyDescent="0.3">
      <c r="A219" s="2"/>
      <c r="B219" s="2"/>
      <c r="C219" s="2"/>
      <c r="D219" s="2"/>
      <c r="E219" s="2"/>
      <c r="F219" s="6"/>
      <c r="G219" s="26"/>
      <c r="H219" s="26"/>
      <c r="I219" s="26"/>
      <c r="J219" s="26"/>
      <c r="K219" s="26"/>
      <c r="L219" s="26"/>
      <c r="M219" s="28"/>
    </row>
    <row r="220" spans="1:13" ht="12.45" x14ac:dyDescent="0.3">
      <c r="A220" s="2"/>
      <c r="B220" s="2"/>
      <c r="C220" s="2"/>
      <c r="D220" s="2"/>
      <c r="E220" s="2"/>
      <c r="F220" s="6"/>
      <c r="G220" s="26"/>
      <c r="H220" s="26"/>
      <c r="I220" s="26"/>
      <c r="J220" s="26"/>
      <c r="K220" s="26"/>
      <c r="L220" s="26"/>
      <c r="M220" s="28"/>
    </row>
    <row r="221" spans="1:13" ht="12.45" x14ac:dyDescent="0.3">
      <c r="A221" s="2"/>
      <c r="B221" s="2"/>
      <c r="C221" s="2"/>
      <c r="D221" s="2"/>
      <c r="E221" s="2"/>
      <c r="F221" s="6"/>
      <c r="G221" s="26"/>
      <c r="H221" s="26"/>
      <c r="I221" s="26"/>
      <c r="J221" s="26"/>
      <c r="K221" s="26"/>
      <c r="L221" s="26"/>
      <c r="M221" s="28"/>
    </row>
    <row r="222" spans="1:13" ht="12.45" x14ac:dyDescent="0.3">
      <c r="E222" s="2"/>
      <c r="F222" s="6"/>
      <c r="G222" s="26"/>
      <c r="H222" s="26"/>
      <c r="I222" s="26"/>
      <c r="J222" s="26"/>
      <c r="K222" s="26"/>
      <c r="L222" s="26"/>
      <c r="M222" s="28"/>
    </row>
    <row r="223" spans="1:13" ht="12.45" x14ac:dyDescent="0.3">
      <c r="A223" s="2"/>
      <c r="B223" s="2"/>
      <c r="C223" s="2"/>
      <c r="D223" s="2"/>
      <c r="E223" s="2"/>
      <c r="F223" s="6"/>
      <c r="G223" s="26"/>
      <c r="H223" s="26"/>
      <c r="I223" s="26"/>
      <c r="J223" s="26"/>
      <c r="K223" s="26"/>
      <c r="L223" s="26"/>
      <c r="M223" s="28"/>
    </row>
    <row r="224" spans="1:13" ht="12.45" x14ac:dyDescent="0.3">
      <c r="A224" s="2"/>
      <c r="B224" s="2"/>
      <c r="C224" s="2"/>
      <c r="D224" s="30"/>
      <c r="E224" s="2"/>
      <c r="F224" s="6"/>
      <c r="G224" s="26"/>
      <c r="H224" s="26"/>
      <c r="I224" s="26"/>
      <c r="J224" s="26"/>
      <c r="K224" s="26"/>
      <c r="L224" s="26"/>
      <c r="M224" s="28"/>
    </row>
    <row r="225" spans="1:13" ht="12.45" x14ac:dyDescent="0.3">
      <c r="A225" s="2"/>
      <c r="B225" s="2"/>
      <c r="C225" s="2"/>
      <c r="D225" s="2"/>
      <c r="E225" s="2"/>
      <c r="F225" s="6"/>
      <c r="G225" s="26"/>
      <c r="H225" s="26"/>
      <c r="I225" s="26"/>
      <c r="J225" s="26"/>
      <c r="K225" s="26"/>
      <c r="L225" s="26"/>
      <c r="M225" s="28"/>
    </row>
    <row r="226" spans="1:13" ht="12.45" x14ac:dyDescent="0.3">
      <c r="A226" s="2"/>
      <c r="B226" s="2"/>
      <c r="C226" s="2"/>
      <c r="D226" s="2"/>
      <c r="E226" s="2"/>
      <c r="F226" s="6"/>
      <c r="G226" s="26"/>
      <c r="H226" s="26"/>
      <c r="I226" s="26"/>
      <c r="J226" s="26"/>
      <c r="K226" s="26"/>
      <c r="L226" s="26"/>
      <c r="M226" s="28"/>
    </row>
    <row r="227" spans="1:13" ht="12.45" x14ac:dyDescent="0.3">
      <c r="A227" s="2"/>
      <c r="B227" s="2"/>
      <c r="C227" s="2"/>
      <c r="D227" s="2"/>
      <c r="E227" s="2"/>
      <c r="F227" s="6"/>
      <c r="G227" s="26"/>
      <c r="H227" s="26"/>
      <c r="I227" s="26"/>
      <c r="J227" s="26"/>
      <c r="K227" s="26"/>
      <c r="L227" s="26"/>
      <c r="M227" s="28"/>
    </row>
    <row r="228" spans="1:13" ht="12.45" x14ac:dyDescent="0.3">
      <c r="A228" s="2"/>
      <c r="B228" s="2"/>
      <c r="C228" s="2"/>
      <c r="D228" s="2"/>
      <c r="E228" s="2"/>
      <c r="F228" s="6"/>
      <c r="G228" s="26"/>
      <c r="H228" s="26"/>
      <c r="I228" s="26"/>
      <c r="J228" s="26"/>
      <c r="K228" s="26"/>
      <c r="L228" s="26"/>
      <c r="M228" s="28"/>
    </row>
    <row r="229" spans="1:13" ht="12.45" x14ac:dyDescent="0.3">
      <c r="A229" s="2"/>
      <c r="B229" s="2"/>
      <c r="C229" s="2"/>
      <c r="D229" s="2"/>
      <c r="E229" s="2"/>
      <c r="F229" s="6"/>
      <c r="G229" s="26"/>
      <c r="H229" s="26"/>
      <c r="I229" s="26"/>
      <c r="J229" s="26"/>
      <c r="K229" s="26"/>
      <c r="L229" s="26"/>
      <c r="M229" s="28"/>
    </row>
    <row r="230" spans="1:13" ht="12.45" x14ac:dyDescent="0.3">
      <c r="M230" s="28"/>
    </row>
    <row r="231" spans="1:13" ht="12.45" x14ac:dyDescent="0.3">
      <c r="M231" s="28"/>
    </row>
    <row r="232" spans="1:13" ht="12.45" x14ac:dyDescent="0.3">
      <c r="M232" s="28"/>
    </row>
    <row r="233" spans="1:13" ht="12.45" x14ac:dyDescent="0.3">
      <c r="M233" s="28"/>
    </row>
    <row r="234" spans="1:13" ht="12.45" x14ac:dyDescent="0.3">
      <c r="M234" s="28"/>
    </row>
    <row r="235" spans="1:13" ht="12.45" x14ac:dyDescent="0.3">
      <c r="M235" s="28"/>
    </row>
    <row r="236" spans="1:13" ht="12.45" x14ac:dyDescent="0.3">
      <c r="M236" s="28"/>
    </row>
    <row r="237" spans="1:13" ht="12.45" x14ac:dyDescent="0.3">
      <c r="M237" s="28"/>
    </row>
    <row r="238" spans="1:13" ht="12.45" x14ac:dyDescent="0.3">
      <c r="M238" s="28"/>
    </row>
    <row r="239" spans="1:13" ht="12.45" x14ac:dyDescent="0.3">
      <c r="M239" s="28"/>
    </row>
    <row r="240" spans="1:13" ht="12.45" x14ac:dyDescent="0.3">
      <c r="M240" s="28"/>
    </row>
    <row r="241" spans="13:13" ht="12.45" x14ac:dyDescent="0.3">
      <c r="M241" s="28"/>
    </row>
    <row r="242" spans="13:13" ht="12.45" x14ac:dyDescent="0.3">
      <c r="M242" s="28"/>
    </row>
    <row r="243" spans="13:13" ht="12.45" x14ac:dyDescent="0.3">
      <c r="M243" s="28"/>
    </row>
    <row r="244" spans="13:13" ht="12.45" x14ac:dyDescent="0.3">
      <c r="M244" s="28"/>
    </row>
    <row r="245" spans="13:13" ht="12.45" x14ac:dyDescent="0.3">
      <c r="M245" s="28"/>
    </row>
    <row r="246" spans="13:13" ht="12.45" x14ac:dyDescent="0.3">
      <c r="M246" s="28"/>
    </row>
    <row r="247" spans="13:13" ht="12.45" x14ac:dyDescent="0.3">
      <c r="M247" s="28"/>
    </row>
    <row r="248" spans="13:13" ht="12.45" x14ac:dyDescent="0.3">
      <c r="M248" s="28"/>
    </row>
    <row r="249" spans="13:13" ht="12.45" x14ac:dyDescent="0.3">
      <c r="M249" s="28"/>
    </row>
    <row r="250" spans="13:13" ht="12.45" x14ac:dyDescent="0.3">
      <c r="M250" s="28"/>
    </row>
    <row r="251" spans="13:13" ht="12.45" x14ac:dyDescent="0.3">
      <c r="M251" s="28"/>
    </row>
    <row r="252" spans="13:13" ht="12.45" x14ac:dyDescent="0.3">
      <c r="M252" s="28"/>
    </row>
    <row r="253" spans="13:13" ht="12.45" x14ac:dyDescent="0.3">
      <c r="M253" s="28"/>
    </row>
    <row r="254" spans="13:13" ht="12.45" x14ac:dyDescent="0.3">
      <c r="M254" s="28"/>
    </row>
    <row r="255" spans="13:13" ht="12.45" x14ac:dyDescent="0.3">
      <c r="M255" s="28"/>
    </row>
    <row r="256" spans="13:13" ht="12.45" x14ac:dyDescent="0.3">
      <c r="M256" s="28"/>
    </row>
    <row r="257" spans="13:13" ht="12.45" x14ac:dyDescent="0.3">
      <c r="M257" s="28"/>
    </row>
    <row r="258" spans="13:13" ht="12.45" x14ac:dyDescent="0.3">
      <c r="M258" s="28"/>
    </row>
    <row r="259" spans="13:13" ht="12.45" x14ac:dyDescent="0.3">
      <c r="M259" s="28"/>
    </row>
    <row r="260" spans="13:13" ht="12.45" x14ac:dyDescent="0.3">
      <c r="M260" s="28"/>
    </row>
    <row r="261" spans="13:13" ht="12.45" x14ac:dyDescent="0.3">
      <c r="M261" s="28"/>
    </row>
    <row r="262" spans="13:13" ht="12.45" x14ac:dyDescent="0.3">
      <c r="M262" s="28"/>
    </row>
    <row r="263" spans="13:13" ht="12.45" x14ac:dyDescent="0.3">
      <c r="M263" s="28"/>
    </row>
    <row r="264" spans="13:13" ht="12.45" x14ac:dyDescent="0.3">
      <c r="M264" s="28"/>
    </row>
    <row r="265" spans="13:13" ht="12.45" x14ac:dyDescent="0.3">
      <c r="M265" s="28"/>
    </row>
    <row r="266" spans="13:13" ht="12.45" x14ac:dyDescent="0.3">
      <c r="M266" s="28"/>
    </row>
    <row r="267" spans="13:13" ht="12.45" x14ac:dyDescent="0.3">
      <c r="M267" s="28"/>
    </row>
    <row r="268" spans="13:13" ht="12.45" x14ac:dyDescent="0.3">
      <c r="M268" s="28"/>
    </row>
    <row r="269" spans="13:13" ht="12.45" x14ac:dyDescent="0.3">
      <c r="M269" s="28"/>
    </row>
    <row r="270" spans="13:13" ht="12.45" x14ac:dyDescent="0.3">
      <c r="M270" s="28"/>
    </row>
    <row r="271" spans="13:13" ht="12.45" x14ac:dyDescent="0.3">
      <c r="M271" s="28"/>
    </row>
    <row r="272" spans="13:13" ht="12.45" x14ac:dyDescent="0.3">
      <c r="M272" s="28"/>
    </row>
    <row r="273" spans="13:13" ht="12.45" x14ac:dyDescent="0.3">
      <c r="M273" s="28"/>
    </row>
    <row r="274" spans="13:13" ht="12.45" x14ac:dyDescent="0.3">
      <c r="M274" s="28"/>
    </row>
    <row r="275" spans="13:13" ht="12.45" x14ac:dyDescent="0.3">
      <c r="M275" s="28"/>
    </row>
    <row r="276" spans="13:13" ht="12.45" x14ac:dyDescent="0.3">
      <c r="M276" s="28"/>
    </row>
    <row r="277" spans="13:13" ht="12.45" x14ac:dyDescent="0.3">
      <c r="M277" s="28"/>
    </row>
    <row r="278" spans="13:13" ht="12.45" x14ac:dyDescent="0.3">
      <c r="M278" s="28"/>
    </row>
    <row r="279" spans="13:13" ht="12.45" x14ac:dyDescent="0.3">
      <c r="M279" s="28"/>
    </row>
    <row r="280" spans="13:13" ht="12.45" x14ac:dyDescent="0.3">
      <c r="M280" s="28"/>
    </row>
    <row r="281" spans="13:13" ht="12.45" x14ac:dyDescent="0.3">
      <c r="M281" s="28"/>
    </row>
    <row r="282" spans="13:13" ht="12.45" x14ac:dyDescent="0.3">
      <c r="M282" s="28"/>
    </row>
    <row r="283" spans="13:13" ht="12.45" x14ac:dyDescent="0.3">
      <c r="M283" s="28"/>
    </row>
    <row r="284" spans="13:13" ht="12.45" x14ac:dyDescent="0.3">
      <c r="M284" s="28"/>
    </row>
    <row r="285" spans="13:13" ht="12.45" x14ac:dyDescent="0.3">
      <c r="M285" s="28"/>
    </row>
    <row r="286" spans="13:13" ht="12.45" x14ac:dyDescent="0.3">
      <c r="M286" s="28"/>
    </row>
    <row r="287" spans="13:13" ht="12.45" x14ac:dyDescent="0.3">
      <c r="M287" s="28"/>
    </row>
    <row r="288" spans="13:13" ht="12.45" x14ac:dyDescent="0.3">
      <c r="M288" s="28"/>
    </row>
    <row r="289" spans="13:13" ht="12.45" x14ac:dyDescent="0.3">
      <c r="M289" s="28"/>
    </row>
    <row r="290" spans="13:13" ht="12.45" x14ac:dyDescent="0.3">
      <c r="M290" s="28"/>
    </row>
    <row r="291" spans="13:13" ht="12.45" x14ac:dyDescent="0.3">
      <c r="M291" s="28"/>
    </row>
    <row r="292" spans="13:13" ht="12.45" x14ac:dyDescent="0.3">
      <c r="M292" s="28"/>
    </row>
    <row r="293" spans="13:13" ht="12.45" x14ac:dyDescent="0.3">
      <c r="M293" s="28"/>
    </row>
    <row r="294" spans="13:13" ht="12.45" x14ac:dyDescent="0.3">
      <c r="M294" s="28"/>
    </row>
    <row r="295" spans="13:13" ht="12.45" x14ac:dyDescent="0.3">
      <c r="M295" s="28"/>
    </row>
    <row r="296" spans="13:13" ht="12.45" x14ac:dyDescent="0.3">
      <c r="M296" s="28"/>
    </row>
    <row r="297" spans="13:13" ht="12.45" x14ac:dyDescent="0.3">
      <c r="M297" s="28"/>
    </row>
    <row r="298" spans="13:13" ht="12.45" x14ac:dyDescent="0.3">
      <c r="M298" s="28"/>
    </row>
    <row r="299" spans="13:13" ht="12.45" x14ac:dyDescent="0.3">
      <c r="M299" s="28"/>
    </row>
    <row r="300" spans="13:13" ht="12.45" x14ac:dyDescent="0.3">
      <c r="M300" s="28"/>
    </row>
    <row r="301" spans="13:13" ht="12.45" x14ac:dyDescent="0.3">
      <c r="M301" s="28"/>
    </row>
    <row r="302" spans="13:13" ht="12.45" x14ac:dyDescent="0.3">
      <c r="M302" s="28"/>
    </row>
    <row r="303" spans="13:13" ht="12.45" x14ac:dyDescent="0.3">
      <c r="M303" s="28"/>
    </row>
    <row r="304" spans="13:13" ht="12.45" x14ac:dyDescent="0.3">
      <c r="M304" s="28"/>
    </row>
    <row r="305" spans="13:13" ht="12.45" x14ac:dyDescent="0.3">
      <c r="M305" s="28"/>
    </row>
    <row r="306" spans="13:13" ht="12.45" x14ac:dyDescent="0.3">
      <c r="M306" s="28"/>
    </row>
    <row r="307" spans="13:13" ht="12.45" x14ac:dyDescent="0.3">
      <c r="M307" s="28"/>
    </row>
    <row r="308" spans="13:13" ht="12.45" x14ac:dyDescent="0.3">
      <c r="M308" s="28"/>
    </row>
    <row r="309" spans="13:13" ht="12.45" x14ac:dyDescent="0.3">
      <c r="M309" s="28"/>
    </row>
    <row r="310" spans="13:13" ht="12.45" x14ac:dyDescent="0.3">
      <c r="M310" s="28"/>
    </row>
    <row r="311" spans="13:13" ht="12.45" x14ac:dyDescent="0.3">
      <c r="M311" s="28"/>
    </row>
    <row r="312" spans="13:13" ht="12.45" x14ac:dyDescent="0.3">
      <c r="M312" s="28"/>
    </row>
    <row r="313" spans="13:13" ht="12.45" x14ac:dyDescent="0.3">
      <c r="M313" s="28"/>
    </row>
    <row r="314" spans="13:13" ht="12.45" x14ac:dyDescent="0.3">
      <c r="M314" s="28"/>
    </row>
    <row r="315" spans="13:13" ht="12.45" x14ac:dyDescent="0.3">
      <c r="M315" s="28"/>
    </row>
    <row r="316" spans="13:13" ht="12.45" x14ac:dyDescent="0.3">
      <c r="M316" s="28"/>
    </row>
    <row r="317" spans="13:13" ht="12.45" x14ac:dyDescent="0.3">
      <c r="M317" s="28"/>
    </row>
    <row r="318" spans="13:13" ht="12.45" x14ac:dyDescent="0.3">
      <c r="M318" s="28"/>
    </row>
    <row r="319" spans="13:13" ht="12.45" x14ac:dyDescent="0.3">
      <c r="M319" s="28"/>
    </row>
    <row r="320" spans="13:13" ht="12.45" x14ac:dyDescent="0.3">
      <c r="M320" s="28"/>
    </row>
    <row r="321" spans="13:13" ht="12.45" x14ac:dyDescent="0.3">
      <c r="M321" s="28"/>
    </row>
    <row r="322" spans="13:13" ht="12.45" x14ac:dyDescent="0.3">
      <c r="M322" s="28"/>
    </row>
    <row r="323" spans="13:13" ht="12.45" x14ac:dyDescent="0.3">
      <c r="M323" s="28"/>
    </row>
    <row r="324" spans="13:13" ht="12.45" x14ac:dyDescent="0.3">
      <c r="M324" s="28"/>
    </row>
    <row r="325" spans="13:13" ht="12.45" x14ac:dyDescent="0.3">
      <c r="M325" s="28"/>
    </row>
    <row r="326" spans="13:13" ht="12.45" x14ac:dyDescent="0.3">
      <c r="M326" s="28"/>
    </row>
    <row r="327" spans="13:13" ht="12.45" x14ac:dyDescent="0.3">
      <c r="M327" s="28"/>
    </row>
    <row r="328" spans="13:13" ht="12.45" x14ac:dyDescent="0.3">
      <c r="M328" s="28"/>
    </row>
    <row r="329" spans="13:13" ht="12.45" x14ac:dyDescent="0.3">
      <c r="M329" s="28"/>
    </row>
    <row r="330" spans="13:13" ht="12.45" x14ac:dyDescent="0.3">
      <c r="M330" s="28"/>
    </row>
    <row r="331" spans="13:13" ht="12.45" x14ac:dyDescent="0.3">
      <c r="M331" s="28"/>
    </row>
    <row r="332" spans="13:13" ht="12.45" x14ac:dyDescent="0.3">
      <c r="M332" s="28"/>
    </row>
    <row r="333" spans="13:13" ht="12.45" x14ac:dyDescent="0.3">
      <c r="M333" s="28"/>
    </row>
    <row r="334" spans="13:13" ht="12.45" x14ac:dyDescent="0.3">
      <c r="M334" s="28"/>
    </row>
    <row r="335" spans="13:13" ht="12.45" x14ac:dyDescent="0.3">
      <c r="M335" s="28"/>
    </row>
    <row r="336" spans="13:13" ht="12.45" x14ac:dyDescent="0.3">
      <c r="M336" s="28"/>
    </row>
    <row r="337" spans="13:13" ht="12.45" x14ac:dyDescent="0.3">
      <c r="M337" s="28"/>
    </row>
    <row r="338" spans="13:13" ht="12.45" x14ac:dyDescent="0.3">
      <c r="M338" s="28"/>
    </row>
    <row r="339" spans="13:13" ht="12.45" x14ac:dyDescent="0.3">
      <c r="M339" s="28"/>
    </row>
    <row r="340" spans="13:13" ht="12.45" x14ac:dyDescent="0.3">
      <c r="M340" s="28"/>
    </row>
    <row r="341" spans="13:13" ht="12.45" x14ac:dyDescent="0.3">
      <c r="M341" s="28"/>
    </row>
    <row r="342" spans="13:13" ht="12.45" x14ac:dyDescent="0.3">
      <c r="M342" s="28"/>
    </row>
    <row r="343" spans="13:13" ht="12.45" x14ac:dyDescent="0.3">
      <c r="M343" s="28"/>
    </row>
    <row r="344" spans="13:13" ht="12.45" x14ac:dyDescent="0.3">
      <c r="M344" s="28"/>
    </row>
    <row r="345" spans="13:13" ht="12.45" x14ac:dyDescent="0.3">
      <c r="M345" s="28"/>
    </row>
    <row r="346" spans="13:13" ht="12.45" x14ac:dyDescent="0.3">
      <c r="M346" s="28"/>
    </row>
    <row r="347" spans="13:13" ht="12.45" x14ac:dyDescent="0.3">
      <c r="M347" s="28"/>
    </row>
    <row r="348" spans="13:13" ht="12.45" x14ac:dyDescent="0.3">
      <c r="M348" s="28"/>
    </row>
    <row r="349" spans="13:13" ht="12.45" x14ac:dyDescent="0.3">
      <c r="M349" s="28"/>
    </row>
    <row r="350" spans="13:13" ht="12.45" x14ac:dyDescent="0.3">
      <c r="M350" s="28"/>
    </row>
    <row r="351" spans="13:13" ht="12.45" x14ac:dyDescent="0.3">
      <c r="M351" s="28"/>
    </row>
    <row r="352" spans="13:13" ht="12.45" x14ac:dyDescent="0.3">
      <c r="M352" s="28"/>
    </row>
    <row r="353" spans="13:13" ht="12.45" x14ac:dyDescent="0.3">
      <c r="M353" s="28"/>
    </row>
    <row r="354" spans="13:13" ht="12.45" x14ac:dyDescent="0.3">
      <c r="M354" s="28"/>
    </row>
    <row r="355" spans="13:13" ht="12.45" x14ac:dyDescent="0.3">
      <c r="M355" s="28"/>
    </row>
    <row r="356" spans="13:13" ht="12.45" x14ac:dyDescent="0.3">
      <c r="M356" s="28"/>
    </row>
    <row r="357" spans="13:13" ht="12.45" x14ac:dyDescent="0.3">
      <c r="M357" s="28"/>
    </row>
    <row r="358" spans="13:13" ht="12.45" x14ac:dyDescent="0.3">
      <c r="M358" s="28"/>
    </row>
    <row r="359" spans="13:13" ht="12.45" x14ac:dyDescent="0.3">
      <c r="M359" s="28"/>
    </row>
    <row r="360" spans="13:13" ht="12.45" x14ac:dyDescent="0.3">
      <c r="M360" s="28"/>
    </row>
    <row r="361" spans="13:13" ht="12.45" x14ac:dyDescent="0.3">
      <c r="M361" s="28"/>
    </row>
    <row r="362" spans="13:13" ht="12.45" x14ac:dyDescent="0.3">
      <c r="M362" s="28"/>
    </row>
    <row r="363" spans="13:13" ht="12.45" x14ac:dyDescent="0.3">
      <c r="M363" s="28"/>
    </row>
    <row r="364" spans="13:13" ht="12.45" x14ac:dyDescent="0.3">
      <c r="M364" s="28"/>
    </row>
    <row r="365" spans="13:13" ht="12.45" x14ac:dyDescent="0.3">
      <c r="M365" s="28"/>
    </row>
    <row r="366" spans="13:13" ht="12.45" x14ac:dyDescent="0.3">
      <c r="M366" s="28"/>
    </row>
    <row r="367" spans="13:13" ht="12.45" x14ac:dyDescent="0.3">
      <c r="M367" s="28"/>
    </row>
    <row r="368" spans="13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13:13" ht="12.45" x14ac:dyDescent="0.3">
      <c r="M641" s="28"/>
    </row>
    <row r="642" spans="13:13" ht="12.45" x14ac:dyDescent="0.3">
      <c r="M642" s="28"/>
    </row>
    <row r="643" spans="13:13" ht="12.45" x14ac:dyDescent="0.3">
      <c r="M643" s="28"/>
    </row>
    <row r="644" spans="13:13" ht="12.45" x14ac:dyDescent="0.3">
      <c r="M644" s="28"/>
    </row>
    <row r="645" spans="13:13" ht="12.45" x14ac:dyDescent="0.3">
      <c r="M645" s="28"/>
    </row>
    <row r="646" spans="13:13" ht="12.45" x14ac:dyDescent="0.3">
      <c r="M646" s="28"/>
    </row>
    <row r="647" spans="13:13" ht="12.45" x14ac:dyDescent="0.3">
      <c r="M647" s="28"/>
    </row>
    <row r="648" spans="13:13" ht="12.45" x14ac:dyDescent="0.3">
      <c r="M648" s="28"/>
    </row>
    <row r="649" spans="13:13" ht="12.45" x14ac:dyDescent="0.3">
      <c r="M649" s="28"/>
    </row>
    <row r="650" spans="13:13" ht="12.45" x14ac:dyDescent="0.3">
      <c r="M650" s="28"/>
    </row>
    <row r="651" spans="13:13" ht="12.45" x14ac:dyDescent="0.3">
      <c r="M651" s="28"/>
    </row>
    <row r="652" spans="13:13" ht="12.45" x14ac:dyDescent="0.3">
      <c r="M652" s="28"/>
    </row>
    <row r="653" spans="13:13" ht="12.45" x14ac:dyDescent="0.3">
      <c r="M653" s="28"/>
    </row>
    <row r="654" spans="13:13" ht="12.45" x14ac:dyDescent="0.3">
      <c r="M654" s="28"/>
    </row>
    <row r="655" spans="13:13" ht="12.45" x14ac:dyDescent="0.3">
      <c r="M655" s="28"/>
    </row>
    <row r="656" spans="13:13" ht="12.45" x14ac:dyDescent="0.3">
      <c r="M656" s="28"/>
    </row>
    <row r="657" spans="13:13" ht="12.45" x14ac:dyDescent="0.3">
      <c r="M657" s="28"/>
    </row>
    <row r="658" spans="13:13" ht="12.45" x14ac:dyDescent="0.3">
      <c r="M658" s="28"/>
    </row>
    <row r="659" spans="13:13" ht="12.45" x14ac:dyDescent="0.3">
      <c r="M659" s="28"/>
    </row>
    <row r="660" spans="13:13" ht="12.45" x14ac:dyDescent="0.3">
      <c r="M660" s="28"/>
    </row>
    <row r="661" spans="13:13" ht="12.45" x14ac:dyDescent="0.3">
      <c r="M661" s="28"/>
    </row>
    <row r="662" spans="13:13" ht="12.45" x14ac:dyDescent="0.3">
      <c r="M662" s="28"/>
    </row>
    <row r="663" spans="13:13" ht="12.45" x14ac:dyDescent="0.3">
      <c r="M663" s="28"/>
    </row>
    <row r="664" spans="13:13" ht="12.45" x14ac:dyDescent="0.3">
      <c r="M664" s="28"/>
    </row>
    <row r="665" spans="13:13" ht="12.45" x14ac:dyDescent="0.3">
      <c r="M665" s="28"/>
    </row>
    <row r="666" spans="13:13" ht="12.45" x14ac:dyDescent="0.3">
      <c r="M666" s="28"/>
    </row>
    <row r="667" spans="13:13" ht="12.45" x14ac:dyDescent="0.3">
      <c r="M667" s="28"/>
    </row>
    <row r="668" spans="13:13" ht="12.45" x14ac:dyDescent="0.3">
      <c r="M668" s="28"/>
    </row>
    <row r="669" spans="13:13" ht="12.45" x14ac:dyDescent="0.3">
      <c r="M669" s="28"/>
    </row>
    <row r="670" spans="13:13" ht="12.45" x14ac:dyDescent="0.3">
      <c r="M670" s="28"/>
    </row>
    <row r="671" spans="13:13" ht="12.45" x14ac:dyDescent="0.3">
      <c r="M671" s="28"/>
    </row>
    <row r="672" spans="13:13" ht="12.45" x14ac:dyDescent="0.3">
      <c r="M672" s="28"/>
    </row>
    <row r="673" spans="6:13" ht="12.45" x14ac:dyDescent="0.3">
      <c r="M673" s="28"/>
    </row>
    <row r="674" spans="6:13" ht="12.45" x14ac:dyDescent="0.3">
      <c r="M674" s="28"/>
    </row>
    <row r="675" spans="6:13" ht="12.45" x14ac:dyDescent="0.3">
      <c r="M675" s="28"/>
    </row>
    <row r="676" spans="6:13" ht="12.45" x14ac:dyDescent="0.3">
      <c r="M676" s="28"/>
    </row>
    <row r="677" spans="6:13" ht="12.45" x14ac:dyDescent="0.3">
      <c r="M677" s="28"/>
    </row>
    <row r="678" spans="6:13" ht="12.45" x14ac:dyDescent="0.3">
      <c r="M678" s="28"/>
    </row>
    <row r="679" spans="6:13" ht="12.45" x14ac:dyDescent="0.3">
      <c r="M679" s="28"/>
    </row>
    <row r="680" spans="6:13" ht="12.45" x14ac:dyDescent="0.3">
      <c r="M680" s="28"/>
    </row>
    <row r="681" spans="6:13" ht="12.45" x14ac:dyDescent="0.3">
      <c r="M681" s="28"/>
    </row>
    <row r="682" spans="6:13" ht="12.45" x14ac:dyDescent="0.3">
      <c r="M682" s="28"/>
    </row>
    <row r="683" spans="6:13" ht="12.45" x14ac:dyDescent="0.3">
      <c r="F683" s="3" t="str">
        <f>A683&amp;B683&amp;C683&amp;E683</f>
        <v/>
      </c>
      <c r="M683" s="28"/>
    </row>
    <row r="684" spans="6:13" ht="12.45" x14ac:dyDescent="0.3">
      <c r="M684" s="28"/>
    </row>
    <row r="685" spans="6:13" ht="12.45" x14ac:dyDescent="0.3">
      <c r="M685" s="28"/>
    </row>
    <row r="686" spans="6:13" ht="12.45" x14ac:dyDescent="0.3">
      <c r="M686" s="28"/>
    </row>
    <row r="687" spans="6:13" ht="12.45" x14ac:dyDescent="0.3">
      <c r="M687" s="28"/>
    </row>
    <row r="688" spans="6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M837" s="28"/>
    </row>
    <row r="838" spans="6:13" ht="12.45" x14ac:dyDescent="0.3">
      <c r="M838" s="28"/>
    </row>
    <row r="839" spans="6:13" ht="12.45" x14ac:dyDescent="0.3">
      <c r="M839" s="28"/>
    </row>
    <row r="840" spans="6:13" ht="12.45" x14ac:dyDescent="0.3">
      <c r="M840" s="28"/>
    </row>
    <row r="841" spans="6:13" ht="12.45" x14ac:dyDescent="0.3">
      <c r="M841" s="28"/>
    </row>
    <row r="842" spans="6:13" ht="12.45" x14ac:dyDescent="0.3">
      <c r="M842" s="28"/>
    </row>
    <row r="843" spans="6:13" ht="12.45" x14ac:dyDescent="0.3">
      <c r="M843" s="28"/>
    </row>
    <row r="844" spans="6:13" ht="12.45" x14ac:dyDescent="0.3">
      <c r="M844" s="28"/>
    </row>
    <row r="845" spans="6:13" ht="12.45" x14ac:dyDescent="0.3">
      <c r="M845" s="28"/>
    </row>
    <row r="846" spans="6:13" ht="12.45" x14ac:dyDescent="0.3">
      <c r="M846" s="28"/>
    </row>
    <row r="847" spans="6:13" ht="12.45" x14ac:dyDescent="0.3">
      <c r="F847" s="6"/>
      <c r="M847" s="28"/>
    </row>
  </sheetData>
  <sortState xmlns:xlrd2="http://schemas.microsoft.com/office/spreadsheetml/2017/richdata2" ref="A2:M103">
    <sortCondition descending="1" ref="M1:M10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M848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3515625" defaultRowHeight="15.75" customHeight="1" outlineLevelCol="1" x14ac:dyDescent="0.3"/>
  <cols>
    <col min="1" max="1" width="7.84375" style="3" bestFit="1" customWidth="1"/>
    <col min="2" max="2" width="14.53515625" style="3" bestFit="1" customWidth="1"/>
    <col min="3" max="3" width="7.15234375" style="3" bestFit="1" customWidth="1"/>
    <col min="4" max="4" width="4.15234375" style="3" bestFit="1" customWidth="1"/>
    <col min="5" max="5" width="28.3046875" style="3" bestFit="1" customWidth="1" collapsed="1"/>
    <col min="6" max="6" width="49.382812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bestFit="1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s="2" t="s">
        <v>71</v>
      </c>
      <c r="B2" s="2" t="s">
        <v>72</v>
      </c>
      <c r="C2" s="2" t="s">
        <v>57</v>
      </c>
      <c r="D2" s="2">
        <v>59</v>
      </c>
      <c r="E2" s="2" t="s">
        <v>21</v>
      </c>
      <c r="F2" s="2" t="str">
        <f t="shared" ref="F2:F33" si="0">A2&amp;B2&amp;C2&amp;E2</f>
        <v>PamelaMooreFUPPER VALLEY RUNNING CLUB</v>
      </c>
      <c r="G2" s="26">
        <f>SUMIF('Nashua 10K'!$F$2:$F$300,$F2,'Nashua 10K'!$J$2:$J$300)</f>
        <v>100</v>
      </c>
      <c r="H2" s="26">
        <f>SUMIF('Cinco 5K'!$F$2:$F$399,$F2,'Cinco 5K'!$J$2:$J$399)</f>
        <v>88</v>
      </c>
      <c r="I2" s="26">
        <f>SUMIF('Run for Freedom 10K'!$F$2:$F$300,$F2,'Run for Freedom 10K'!$J$2:$J$300)</f>
        <v>88</v>
      </c>
      <c r="J2" s="26">
        <f>SUMIF('Half Way to St. Patty 5K'!$F$2:$F$300,$F2,'Half Way to St. Patty 5K'!$J$2:$J$300)</f>
        <v>100</v>
      </c>
      <c r="K2" s="26">
        <f>SUMIF('Downriver 10K'!$F$2:$F$300,$F2,'Downriver 10K'!$J$2:$J$300)</f>
        <v>97</v>
      </c>
      <c r="L2" s="26">
        <f>SUMIF('New England Half'!$F$2:$F$300,$F2,'New England Half'!$J$2:$J$300)</f>
        <v>119</v>
      </c>
      <c r="M2" s="28">
        <f t="shared" ref="M2:M33" si="1">SUM(G2:L2)</f>
        <v>592</v>
      </c>
    </row>
    <row r="3" spans="1:13" ht="12.45" x14ac:dyDescent="0.3">
      <c r="A3" s="2" t="s">
        <v>185</v>
      </c>
      <c r="B3" s="2" t="s">
        <v>186</v>
      </c>
      <c r="C3" s="2" t="s">
        <v>57</v>
      </c>
      <c r="D3" s="2">
        <v>51</v>
      </c>
      <c r="E3" s="2" t="s">
        <v>20</v>
      </c>
      <c r="F3" s="6" t="str">
        <f t="shared" si="0"/>
        <v>YukiChorneyFMILLENNIUM RUNNING</v>
      </c>
      <c r="G3" s="26">
        <f>SUMIF('Nashua 10K'!$F$2:$F$300,$F3,'Nashua 10K'!$J$2:$J$300)</f>
        <v>0</v>
      </c>
      <c r="H3" s="26">
        <f>SUMIF('Cinco 5K'!$F$2:$F$399,$F3,'Cinco 5K'!$J$2:$J$399)</f>
        <v>97</v>
      </c>
      <c r="I3" s="26">
        <f>SUMIF('Run for Freedom 10K'!$F$2:$F$300,$F3,'Run for Freedom 10K'!$J$2:$J$300)</f>
        <v>94</v>
      </c>
      <c r="J3" s="26">
        <f>SUMIF('Half Way to St. Patty 5K'!$F$2:$F$300,$F3,'Half Way to St. Patty 5K'!$J$2:$J$300)</f>
        <v>91</v>
      </c>
      <c r="K3" s="26">
        <f>SUMIF('Downriver 10K'!$F$2:$F$300,$F3,'Downriver 10K'!$J$2:$J$300)</f>
        <v>0</v>
      </c>
      <c r="L3" s="26">
        <f>SUMIF('New England Half'!$F$2:$F$300,$F3,'New England Half'!$J$2:$J$300)</f>
        <v>122</v>
      </c>
      <c r="M3" s="28">
        <f t="shared" si="1"/>
        <v>404</v>
      </c>
    </row>
    <row r="4" spans="1:13" ht="12.45" x14ac:dyDescent="0.3">
      <c r="A4" t="s">
        <v>61</v>
      </c>
      <c r="B4" t="s">
        <v>62</v>
      </c>
      <c r="C4" t="s">
        <v>57</v>
      </c>
      <c r="D4">
        <v>53</v>
      </c>
      <c r="E4" t="s">
        <v>19</v>
      </c>
      <c r="F4" s="2" t="str">
        <f t="shared" si="0"/>
        <v>JulieMullaneyFGREATER DERRY TRACK CLUB</v>
      </c>
      <c r="G4" s="26">
        <f>SUMIF('Nashua 10K'!$F$2:$F$300,$F4,'Nashua 10K'!$J$2:$J$300)</f>
        <v>97</v>
      </c>
      <c r="H4" s="26">
        <f>SUMIF('Cinco 5K'!$F$2:$F$399,$F4,'Cinco 5K'!$J$2:$J$399)</f>
        <v>82</v>
      </c>
      <c r="I4" s="26">
        <f>SUMIF('Run for Freedom 10K'!$F$2:$F$300,$F4,'Run for Freedom 10K'!$J$2:$J$300)</f>
        <v>0</v>
      </c>
      <c r="J4" s="26">
        <f>SUMIF('Half Way to St. Patty 5K'!$F$2:$F$300,$F4,'Half Way to St. Patty 5K'!$J$2:$J$300)</f>
        <v>0</v>
      </c>
      <c r="K4" s="26">
        <f>SUMIF('Downriver 10K'!$F$2:$F$300,$F4,'Downriver 10K'!$J$2:$J$300)</f>
        <v>91</v>
      </c>
      <c r="L4" s="26">
        <f>SUMIF('New England Half'!$F$2:$F$300,$F4,'New England Half'!$J$2:$J$300)</f>
        <v>110</v>
      </c>
      <c r="M4" s="28">
        <f t="shared" si="1"/>
        <v>380</v>
      </c>
    </row>
    <row r="5" spans="1:13" ht="12.45" x14ac:dyDescent="0.3">
      <c r="A5" s="2" t="s">
        <v>97</v>
      </c>
      <c r="B5" s="2" t="s">
        <v>98</v>
      </c>
      <c r="C5" s="2" t="s">
        <v>57</v>
      </c>
      <c r="D5" s="2">
        <v>54</v>
      </c>
      <c r="E5" s="2" t="s">
        <v>18</v>
      </c>
      <c r="F5" s="6" t="str">
        <f t="shared" si="0"/>
        <v>DianeDrudingFGATE CITY STRIDERS</v>
      </c>
      <c r="G5" s="26">
        <f>SUMIF('Nashua 10K'!$F$2:$F$300,$F5,'Nashua 10K'!$J$2:$J$300)</f>
        <v>76</v>
      </c>
      <c r="H5" s="26">
        <f>SUMIF('Cinco 5K'!$F$2:$F$399,$F5,'Cinco 5K'!$J$2:$J$399)</f>
        <v>47</v>
      </c>
      <c r="I5" s="26">
        <f>SUMIF('Run for Freedom 10K'!$F$2:$F$300,$F5,'Run for Freedom 10K'!$J$2:$J$300)</f>
        <v>52</v>
      </c>
      <c r="J5" s="26">
        <f>SUMIF('Half Way to St. Patty 5K'!$F$2:$F$300,$F5,'Half Way to St. Patty 5K'!$J$2:$J$300)</f>
        <v>62</v>
      </c>
      <c r="K5" s="26">
        <f>SUMIF('Downriver 10K'!$F$2:$F$300,$F5,'Downriver 10K'!$J$2:$J$300)</f>
        <v>62</v>
      </c>
      <c r="L5" s="26">
        <f>SUMIF('New England Half'!$F$2:$F$300,$F5,'New England Half'!$J$2:$J$300)</f>
        <v>74</v>
      </c>
      <c r="M5" s="28">
        <f t="shared" si="1"/>
        <v>373</v>
      </c>
    </row>
    <row r="6" spans="1:13" ht="12.45" x14ac:dyDescent="0.3">
      <c r="A6" s="2" t="s">
        <v>203</v>
      </c>
      <c r="B6" s="2" t="s">
        <v>204</v>
      </c>
      <c r="C6" s="2" t="s">
        <v>57</v>
      </c>
      <c r="D6" s="2">
        <v>55</v>
      </c>
      <c r="E6" t="s">
        <v>20</v>
      </c>
      <c r="F6" s="2" t="str">
        <f t="shared" si="0"/>
        <v>EllenRaffioFMILLENNIUM RUNNING</v>
      </c>
      <c r="G6" s="26">
        <f>SUMIF('Nashua 10K'!$F$2:$F$300,$F6,'Nashua 10K'!$J$2:$J$300)</f>
        <v>0</v>
      </c>
      <c r="H6" s="26">
        <f>SUMIF('Cinco 5K'!$F$2:$F$399,$F6,'Cinco 5K'!$J$2:$J$399)</f>
        <v>60</v>
      </c>
      <c r="I6" s="26">
        <f>SUMIF('Run for Freedom 10K'!$F$2:$F$300,$F6,'Run for Freedom 10K'!$J$2:$J$300)</f>
        <v>68</v>
      </c>
      <c r="J6" s="26">
        <f>SUMIF('Half Way to St. Patty 5K'!$F$2:$F$300,$F6,'Half Way to St. Patty 5K'!$J$2:$J$300)</f>
        <v>82</v>
      </c>
      <c r="K6" s="26">
        <f>SUMIF('Downriver 10K'!$F$2:$F$300,$F6,'Downriver 10K'!$J$2:$J$300)</f>
        <v>0</v>
      </c>
      <c r="L6" s="26">
        <f>SUMIF('New England Half'!$F$2:$F$300,$F6,'New England Half'!$J$2:$J$300)</f>
        <v>98</v>
      </c>
      <c r="M6" s="28">
        <f t="shared" si="1"/>
        <v>308</v>
      </c>
    </row>
    <row r="7" spans="1:13" ht="12.45" x14ac:dyDescent="0.3">
      <c r="A7" s="2" t="s">
        <v>229</v>
      </c>
      <c r="B7" s="2" t="s">
        <v>230</v>
      </c>
      <c r="C7" s="2" t="s">
        <v>57</v>
      </c>
      <c r="D7" s="2">
        <v>54</v>
      </c>
      <c r="E7" t="s">
        <v>19</v>
      </c>
      <c r="F7" s="2" t="str">
        <f t="shared" si="0"/>
        <v>CariHoglundFGREATER DERRY TRACK CLUB</v>
      </c>
      <c r="G7" s="26">
        <f>SUMIF('Nashua 10K'!$F$2:$F$300,$F7,'Nashua 10K'!$J$2:$J$300)</f>
        <v>0</v>
      </c>
      <c r="H7" s="26">
        <f>SUMIF('Cinco 5K'!$F$2:$F$399,$F7,'Cinco 5K'!$J$2:$J$399)</f>
        <v>32</v>
      </c>
      <c r="I7" s="26">
        <f>SUMIF('Run for Freedom 10K'!$F$2:$F$300,$F7,'Run for Freedom 10K'!$J$2:$J$300)</f>
        <v>0</v>
      </c>
      <c r="J7" s="26">
        <f>SUMIF('Half Way to St. Patty 5K'!$F$2:$F$300,$F7,'Half Way to St. Patty 5K'!$J$2:$J$300)</f>
        <v>66</v>
      </c>
      <c r="K7" s="26">
        <f>SUMIF('Downriver 10K'!$F$2:$F$300,$F7,'Downriver 10K'!$J$2:$J$300)</f>
        <v>56</v>
      </c>
      <c r="L7" s="26">
        <f>SUMIF('New England Half'!$F$2:$F$300,$F7,'New England Half'!$J$2:$J$300)</f>
        <v>68</v>
      </c>
      <c r="M7" s="28">
        <f t="shared" si="1"/>
        <v>222</v>
      </c>
    </row>
    <row r="8" spans="1:13" ht="12.45" x14ac:dyDescent="0.3">
      <c r="A8" s="2" t="s">
        <v>108</v>
      </c>
      <c r="B8" s="2" t="s">
        <v>45</v>
      </c>
      <c r="C8" s="2" t="s">
        <v>57</v>
      </c>
      <c r="D8" s="2">
        <v>52</v>
      </c>
      <c r="E8" t="s">
        <v>19</v>
      </c>
      <c r="F8" s="6" t="str">
        <f t="shared" si="0"/>
        <v>JoanneToscanoFGREATER DERRY TRACK CLUB</v>
      </c>
      <c r="G8" s="26">
        <f>SUMIF('Nashua 10K'!$F$2:$F$300,$F8,'Nashua 10K'!$J$2:$J$300)</f>
        <v>64</v>
      </c>
      <c r="H8" s="26">
        <f>SUMIF('Cinco 5K'!$F$2:$F$399,$F8,'Cinco 5K'!$J$2:$J$399)</f>
        <v>0</v>
      </c>
      <c r="I8" s="26">
        <f>SUMIF('Run for Freedom 10K'!$F$2:$F$300,$F8,'Run for Freedom 10K'!$J$2:$J$300)</f>
        <v>31</v>
      </c>
      <c r="J8" s="26">
        <f>SUMIF('Half Way to St. Patty 5K'!$F$2:$F$300,$F8,'Half Way to St. Patty 5K'!$J$2:$J$300)</f>
        <v>32</v>
      </c>
      <c r="K8" s="26">
        <f>SUMIF('Downriver 10K'!$F$2:$F$300,$F8,'Downriver 10K'!$J$2:$J$300)</f>
        <v>0</v>
      </c>
      <c r="L8" s="26">
        <f>SUMIF('New England Half'!$F$2:$F$300,$F8,'New England Half'!$J$2:$J$300)</f>
        <v>39</v>
      </c>
      <c r="M8" s="28">
        <f t="shared" si="1"/>
        <v>166</v>
      </c>
    </row>
    <row r="9" spans="1:13" ht="12.45" x14ac:dyDescent="0.3">
      <c r="A9" s="2" t="s">
        <v>119</v>
      </c>
      <c r="B9" s="2" t="s">
        <v>142</v>
      </c>
      <c r="C9" s="2" t="s">
        <v>57</v>
      </c>
      <c r="D9" s="2">
        <v>56</v>
      </c>
      <c r="E9" t="s">
        <v>19</v>
      </c>
      <c r="F9" s="2" t="str">
        <f t="shared" si="0"/>
        <v>DeniseKeyesFGREATER DERRY TRACK CLUB</v>
      </c>
      <c r="G9" s="26">
        <f>SUMIF('Nashua 10K'!$F$2:$F$300,$F9,'Nashua 10K'!$J$2:$J$300)</f>
        <v>45.5</v>
      </c>
      <c r="H9" s="26">
        <f>SUMIF('Cinco 5K'!$F$2:$F$399,$F9,'Cinco 5K'!$J$2:$J$399)</f>
        <v>8</v>
      </c>
      <c r="I9" s="26">
        <f>SUMIF('Run for Freedom 10K'!$F$2:$F$300,$F9,'Run for Freedom 10K'!$J$2:$J$300)</f>
        <v>18.25</v>
      </c>
      <c r="J9" s="26">
        <f>SUMIF('Half Way to St. Patty 5K'!$F$2:$F$300,$F9,'Half Way to St. Patty 5K'!$J$2:$J$300)</f>
        <v>31</v>
      </c>
      <c r="K9" s="26">
        <f>SUMIF('Downriver 10K'!$F$2:$F$300,$F9,'Downriver 10K'!$J$2:$J$300)</f>
        <v>35</v>
      </c>
      <c r="L9" s="26">
        <f>SUMIF('New England Half'!$F$2:$F$300,$F9,'New England Half'!$J$2:$J$300)</f>
        <v>18</v>
      </c>
      <c r="M9" s="28">
        <f t="shared" si="1"/>
        <v>155.75</v>
      </c>
    </row>
    <row r="10" spans="1:13" ht="12.45" x14ac:dyDescent="0.3">
      <c r="A10" s="2" t="s">
        <v>61</v>
      </c>
      <c r="B10" s="2" t="s">
        <v>125</v>
      </c>
      <c r="C10" s="2" t="s">
        <v>57</v>
      </c>
      <c r="D10" s="2">
        <v>54</v>
      </c>
      <c r="E10" s="2" t="s">
        <v>18</v>
      </c>
      <c r="F10" s="2" t="str">
        <f t="shared" si="0"/>
        <v>JulieSwainFGATE CITY STRIDERS</v>
      </c>
      <c r="G10" s="26">
        <f>SUMIF('Nashua 10K'!$F$2:$F$300,$F10,'Nashua 10K'!$J$2:$J$300)</f>
        <v>56</v>
      </c>
      <c r="H10" s="26">
        <f>SUMIF('Cinco 5K'!$F$2:$F$399,$F10,'Cinco 5K'!$J$2:$J$399)</f>
        <v>19</v>
      </c>
      <c r="I10" s="26">
        <f>SUMIF('Run for Freedom 10K'!$F$2:$F$300,$F10,'Run for Freedom 10K'!$J$2:$J$300)</f>
        <v>34</v>
      </c>
      <c r="J10" s="26">
        <f>SUMIF('Half Way to St. Patty 5K'!$F$2:$F$300,$F10,'Half Way to St. Patty 5K'!$J$2:$J$300)</f>
        <v>35</v>
      </c>
      <c r="K10" s="26">
        <f>SUMIF('Downriver 10K'!$F$2:$F$300,$F10,'Downriver 10K'!$J$2:$J$300)</f>
        <v>0</v>
      </c>
      <c r="L10" s="26">
        <f>SUMIF('New England Half'!$F$2:$F$300,$F10,'New England Half'!$J$2:$J$300)</f>
        <v>0</v>
      </c>
      <c r="M10" s="28">
        <f t="shared" si="1"/>
        <v>144</v>
      </c>
    </row>
    <row r="11" spans="1:13" ht="12.45" x14ac:dyDescent="0.3">
      <c r="A11" s="2" t="s">
        <v>137</v>
      </c>
      <c r="B11" s="2" t="s">
        <v>138</v>
      </c>
      <c r="C11" s="2" t="s">
        <v>57</v>
      </c>
      <c r="D11" s="2">
        <v>56</v>
      </c>
      <c r="E11" t="s">
        <v>19</v>
      </c>
      <c r="F11" s="2" t="str">
        <f t="shared" si="0"/>
        <v>JennJensenFGREATER DERRY TRACK CLUB</v>
      </c>
      <c r="G11" s="26">
        <f>SUMIF('Nashua 10K'!$F$2:$F$300,$F11,'Nashua 10K'!$J$2:$J$300)</f>
        <v>48.5</v>
      </c>
      <c r="H11" s="26">
        <f>SUMIF('Cinco 5K'!$F$2:$F$399,$F11,'Cinco 5K'!$J$2:$J$399)</f>
        <v>0</v>
      </c>
      <c r="I11" s="26">
        <f>SUMIF('Run for Freedom 10K'!$F$2:$F$300,$F11,'Run for Freedom 10K'!$J$2:$J$300)</f>
        <v>17.5</v>
      </c>
      <c r="J11" s="26">
        <f>SUMIF('Half Way to St. Patty 5K'!$F$2:$F$300,$F11,'Half Way to St. Patty 5K'!$J$2:$J$300)</f>
        <v>19</v>
      </c>
      <c r="K11" s="26">
        <f>SUMIF('Downriver 10K'!$F$2:$F$300,$F11,'Downriver 10K'!$J$2:$J$300)</f>
        <v>28</v>
      </c>
      <c r="L11" s="26">
        <f>SUMIF('New England Half'!$F$2:$F$300,$F11,'New England Half'!$J$2:$J$300)</f>
        <v>22</v>
      </c>
      <c r="M11" s="28">
        <f t="shared" si="1"/>
        <v>135</v>
      </c>
    </row>
    <row r="12" spans="1:13" ht="12.45" x14ac:dyDescent="0.3">
      <c r="A12" t="s">
        <v>618</v>
      </c>
      <c r="B12" t="s">
        <v>619</v>
      </c>
      <c r="C12" t="s">
        <v>57</v>
      </c>
      <c r="D12">
        <v>57</v>
      </c>
      <c r="E12" t="s">
        <v>18</v>
      </c>
      <c r="F12" s="6" t="str">
        <f t="shared" si="0"/>
        <v>SusanneYeeFGATE CITY STRIDERS</v>
      </c>
      <c r="G12" s="26">
        <f>SUMIF('Nashua 10K'!$F$2:$F$300,$F12,'Nashua 10K'!$J$2:$J$300)</f>
        <v>0</v>
      </c>
      <c r="H12" s="26">
        <f>SUMIF('Cinco 5K'!$F$2:$F$399,$F12,'Cinco 5K'!$J$2:$J$399)</f>
        <v>0</v>
      </c>
      <c r="I12" s="26">
        <f>SUMIF('Run for Freedom 10K'!$F$2:$F$300,$F12,'Run for Freedom 10K'!$J$2:$J$300)</f>
        <v>35</v>
      </c>
      <c r="J12" s="26">
        <f>SUMIF('Half Way to St. Patty 5K'!$F$2:$F$300,$F12,'Half Way to St. Patty 5K'!$J$2:$J$300)</f>
        <v>54</v>
      </c>
      <c r="K12" s="26">
        <f>SUMIF('Downriver 10K'!$F$2:$F$300,$F12,'Downriver 10K'!$J$2:$J$300)</f>
        <v>0</v>
      </c>
      <c r="L12" s="26">
        <f>SUMIF('New England Half'!$F$2:$F$300,$F12,'New England Half'!$J$2:$J$300)</f>
        <v>46</v>
      </c>
      <c r="M12" s="28">
        <f t="shared" si="1"/>
        <v>135</v>
      </c>
    </row>
    <row r="13" spans="1:13" ht="12.45" x14ac:dyDescent="0.3">
      <c r="A13" s="2" t="s">
        <v>219</v>
      </c>
      <c r="B13" s="2" t="s">
        <v>220</v>
      </c>
      <c r="C13" s="2" t="s">
        <v>57</v>
      </c>
      <c r="D13" s="2">
        <v>57</v>
      </c>
      <c r="E13" s="2" t="s">
        <v>18</v>
      </c>
      <c r="F13" s="2" t="str">
        <f t="shared" si="0"/>
        <v>BethWhippleFGATE CITY STRIDERS</v>
      </c>
      <c r="G13" s="26">
        <f>SUMIF('Nashua 10K'!$F$2:$F$300,$F13,'Nashua 10K'!$J$2:$J$300)</f>
        <v>0</v>
      </c>
      <c r="H13" s="26">
        <f>SUMIF('Cinco 5K'!$F$2:$F$399,$F13,'Cinco 5K'!$J$2:$J$399)</f>
        <v>35</v>
      </c>
      <c r="I13" s="26">
        <f>SUMIF('Run for Freedom 10K'!$F$2:$F$300,$F13,'Run for Freedom 10K'!$J$2:$J$300)</f>
        <v>38</v>
      </c>
      <c r="J13" s="26">
        <f>SUMIF('Half Way to St. Patty 5K'!$F$2:$F$300,$F13,'Half Way to St. Patty 5K'!$J$2:$J$300)</f>
        <v>0</v>
      </c>
      <c r="K13" s="26">
        <f>SUMIF('Downriver 10K'!$F$2:$F$300,$F13,'Downriver 10K'!$J$2:$J$300)</f>
        <v>0</v>
      </c>
      <c r="L13" s="26">
        <f>SUMIF('New England Half'!$F$2:$F$300,$F13,'New England Half'!$J$2:$J$300)</f>
        <v>58</v>
      </c>
      <c r="M13" s="28">
        <f t="shared" si="1"/>
        <v>131</v>
      </c>
    </row>
    <row r="14" spans="1:13" ht="12.45" x14ac:dyDescent="0.3">
      <c r="A14" t="s">
        <v>409</v>
      </c>
      <c r="B14" t="s">
        <v>615</v>
      </c>
      <c r="C14" t="s">
        <v>57</v>
      </c>
      <c r="D14">
        <v>57</v>
      </c>
      <c r="E14" t="s">
        <v>18</v>
      </c>
      <c r="F14" s="2" t="str">
        <f t="shared" si="0"/>
        <v>MelissaWuFGATE CITY STRIDERS</v>
      </c>
      <c r="G14" s="26">
        <f>SUMIF('Nashua 10K'!$F$2:$F$300,$F14,'Nashua 10K'!$J$2:$J$300)</f>
        <v>0</v>
      </c>
      <c r="H14" s="26">
        <f>SUMIF('Cinco 5K'!$F$2:$F$399,$F14,'Cinco 5K'!$J$2:$J$399)</f>
        <v>0</v>
      </c>
      <c r="I14" s="26">
        <f>SUMIF('Run for Freedom 10K'!$F$2:$F$300,$F14,'Run for Freedom 10K'!$J$2:$J$300)</f>
        <v>48.5</v>
      </c>
      <c r="J14" s="26">
        <f>SUMIF('Half Way to St. Patty 5K'!$F$2:$F$300,$F14,'Half Way to St. Patty 5K'!$J$2:$J$300)</f>
        <v>0</v>
      </c>
      <c r="K14" s="26">
        <f>SUMIF('Downriver 10K'!$F$2:$F$300,$F14,'Downriver 10K'!$J$2:$J$300)</f>
        <v>0</v>
      </c>
      <c r="L14" s="26">
        <f>SUMIF('New England Half'!$F$2:$F$300,$F14,'New England Half'!$J$2:$J$300)</f>
        <v>70</v>
      </c>
      <c r="M14" s="28">
        <f t="shared" si="1"/>
        <v>118.5</v>
      </c>
    </row>
    <row r="15" spans="1:13" ht="12.45" x14ac:dyDescent="0.3">
      <c r="A15" t="s">
        <v>616</v>
      </c>
      <c r="B15" t="s">
        <v>617</v>
      </c>
      <c r="C15" t="s">
        <v>57</v>
      </c>
      <c r="D15">
        <v>57</v>
      </c>
      <c r="E15" t="s">
        <v>19</v>
      </c>
      <c r="F15" s="6" t="str">
        <f t="shared" si="0"/>
        <v>BrendaCoyleFGREATER DERRY TRACK CLUB</v>
      </c>
      <c r="G15" s="26">
        <f>SUMIF('Nashua 10K'!$F$2:$F$300,$F15,'Nashua 10K'!$J$2:$J$300)</f>
        <v>0</v>
      </c>
      <c r="H15" s="26">
        <f>SUMIF('Cinco 5K'!$F$2:$F$399,$F15,'Cinco 5K'!$J$2:$J$399)</f>
        <v>0</v>
      </c>
      <c r="I15" s="26">
        <f>SUMIF('Run for Freedom 10K'!$F$2:$F$300,$F15,'Run for Freedom 10K'!$J$2:$J$300)</f>
        <v>47</v>
      </c>
      <c r="J15" s="26">
        <f>SUMIF('Half Way to St. Patty 5K'!$F$2:$F$300,$F15,'Half Way to St. Patty 5K'!$J$2:$J$300)</f>
        <v>0</v>
      </c>
      <c r="K15" s="26">
        <f>SUMIF('Downriver 10K'!$F$2:$F$300,$F15,'Downriver 10K'!$J$2:$J$300)</f>
        <v>0</v>
      </c>
      <c r="L15" s="26">
        <f>SUMIF('New England Half'!$F$2:$F$300,$F15,'New England Half'!$J$2:$J$300)</f>
        <v>64</v>
      </c>
      <c r="M15" s="28">
        <f t="shared" si="1"/>
        <v>111</v>
      </c>
    </row>
    <row r="16" spans="1:13" ht="12.45" x14ac:dyDescent="0.3">
      <c r="A16" t="s">
        <v>880</v>
      </c>
      <c r="B16" t="s">
        <v>881</v>
      </c>
      <c r="C16" t="s">
        <v>57</v>
      </c>
      <c r="D16">
        <v>54</v>
      </c>
      <c r="E16" t="s">
        <v>20</v>
      </c>
      <c r="F16" s="2" t="str">
        <f t="shared" si="0"/>
        <v>RoxaneGagnonFMILLENNIUM RUNNING</v>
      </c>
      <c r="G16" s="26">
        <f>SUMIF('Nashua 10K'!$F$2:$F$300,$F16,'Nashua 10K'!$J$2:$J$300)</f>
        <v>0</v>
      </c>
      <c r="H16" s="26">
        <f>SUMIF('Cinco 5K'!$F$2:$F$399,$F16,'Cinco 5K'!$J$2:$J$399)</f>
        <v>0</v>
      </c>
      <c r="I16" s="26">
        <f>SUMIF('Run for Freedom 10K'!$F$2:$F$300,$F16,'Run for Freedom 10K'!$J$2:$J$300)</f>
        <v>0</v>
      </c>
      <c r="J16" s="26">
        <f>SUMIF('Half Way to St. Patty 5K'!$F$2:$F$300,$F16,'Half Way to St. Patty 5K'!$J$2:$J$300)</f>
        <v>0</v>
      </c>
      <c r="K16" s="26">
        <f>SUMIF('Downriver 10K'!$F$2:$F$300,$F16,'Downriver 10K'!$J$2:$J$300)</f>
        <v>0</v>
      </c>
      <c r="L16" s="26">
        <f>SUMIF('New England Half'!$F$2:$F$300,$F16,'New England Half'!$J$2:$J$300)</f>
        <v>101</v>
      </c>
      <c r="M16" s="28">
        <f t="shared" si="1"/>
        <v>101</v>
      </c>
    </row>
    <row r="17" spans="1:13" ht="12.45" x14ac:dyDescent="0.3">
      <c r="A17" s="3" t="s">
        <v>193</v>
      </c>
      <c r="B17" s="3" t="s">
        <v>194</v>
      </c>
      <c r="C17" s="3" t="s">
        <v>57</v>
      </c>
      <c r="D17" s="3">
        <v>54</v>
      </c>
      <c r="E17" t="s">
        <v>20</v>
      </c>
      <c r="F17" s="2" t="str">
        <f t="shared" si="0"/>
        <v>MarynBarrettFMILLENNIUM RUNNING</v>
      </c>
      <c r="G17" s="26">
        <f>SUMIF('Nashua 10K'!$F$2:$F$300,$F17,'Nashua 10K'!$J$2:$J$300)</f>
        <v>0</v>
      </c>
      <c r="H17" s="26">
        <f>SUMIF('Cinco 5K'!$F$2:$F$399,$F17,'Cinco 5K'!$J$2:$J$399)</f>
        <v>94</v>
      </c>
      <c r="I17" s="26">
        <f>SUMIF('Run for Freedom 10K'!$F$2:$F$300,$F17,'Run for Freedom 10K'!$J$2:$J$300)</f>
        <v>0</v>
      </c>
      <c r="J17" s="26">
        <f>SUMIF('Half Way to St. Patty 5K'!$F$2:$F$300,$F17,'Half Way to St. Patty 5K'!$J$2:$J$300)</f>
        <v>0</v>
      </c>
      <c r="K17" s="26">
        <f>SUMIF('Downriver 10K'!$F$2:$F$300,$F17,'Downriver 10K'!$J$2:$J$300)</f>
        <v>0</v>
      </c>
      <c r="L17" s="26">
        <f>SUMIF('New England Half'!$F$2:$F$300,$F17,'New England Half'!$J$2:$J$300)</f>
        <v>0</v>
      </c>
      <c r="M17" s="28">
        <f t="shared" si="1"/>
        <v>94</v>
      </c>
    </row>
    <row r="18" spans="1:13" ht="12.45" x14ac:dyDescent="0.3">
      <c r="A18" s="2" t="s">
        <v>211</v>
      </c>
      <c r="B18" s="2" t="s">
        <v>212</v>
      </c>
      <c r="C18" s="2" t="s">
        <v>57</v>
      </c>
      <c r="D18" s="2">
        <v>54</v>
      </c>
      <c r="E18" t="s">
        <v>20</v>
      </c>
      <c r="F18" s="2" t="str">
        <f t="shared" si="0"/>
        <v>ChristinaBalchFMILLENNIUM RUNNING</v>
      </c>
      <c r="G18" s="26">
        <f>SUMIF('Nashua 10K'!$F$2:$F$300,$F18,'Nashua 10K'!$J$2:$J$300)</f>
        <v>0</v>
      </c>
      <c r="H18" s="26">
        <f>SUMIF('Cinco 5K'!$F$2:$F$399,$F18,'Cinco 5K'!$J$2:$J$399)</f>
        <v>48.5</v>
      </c>
      <c r="I18" s="26">
        <f>SUMIF('Run for Freedom 10K'!$F$2:$F$300,$F18,'Run for Freedom 10K'!$J$2:$J$300)</f>
        <v>44</v>
      </c>
      <c r="J18" s="26">
        <f>SUMIF('Half Way to St. Patty 5K'!$F$2:$F$300,$F18,'Half Way to St. Patty 5K'!$J$2:$J$300)</f>
        <v>0</v>
      </c>
      <c r="K18" s="26">
        <f>SUMIF('Downriver 10K'!$F$2:$F$300,$F18,'Downriver 10K'!$J$2:$J$300)</f>
        <v>0</v>
      </c>
      <c r="L18" s="26">
        <f>SUMIF('New England Half'!$F$2:$F$300,$F18,'New England Half'!$J$2:$J$300)</f>
        <v>0</v>
      </c>
      <c r="M18" s="28">
        <f t="shared" si="1"/>
        <v>92.5</v>
      </c>
    </row>
    <row r="19" spans="1:13" ht="12.45" x14ac:dyDescent="0.3">
      <c r="A19" s="2" t="s">
        <v>175</v>
      </c>
      <c r="B19" s="2" t="s">
        <v>176</v>
      </c>
      <c r="C19" s="2" t="s">
        <v>57</v>
      </c>
      <c r="D19" s="2">
        <v>55</v>
      </c>
      <c r="E19" s="2" t="s">
        <v>18</v>
      </c>
      <c r="F19" s="2" t="str">
        <f t="shared" si="0"/>
        <v>DianneSmiglianiFGATE CITY STRIDERS</v>
      </c>
      <c r="G19" s="26">
        <f>SUMIF('Nashua 10K'!$F$2:$F$300,$F19,'Nashua 10K'!$J$2:$J$300)</f>
        <v>30</v>
      </c>
      <c r="H19" s="26">
        <f>SUMIF('Cinco 5K'!$F$2:$F$399,$F19,'Cinco 5K'!$J$2:$J$399)</f>
        <v>2</v>
      </c>
      <c r="I19" s="26">
        <f>SUMIF('Run for Freedom 10K'!$F$2:$F$300,$F19,'Run for Freedom 10K'!$J$2:$J$300)</f>
        <v>15</v>
      </c>
      <c r="J19" s="26">
        <f>SUMIF('Half Way to St. Patty 5K'!$F$2:$F$300,$F19,'Half Way to St. Patty 5K'!$J$2:$J$300)</f>
        <v>10.25</v>
      </c>
      <c r="K19" s="26">
        <f>SUMIF('Downriver 10K'!$F$2:$F$300,$F19,'Downriver 10K'!$J$2:$J$300)</f>
        <v>24.25</v>
      </c>
      <c r="L19" s="26">
        <f>SUMIF('New England Half'!$F$2:$F$300,$F19,'New England Half'!$J$2:$J$300)</f>
        <v>11</v>
      </c>
      <c r="M19" s="28">
        <f t="shared" si="1"/>
        <v>92.5</v>
      </c>
    </row>
    <row r="20" spans="1:13" ht="12.45" x14ac:dyDescent="0.3">
      <c r="A20" s="2" t="s">
        <v>236</v>
      </c>
      <c r="B20" s="2" t="s">
        <v>237</v>
      </c>
      <c r="C20" s="2" t="s">
        <v>57</v>
      </c>
      <c r="D20" s="2">
        <v>50</v>
      </c>
      <c r="E20" t="s">
        <v>20</v>
      </c>
      <c r="F20" s="2" t="str">
        <f t="shared" si="0"/>
        <v>JillWhitneyFMILLENNIUM RUNNING</v>
      </c>
      <c r="G20" s="26">
        <f>SUMIF('Nashua 10K'!$F$2:$F$300,$F20,'Nashua 10K'!$J$2:$J$300)</f>
        <v>0</v>
      </c>
      <c r="H20" s="26">
        <f>SUMIF('Cinco 5K'!$F$2:$F$399,$F20,'Cinco 5K'!$J$2:$J$399)</f>
        <v>29</v>
      </c>
      <c r="I20" s="26">
        <f>SUMIF('Run for Freedom 10K'!$F$2:$F$300,$F20,'Run for Freedom 10K'!$J$2:$J$300)</f>
        <v>0</v>
      </c>
      <c r="J20" s="26">
        <f>SUMIF('Half Way to St. Patty 5K'!$F$2:$F$300,$F20,'Half Way to St. Patty 5K'!$J$2:$J$300)</f>
        <v>0</v>
      </c>
      <c r="K20" s="26">
        <f>SUMIF('Downriver 10K'!$F$2:$F$300,$F20,'Downriver 10K'!$J$2:$J$300)</f>
        <v>0</v>
      </c>
      <c r="L20" s="26">
        <f>SUMIF('New England Half'!$F$2:$F$300,$F20,'New England Half'!$J$2:$J$300)</f>
        <v>62</v>
      </c>
      <c r="M20" s="28">
        <f t="shared" si="1"/>
        <v>91</v>
      </c>
    </row>
    <row r="21" spans="1:13" ht="12.45" x14ac:dyDescent="0.3">
      <c r="A21" t="s">
        <v>882</v>
      </c>
      <c r="B21" t="s">
        <v>883</v>
      </c>
      <c r="C21" t="s">
        <v>57</v>
      </c>
      <c r="D21">
        <v>50</v>
      </c>
      <c r="E21" t="s">
        <v>20</v>
      </c>
      <c r="F21" s="2" t="str">
        <f t="shared" si="0"/>
        <v>ChunrongQinFMILLENNIUM RUNNING</v>
      </c>
      <c r="G21" s="26">
        <f>SUMIF('Nashua 10K'!$F$2:$F$300,$F21,'Nashua 10K'!$J$2:$J$300)</f>
        <v>0</v>
      </c>
      <c r="H21" s="26">
        <f>SUMIF('Cinco 5K'!$F$2:$F$399,$F21,'Cinco 5K'!$J$2:$J$399)</f>
        <v>0</v>
      </c>
      <c r="I21" s="26">
        <f>SUMIF('Run for Freedom 10K'!$F$2:$F$300,$F21,'Run for Freedom 10K'!$J$2:$J$300)</f>
        <v>0</v>
      </c>
      <c r="J21" s="26">
        <f>SUMIF('Half Way to St. Patty 5K'!$F$2:$F$300,$F21,'Half Way to St. Patty 5K'!$J$2:$J$300)</f>
        <v>0</v>
      </c>
      <c r="K21" s="26">
        <f>SUMIF('Downriver 10K'!$F$2:$F$300,$F21,'Downriver 10K'!$J$2:$J$300)</f>
        <v>0</v>
      </c>
      <c r="L21" s="26">
        <f>SUMIF('New England Half'!$F$2:$F$300,$F21,'New England Half'!$J$2:$J$300)</f>
        <v>86</v>
      </c>
      <c r="M21" s="28">
        <f t="shared" si="1"/>
        <v>86</v>
      </c>
    </row>
    <row r="22" spans="1:13" ht="12.45" x14ac:dyDescent="0.3">
      <c r="A22" s="2" t="s">
        <v>233</v>
      </c>
      <c r="B22" s="2" t="s">
        <v>234</v>
      </c>
      <c r="C22" s="2" t="s">
        <v>57</v>
      </c>
      <c r="D22" s="2">
        <v>50</v>
      </c>
      <c r="E22" t="s">
        <v>19</v>
      </c>
      <c r="F22" s="2" t="str">
        <f t="shared" si="0"/>
        <v>MariaHernandez GuerinFGREATER DERRY TRACK CLUB</v>
      </c>
      <c r="G22" s="26">
        <f>SUMIF('Nashua 10K'!$F$2:$F$300,$F22,'Nashua 10K'!$J$2:$J$300)</f>
        <v>0</v>
      </c>
      <c r="H22" s="26">
        <f>SUMIF('Cinco 5K'!$F$2:$F$399,$F22,'Cinco 5K'!$J$2:$J$399)</f>
        <v>30</v>
      </c>
      <c r="I22" s="26">
        <f>SUMIF('Run for Freedom 10K'!$F$2:$F$300,$F22,'Run for Freedom 10K'!$J$2:$J$300)</f>
        <v>0</v>
      </c>
      <c r="J22" s="26">
        <f>SUMIF('Half Way to St. Patty 5K'!$F$2:$F$300,$F22,'Half Way to St. Patty 5K'!$J$2:$J$300)</f>
        <v>0</v>
      </c>
      <c r="K22" s="26">
        <f>SUMIF('Downriver 10K'!$F$2:$F$300,$F22,'Downriver 10K'!$J$2:$J$300)</f>
        <v>0</v>
      </c>
      <c r="L22" s="26">
        <f>SUMIF('New England Half'!$F$2:$F$300,$F22,'New England Half'!$J$2:$J$300)</f>
        <v>50</v>
      </c>
      <c r="M22" s="28">
        <f t="shared" si="1"/>
        <v>80</v>
      </c>
    </row>
    <row r="23" spans="1:13" ht="12.45" x14ac:dyDescent="0.3">
      <c r="A23" s="3" t="s">
        <v>319</v>
      </c>
      <c r="B23" s="3" t="s">
        <v>927</v>
      </c>
      <c r="C23" s="3" t="s">
        <v>57</v>
      </c>
      <c r="D23" s="3">
        <v>51</v>
      </c>
      <c r="E23" t="s">
        <v>19</v>
      </c>
      <c r="F23" s="2" t="str">
        <f t="shared" si="0"/>
        <v>IreneLionettaFGREATER DERRY TRACK CLUB</v>
      </c>
      <c r="G23" s="26">
        <f>SUMIF('Nashua 10K'!$F$2:$F$300,$F23,'Nashua 10K'!$J$2:$J$300)</f>
        <v>0</v>
      </c>
      <c r="H23" s="26">
        <f>SUMIF('Cinco 5K'!$F$2:$F$399,$F23,'Cinco 5K'!$J$2:$J$399)</f>
        <v>0</v>
      </c>
      <c r="I23" s="26">
        <f>SUMIF('Run for Freedom 10K'!$F$2:$F$300,$F23,'Run for Freedom 10K'!$J$2:$J$300)</f>
        <v>0</v>
      </c>
      <c r="J23" s="26">
        <f>SUMIF('Half Way to St. Patty 5K'!$F$2:$F$300,$F23,'Half Way to St. Patty 5K'!$J$2:$J$300)</f>
        <v>0</v>
      </c>
      <c r="K23" s="26">
        <f>SUMIF('Downriver 10K'!$F$2:$F$300,$F23,'Downriver 10K'!$J$2:$J$300)</f>
        <v>0</v>
      </c>
      <c r="L23" s="26">
        <f>SUMIF('New England Half'!$F$2:$F$300,$F23,'New England Half'!$J$2:$J$300)</f>
        <v>80</v>
      </c>
      <c r="M23" s="28">
        <f t="shared" si="1"/>
        <v>80</v>
      </c>
    </row>
    <row r="24" spans="1:13" ht="12.45" x14ac:dyDescent="0.3">
      <c r="A24" s="2" t="s">
        <v>103</v>
      </c>
      <c r="B24" s="2" t="s">
        <v>151</v>
      </c>
      <c r="C24" s="2" t="s">
        <v>57</v>
      </c>
      <c r="D24" s="2">
        <v>56</v>
      </c>
      <c r="E24" s="2" t="s">
        <v>18</v>
      </c>
      <c r="F24" s="2" t="str">
        <f t="shared" si="0"/>
        <v>JenniferJordanFGATE CITY STRIDERS</v>
      </c>
      <c r="G24" s="26">
        <f>SUMIF('Nashua 10K'!$F$2:$F$300,$F24,'Nashua 10K'!$J$2:$J$300)</f>
        <v>39.5</v>
      </c>
      <c r="H24" s="26">
        <f>SUMIF('Cinco 5K'!$F$2:$F$399,$F24,'Cinco 5K'!$J$2:$J$399)</f>
        <v>3.125</v>
      </c>
      <c r="I24" s="26">
        <f>SUMIF('Run for Freedom 10K'!$F$2:$F$300,$F24,'Run for Freedom 10K'!$J$2:$J$300)</f>
        <v>11</v>
      </c>
      <c r="J24" s="26">
        <f>SUMIF('Half Way to St. Patty 5K'!$F$2:$F$300,$F24,'Half Way to St. Patty 5K'!$J$2:$J$300)</f>
        <v>6.25</v>
      </c>
      <c r="K24" s="26">
        <f>SUMIF('Downriver 10K'!$F$2:$F$300,$F24,'Downriver 10K'!$J$2:$J$300)</f>
        <v>19.75</v>
      </c>
      <c r="L24" s="26">
        <f>SUMIF('New England Half'!$F$2:$F$300,$F24,'New England Half'!$J$2:$J$300)</f>
        <v>0</v>
      </c>
      <c r="M24" s="28">
        <f t="shared" si="1"/>
        <v>79.625</v>
      </c>
    </row>
    <row r="25" spans="1:13" ht="12.45" x14ac:dyDescent="0.3">
      <c r="A25" s="2" t="s">
        <v>89</v>
      </c>
      <c r="B25" s="2" t="s">
        <v>90</v>
      </c>
      <c r="C25" s="2" t="s">
        <v>57</v>
      </c>
      <c r="D25" s="2">
        <v>55</v>
      </c>
      <c r="E25" s="2" t="s">
        <v>18</v>
      </c>
      <c r="F25" s="6" t="str">
        <f t="shared" si="0"/>
        <v>TammyGaffeyFGATE CITY STRIDERS</v>
      </c>
      <c r="G25" s="26">
        <f>SUMIF('Nashua 10K'!$F$2:$F$300,$F25,'Nashua 10K'!$J$2:$J$300)</f>
        <v>79</v>
      </c>
      <c r="H25" s="26">
        <f>SUMIF('Cinco 5K'!$F$2:$F$399,$F25,'Cinco 5K'!$J$2:$J$399)</f>
        <v>0</v>
      </c>
      <c r="I25" s="26">
        <f>SUMIF('Run for Freedom 10K'!$F$2:$F$300,$F25,'Run for Freedom 10K'!$J$2:$J$300)</f>
        <v>0</v>
      </c>
      <c r="J25" s="26">
        <f>SUMIF('Half Way to St. Patty 5K'!$F$2:$F$300,$F25,'Half Way to St. Patty 5K'!$J$2:$J$300)</f>
        <v>0</v>
      </c>
      <c r="K25" s="26">
        <f>SUMIF('Downriver 10K'!$F$2:$F$300,$F25,'Downriver 10K'!$J$2:$J$300)</f>
        <v>0</v>
      </c>
      <c r="L25" s="26">
        <f>SUMIF('New England Half'!$F$2:$F$300,$F25,'New England Half'!$J$2:$J$300)</f>
        <v>0</v>
      </c>
      <c r="M25" s="28">
        <f t="shared" si="1"/>
        <v>79</v>
      </c>
    </row>
    <row r="26" spans="1:13" ht="12.45" x14ac:dyDescent="0.3">
      <c r="A26" s="3" t="s">
        <v>273</v>
      </c>
      <c r="B26" s="3" t="s">
        <v>274</v>
      </c>
      <c r="C26" s="3" t="s">
        <v>57</v>
      </c>
      <c r="D26" s="3">
        <v>53</v>
      </c>
      <c r="E26" t="s">
        <v>20</v>
      </c>
      <c r="F26" s="6" t="str">
        <f t="shared" si="0"/>
        <v>KimberlyBonenfantFMILLENNIUM RUNNING</v>
      </c>
      <c r="G26" s="26">
        <f>SUMIF('Nashua 10K'!$F$2:$F$300,$F26,'Nashua 10K'!$J$2:$J$300)</f>
        <v>0</v>
      </c>
      <c r="H26" s="26">
        <f>SUMIF('Cinco 5K'!$F$2:$F$399,$F26,'Cinco 5K'!$J$2:$J$399)</f>
        <v>11.375</v>
      </c>
      <c r="I26" s="26">
        <f>SUMIF('Run for Freedom 10K'!$F$2:$F$300,$F26,'Run for Freedom 10K'!$J$2:$J$300)</f>
        <v>22.75</v>
      </c>
      <c r="J26" s="26">
        <f>SUMIF('Half Way to St. Patty 5K'!$F$2:$F$300,$F26,'Half Way to St. Patty 5K'!$J$2:$J$300)</f>
        <v>34</v>
      </c>
      <c r="K26" s="26">
        <f>SUMIF('Downriver 10K'!$F$2:$F$300,$F26,'Downriver 10K'!$J$2:$J$300)</f>
        <v>0</v>
      </c>
      <c r="L26" s="26">
        <f>SUMIF('New England Half'!$F$2:$F$300,$F26,'New England Half'!$J$2:$J$300)</f>
        <v>10.5</v>
      </c>
      <c r="M26" s="28">
        <f t="shared" si="1"/>
        <v>78.625</v>
      </c>
    </row>
    <row r="27" spans="1:13" ht="12.45" x14ac:dyDescent="0.3">
      <c r="A27" s="2" t="s">
        <v>71</v>
      </c>
      <c r="B27" s="2" t="s">
        <v>139</v>
      </c>
      <c r="C27" s="2" t="s">
        <v>57</v>
      </c>
      <c r="D27" s="2">
        <v>57</v>
      </c>
      <c r="E27" s="2" t="s">
        <v>18</v>
      </c>
      <c r="F27" s="2" t="str">
        <f t="shared" si="0"/>
        <v>PamelaBernierFGATE CITY STRIDERS</v>
      </c>
      <c r="G27" s="26">
        <f>SUMIF('Nashua 10K'!$F$2:$F$300,$F27,'Nashua 10K'!$J$2:$J$300)</f>
        <v>47</v>
      </c>
      <c r="H27" s="26">
        <f>SUMIF('Cinco 5K'!$F$2:$F$399,$F27,'Cinco 5K'!$J$2:$J$399)</f>
        <v>0</v>
      </c>
      <c r="I27" s="26">
        <f>SUMIF('Run for Freedom 10K'!$F$2:$F$300,$F27,'Run for Freedom 10K'!$J$2:$J$300)</f>
        <v>15.5</v>
      </c>
      <c r="J27" s="26">
        <f>SUMIF('Half Way to St. Patty 5K'!$F$2:$F$300,$F27,'Half Way to St. Patty 5K'!$J$2:$J$300)</f>
        <v>0</v>
      </c>
      <c r="K27" s="26">
        <f>SUMIF('Downriver 10K'!$F$2:$F$300,$F27,'Downriver 10K'!$J$2:$J$300)</f>
        <v>0</v>
      </c>
      <c r="L27" s="26">
        <f>SUMIF('New England Half'!$F$2:$F$300,$F27,'New England Half'!$J$2:$J$300)</f>
        <v>14</v>
      </c>
      <c r="M27" s="28">
        <f t="shared" si="1"/>
        <v>76.5</v>
      </c>
    </row>
    <row r="28" spans="1:13" ht="12.45" x14ac:dyDescent="0.3">
      <c r="A28" t="s">
        <v>609</v>
      </c>
      <c r="B28" t="s">
        <v>610</v>
      </c>
      <c r="C28" t="s">
        <v>57</v>
      </c>
      <c r="D28">
        <v>59</v>
      </c>
      <c r="E28" t="s">
        <v>18</v>
      </c>
      <c r="F28" s="2" t="str">
        <f t="shared" si="0"/>
        <v>GinaJoubertFGATE CITY STRIDERS</v>
      </c>
      <c r="G28" s="26">
        <f>SUMIF('Nashua 10K'!$F$2:$F$300,$F28,'Nashua 10K'!$J$2:$J$300)</f>
        <v>0</v>
      </c>
      <c r="H28" s="26">
        <f>SUMIF('Cinco 5K'!$F$2:$F$399,$F28,'Cinco 5K'!$J$2:$J$399)</f>
        <v>0</v>
      </c>
      <c r="I28" s="26">
        <f>SUMIF('Run for Freedom 10K'!$F$2:$F$300,$F28,'Run for Freedom 10K'!$J$2:$J$300)</f>
        <v>76</v>
      </c>
      <c r="J28" s="26">
        <f>SUMIF('Half Way to St. Patty 5K'!$F$2:$F$300,$F28,'Half Way to St. Patty 5K'!$J$2:$J$300)</f>
        <v>0</v>
      </c>
      <c r="K28" s="26">
        <f>SUMIF('Downriver 10K'!$F$2:$F$300,$F28,'Downriver 10K'!$J$2:$J$300)</f>
        <v>0</v>
      </c>
      <c r="L28" s="26">
        <f>SUMIF('New England Half'!$F$2:$F$300,$F28,'New England Half'!$J$2:$J$300)</f>
        <v>0</v>
      </c>
      <c r="M28" s="28">
        <f t="shared" si="1"/>
        <v>76</v>
      </c>
    </row>
    <row r="29" spans="1:13" ht="12.45" x14ac:dyDescent="0.3">
      <c r="A29" t="s">
        <v>262</v>
      </c>
      <c r="B29" t="s">
        <v>611</v>
      </c>
      <c r="C29" t="s">
        <v>57</v>
      </c>
      <c r="D29">
        <v>53</v>
      </c>
      <c r="E29" t="s">
        <v>18</v>
      </c>
      <c r="F29" s="2" t="str">
        <f t="shared" si="0"/>
        <v>KarenSirimogluFGATE CITY STRIDERS</v>
      </c>
      <c r="G29" s="26">
        <f>SUMIF('Nashua 10K'!$F$2:$F$300,$F29,'Nashua 10K'!$J$2:$J$300)</f>
        <v>0</v>
      </c>
      <c r="H29" s="26">
        <f>SUMIF('Cinco 5K'!$F$2:$F$399,$F29,'Cinco 5K'!$J$2:$J$399)</f>
        <v>0</v>
      </c>
      <c r="I29" s="26">
        <f>SUMIF('Run for Freedom 10K'!$F$2:$F$300,$F29,'Run for Freedom 10K'!$J$2:$J$300)</f>
        <v>70</v>
      </c>
      <c r="J29" s="26">
        <f>SUMIF('Half Way to St. Patty 5K'!$F$2:$F$300,$F29,'Half Way to St. Patty 5K'!$J$2:$J$300)</f>
        <v>0</v>
      </c>
      <c r="K29" s="26">
        <f>SUMIF('Downriver 10K'!$F$2:$F$300,$F29,'Downriver 10K'!$J$2:$J$300)</f>
        <v>0</v>
      </c>
      <c r="L29" s="26">
        <f>SUMIF('New England Half'!$F$2:$F$300,$F29,'New England Half'!$J$2:$J$300)</f>
        <v>0</v>
      </c>
      <c r="M29" s="28">
        <f t="shared" si="1"/>
        <v>70</v>
      </c>
    </row>
    <row r="30" spans="1:13" ht="12.45" x14ac:dyDescent="0.3">
      <c r="A30" t="s">
        <v>149</v>
      </c>
      <c r="B30" t="s">
        <v>150</v>
      </c>
      <c r="C30" t="s">
        <v>57</v>
      </c>
      <c r="D30">
        <v>52</v>
      </c>
      <c r="E30" t="s">
        <v>19</v>
      </c>
      <c r="F30" s="6" t="str">
        <f t="shared" si="0"/>
        <v>KerriHaskinsFGREATER DERRY TRACK CLUB</v>
      </c>
      <c r="G30" s="26">
        <f>SUMIF('Nashua 10K'!$F$2:$F$300,$F30,'Nashua 10K'!$J$2:$J$300)</f>
        <v>36.5</v>
      </c>
      <c r="H30" s="26">
        <f>SUMIF('Cinco 5K'!$F$2:$F$399,$F30,'Cinco 5K'!$J$2:$J$399)</f>
        <v>0</v>
      </c>
      <c r="I30" s="26">
        <f>SUMIF('Run for Freedom 10K'!$F$2:$F$300,$F30,'Run for Freedom 10K'!$J$2:$J$300)</f>
        <v>8</v>
      </c>
      <c r="J30" s="26">
        <f>SUMIF('Half Way to St. Patty 5K'!$F$2:$F$300,$F30,'Half Way to St. Patty 5K'!$J$2:$J$300)</f>
        <v>14</v>
      </c>
      <c r="K30" s="26">
        <f>SUMIF('Downriver 10K'!$F$2:$F$300,$F30,'Downriver 10K'!$J$2:$J$300)</f>
        <v>0</v>
      </c>
      <c r="L30" s="26">
        <f>SUMIF('New England Half'!$F$2:$F$300,$F30,'New England Half'!$J$2:$J$300)</f>
        <v>9.5</v>
      </c>
      <c r="M30" s="28">
        <f t="shared" si="1"/>
        <v>68</v>
      </c>
    </row>
    <row r="31" spans="1:13" ht="12.45" x14ac:dyDescent="0.3">
      <c r="A31" t="s">
        <v>886</v>
      </c>
      <c r="B31" t="s">
        <v>887</v>
      </c>
      <c r="C31" t="s">
        <v>57</v>
      </c>
      <c r="D31">
        <v>50</v>
      </c>
      <c r="E31" t="s">
        <v>20</v>
      </c>
      <c r="F31" s="2" t="str">
        <f t="shared" si="0"/>
        <v>RachelCapanoFMILLENNIUM RUNNING</v>
      </c>
      <c r="G31" s="26">
        <f>SUMIF('Nashua 10K'!$F$2:$F$300,$F31,'Nashua 10K'!$J$2:$J$300)</f>
        <v>0</v>
      </c>
      <c r="H31" s="26">
        <f>SUMIF('Cinco 5K'!$F$2:$F$399,$F31,'Cinco 5K'!$J$2:$J$399)</f>
        <v>0</v>
      </c>
      <c r="I31" s="26">
        <f>SUMIF('Run for Freedom 10K'!$F$2:$F$300,$F31,'Run for Freedom 10K'!$J$2:$J$300)</f>
        <v>0</v>
      </c>
      <c r="J31" s="26">
        <f>SUMIF('Half Way to St. Patty 5K'!$F$2:$F$300,$F31,'Half Way to St. Patty 5K'!$J$2:$J$300)</f>
        <v>0</v>
      </c>
      <c r="K31" s="26">
        <f>SUMIF('Downriver 10K'!$F$2:$F$300,$F31,'Downriver 10K'!$J$2:$J$300)</f>
        <v>0</v>
      </c>
      <c r="L31" s="26">
        <f>SUMIF('New England Half'!$F$2:$F$300,$F31,'New England Half'!$J$2:$J$300)</f>
        <v>66</v>
      </c>
      <c r="M31" s="28">
        <f t="shared" si="1"/>
        <v>66</v>
      </c>
    </row>
    <row r="32" spans="1:13" ht="12.45" x14ac:dyDescent="0.3">
      <c r="A32" s="2" t="s">
        <v>260</v>
      </c>
      <c r="B32" s="2" t="s">
        <v>261</v>
      </c>
      <c r="C32" s="2" t="s">
        <v>57</v>
      </c>
      <c r="D32" s="2">
        <v>57</v>
      </c>
      <c r="E32" t="s">
        <v>19</v>
      </c>
      <c r="F32" s="2" t="str">
        <f t="shared" si="0"/>
        <v>MiriamJohnsonFGREATER DERRY TRACK CLUB</v>
      </c>
      <c r="G32" s="26">
        <f>SUMIF('Nashua 10K'!$F$2:$F$300,$F32,'Nashua 10K'!$J$2:$J$300)</f>
        <v>0</v>
      </c>
      <c r="H32" s="26">
        <f>SUMIF('Cinco 5K'!$F$2:$F$399,$F32,'Cinco 5K'!$J$2:$J$399)</f>
        <v>14.5</v>
      </c>
      <c r="I32" s="26">
        <f>SUMIF('Run for Freedom 10K'!$F$2:$F$300,$F32,'Run for Freedom 10K'!$J$2:$J$300)</f>
        <v>0</v>
      </c>
      <c r="J32" s="26">
        <f>SUMIF('Half Way to St. Patty 5K'!$F$2:$F$300,$F32,'Half Way to St. Patty 5K'!$J$2:$J$300)</f>
        <v>0</v>
      </c>
      <c r="K32" s="26">
        <f>SUMIF('Downriver 10K'!$F$2:$F$300,$F32,'Downriver 10K'!$J$2:$J$300)</f>
        <v>34</v>
      </c>
      <c r="L32" s="26">
        <f>SUMIF('New England Half'!$F$2:$F$300,$F32,'New England Half'!$J$2:$J$300)</f>
        <v>16.5</v>
      </c>
      <c r="M32" s="28">
        <f t="shared" si="1"/>
        <v>65</v>
      </c>
    </row>
    <row r="33" spans="1:13" ht="12.45" x14ac:dyDescent="0.3">
      <c r="A33" t="s">
        <v>613</v>
      </c>
      <c r="B33" t="s">
        <v>614</v>
      </c>
      <c r="C33" t="s">
        <v>57</v>
      </c>
      <c r="D33">
        <v>56</v>
      </c>
      <c r="E33" t="s">
        <v>18</v>
      </c>
      <c r="F33" s="2" t="str">
        <f t="shared" si="0"/>
        <v>AdrianaTyersFGATE CITY STRIDERS</v>
      </c>
      <c r="G33" s="26">
        <f>SUMIF('Nashua 10K'!$F$2:$F$300,$F33,'Nashua 10K'!$J$2:$J$300)</f>
        <v>0</v>
      </c>
      <c r="H33" s="26">
        <f>SUMIF('Cinco 5K'!$F$2:$F$399,$F33,'Cinco 5K'!$J$2:$J$399)</f>
        <v>0</v>
      </c>
      <c r="I33" s="26">
        <f>SUMIF('Run for Freedom 10K'!$F$2:$F$300,$F33,'Run for Freedom 10K'!$J$2:$J$300)</f>
        <v>64</v>
      </c>
      <c r="J33" s="26">
        <f>SUMIF('Half Way to St. Patty 5K'!$F$2:$F$300,$F33,'Half Way to St. Patty 5K'!$J$2:$J$300)</f>
        <v>0</v>
      </c>
      <c r="K33" s="26">
        <f>SUMIF('Downriver 10K'!$F$2:$F$300,$F33,'Downriver 10K'!$J$2:$J$300)</f>
        <v>0</v>
      </c>
      <c r="L33" s="26">
        <f>SUMIF('New England Half'!$F$2:$F$300,$F33,'New England Half'!$J$2:$J$300)</f>
        <v>0</v>
      </c>
      <c r="M33" s="28">
        <f t="shared" si="1"/>
        <v>64</v>
      </c>
    </row>
    <row r="34" spans="1:13" ht="12.45" x14ac:dyDescent="0.3">
      <c r="A34" t="s">
        <v>895</v>
      </c>
      <c r="B34" t="s">
        <v>680</v>
      </c>
      <c r="C34" t="s">
        <v>57</v>
      </c>
      <c r="D34">
        <v>55</v>
      </c>
      <c r="E34" t="s">
        <v>20</v>
      </c>
      <c r="F34" s="2" t="str">
        <f t="shared" ref="F34:F65" si="2">A34&amp;B34&amp;C34&amp;E34</f>
        <v>LyndaGagneFMILLENNIUM RUNNING</v>
      </c>
      <c r="G34" s="26">
        <f>SUMIF('Nashua 10K'!$F$2:$F$300,$F34,'Nashua 10K'!$J$2:$J$300)</f>
        <v>0</v>
      </c>
      <c r="H34" s="26">
        <f>SUMIF('Cinco 5K'!$F$2:$F$399,$F34,'Cinco 5K'!$J$2:$J$399)</f>
        <v>0</v>
      </c>
      <c r="I34" s="26">
        <f>SUMIF('Run for Freedom 10K'!$F$2:$F$300,$F34,'Run for Freedom 10K'!$J$2:$J$300)</f>
        <v>0</v>
      </c>
      <c r="J34" s="26">
        <f>SUMIF('Half Way to St. Patty 5K'!$F$2:$F$300,$F34,'Half Way to St. Patty 5K'!$J$2:$J$300)</f>
        <v>0</v>
      </c>
      <c r="K34" s="26">
        <f>SUMIF('Downriver 10K'!$F$2:$F$300,$F34,'Downriver 10K'!$J$2:$J$300)</f>
        <v>0</v>
      </c>
      <c r="L34" s="26">
        <f>SUMIF('New England Half'!$F$2:$F$300,$F34,'New England Half'!$J$2:$J$300)</f>
        <v>60</v>
      </c>
      <c r="M34" s="28">
        <f t="shared" ref="M34:M65" si="3">SUM(G34:L34)</f>
        <v>60</v>
      </c>
    </row>
    <row r="35" spans="1:13" ht="12.45" x14ac:dyDescent="0.3">
      <c r="A35" s="2" t="s">
        <v>131</v>
      </c>
      <c r="B35" s="2" t="s">
        <v>132</v>
      </c>
      <c r="C35" s="2" t="s">
        <v>57</v>
      </c>
      <c r="D35" s="2">
        <v>57</v>
      </c>
      <c r="E35" t="s">
        <v>19</v>
      </c>
      <c r="F35" s="6" t="str">
        <f t="shared" si="2"/>
        <v>AmyDymentFGREATER DERRY TRACK CLUB</v>
      </c>
      <c r="G35" s="26">
        <f>SUMIF('Nashua 10K'!$F$2:$F$300,$F35,'Nashua 10K'!$J$2:$J$300)</f>
        <v>60</v>
      </c>
      <c r="H35" s="26">
        <f>SUMIF('Cinco 5K'!$F$2:$F$399,$F35,'Cinco 5K'!$J$2:$J$399)</f>
        <v>0</v>
      </c>
      <c r="I35" s="26">
        <f>SUMIF('Run for Freedom 10K'!$F$2:$F$300,$F35,'Run for Freedom 10K'!$J$2:$J$300)</f>
        <v>0</v>
      </c>
      <c r="J35" s="26">
        <f>SUMIF('Half Way to St. Patty 5K'!$F$2:$F$300,$F35,'Half Way to St. Patty 5K'!$J$2:$J$300)</f>
        <v>0</v>
      </c>
      <c r="K35" s="26">
        <f>SUMIF('Downriver 10K'!$F$2:$F$300,$F35,'Downriver 10K'!$J$2:$J$300)</f>
        <v>0</v>
      </c>
      <c r="L35" s="26">
        <f>SUMIF('New England Half'!$F$2:$F$300,$F35,'New England Half'!$J$2:$J$300)</f>
        <v>0</v>
      </c>
      <c r="M35" s="28">
        <f t="shared" si="3"/>
        <v>60</v>
      </c>
    </row>
    <row r="36" spans="1:13" ht="12.45" x14ac:dyDescent="0.3">
      <c r="A36" t="s">
        <v>813</v>
      </c>
      <c r="B36" t="s">
        <v>808</v>
      </c>
      <c r="C36" t="s">
        <v>57</v>
      </c>
      <c r="D36">
        <v>52</v>
      </c>
      <c r="E36" s="2" t="s">
        <v>21</v>
      </c>
      <c r="F36" s="6" t="str">
        <f t="shared" si="2"/>
        <v>CindyGlueckFUPPER VALLEY RUNNING CLUB</v>
      </c>
      <c r="G36" s="26">
        <f>SUMIF('Nashua 10K'!$F$2:$F$300,$F36,'Nashua 10K'!$J$2:$J$300)</f>
        <v>0</v>
      </c>
      <c r="H36" s="26">
        <f>SUMIF('Cinco 5K'!$F$2:$F$399,$F36,'Cinco 5K'!$J$2:$J$399)</f>
        <v>0</v>
      </c>
      <c r="I36" s="26">
        <f>SUMIF('Run for Freedom 10K'!$F$2:$F$300,$F36,'Run for Freedom 10K'!$J$2:$J$300)</f>
        <v>0</v>
      </c>
      <c r="J36" s="26">
        <f>SUMIF('Half Way to St. Patty 5K'!$F$2:$F$300,$F36,'Half Way to St. Patty 5K'!$J$2:$J$300)</f>
        <v>0</v>
      </c>
      <c r="K36" s="26">
        <f>SUMIF('Downriver 10K'!$F$2:$F$300,$F36,'Downriver 10K'!$J$2:$J$300)</f>
        <v>58</v>
      </c>
      <c r="L36" s="26">
        <f>SUMIF('New England Half'!$F$2:$F$300,$F36,'New England Half'!$J$2:$J$300)</f>
        <v>0</v>
      </c>
      <c r="M36" s="28">
        <f t="shared" si="3"/>
        <v>58</v>
      </c>
    </row>
    <row r="37" spans="1:13" ht="12.45" x14ac:dyDescent="0.3">
      <c r="A37" s="2" t="s">
        <v>238</v>
      </c>
      <c r="B37" s="2" t="s">
        <v>251</v>
      </c>
      <c r="C37" s="2" t="s">
        <v>57</v>
      </c>
      <c r="D37" s="2">
        <v>56</v>
      </c>
      <c r="E37" t="s">
        <v>20</v>
      </c>
      <c r="F37" s="6" t="str">
        <f t="shared" si="2"/>
        <v>DeborahMitchellFMILLENNIUM RUNNING</v>
      </c>
      <c r="G37" s="26">
        <f>SUMIF('Nashua 10K'!$F$2:$F$300,$F37,'Nashua 10K'!$J$2:$J$300)</f>
        <v>0</v>
      </c>
      <c r="H37" s="26">
        <f>SUMIF('Cinco 5K'!$F$2:$F$399,$F37,'Cinco 5K'!$J$2:$J$399)</f>
        <v>17</v>
      </c>
      <c r="I37" s="26">
        <f>SUMIF('Run for Freedom 10K'!$F$2:$F$300,$F37,'Run for Freedom 10K'!$J$2:$J$300)</f>
        <v>0</v>
      </c>
      <c r="J37" s="26">
        <f>SUMIF('Half Way to St. Patty 5K'!$F$2:$F$300,$F37,'Half Way to St. Patty 5K'!$J$2:$J$300)</f>
        <v>38</v>
      </c>
      <c r="K37" s="26">
        <f>SUMIF('Downriver 10K'!$F$2:$F$300,$F37,'Downriver 10K'!$J$2:$J$300)</f>
        <v>0</v>
      </c>
      <c r="L37" s="26">
        <f>SUMIF('New England Half'!$F$2:$F$300,$F37,'New England Half'!$J$2:$J$300)</f>
        <v>0</v>
      </c>
      <c r="M37" s="28">
        <f t="shared" si="3"/>
        <v>55</v>
      </c>
    </row>
    <row r="38" spans="1:13" ht="12.45" x14ac:dyDescent="0.3">
      <c r="A38" t="s">
        <v>823</v>
      </c>
      <c r="B38" t="s">
        <v>824</v>
      </c>
      <c r="C38" t="s">
        <v>57</v>
      </c>
      <c r="D38">
        <v>58</v>
      </c>
      <c r="E38" s="2" t="s">
        <v>21</v>
      </c>
      <c r="F38" s="6" t="str">
        <f t="shared" si="2"/>
        <v>AnnemarieStoutFUPPER VALLEY RUNNING CLUB</v>
      </c>
      <c r="G38" s="26">
        <f>SUMIF('Nashua 10K'!$F$2:$F$300,$F38,'Nashua 10K'!$J$2:$J$300)</f>
        <v>0</v>
      </c>
      <c r="H38" s="26">
        <f>SUMIF('Cinco 5K'!$F$2:$F$399,$F38,'Cinco 5K'!$J$2:$J$399)</f>
        <v>0</v>
      </c>
      <c r="I38" s="26">
        <f>SUMIF('Run for Freedom 10K'!$F$2:$F$300,$F38,'Run for Freedom 10K'!$J$2:$J$300)</f>
        <v>0</v>
      </c>
      <c r="J38" s="26">
        <f>SUMIF('Half Way to St. Patty 5K'!$F$2:$F$300,$F38,'Half Way to St. Patty 5K'!$J$2:$J$300)</f>
        <v>0</v>
      </c>
      <c r="K38" s="26">
        <f>SUMIF('Downriver 10K'!$F$2:$F$300,$F38,'Downriver 10K'!$J$2:$J$300)</f>
        <v>54</v>
      </c>
      <c r="L38" s="26">
        <f>SUMIF('New England Half'!$F$2:$F$300,$F38,'New England Half'!$J$2:$J$300)</f>
        <v>0</v>
      </c>
      <c r="M38" s="28">
        <f t="shared" si="3"/>
        <v>54</v>
      </c>
    </row>
    <row r="39" spans="1:13" ht="12.45" x14ac:dyDescent="0.3">
      <c r="A39" t="s">
        <v>115</v>
      </c>
      <c r="B39" t="s">
        <v>116</v>
      </c>
      <c r="C39" t="s">
        <v>57</v>
      </c>
      <c r="D39">
        <v>51</v>
      </c>
      <c r="E39" t="s">
        <v>18</v>
      </c>
      <c r="F39" s="2" t="str">
        <f t="shared" si="2"/>
        <v>KerryBaxterFGATE CITY STRIDERS</v>
      </c>
      <c r="G39" s="26">
        <f>SUMIF('Nashua 10K'!$F$2:$F$300,$F39,'Nashua 10K'!$J$2:$J$300)</f>
        <v>52</v>
      </c>
      <c r="H39" s="26">
        <f>SUMIF('Cinco 5K'!$F$2:$F$399,$F39,'Cinco 5K'!$J$2:$J$399)</f>
        <v>0</v>
      </c>
      <c r="I39" s="26">
        <f>SUMIF('Run for Freedom 10K'!$F$2:$F$300,$F39,'Run for Freedom 10K'!$J$2:$J$300)</f>
        <v>0</v>
      </c>
      <c r="J39" s="26">
        <f>SUMIF('Half Way to St. Patty 5K'!$F$2:$F$300,$F39,'Half Way to St. Patty 5K'!$J$2:$J$300)</f>
        <v>0</v>
      </c>
      <c r="K39" s="26">
        <f>SUMIF('Downriver 10K'!$F$2:$F$300,$F39,'Downriver 10K'!$J$2:$J$300)</f>
        <v>0</v>
      </c>
      <c r="L39" s="26">
        <f>SUMIF('New England Half'!$F$2:$F$300,$F39,'New England Half'!$J$2:$J$300)</f>
        <v>0</v>
      </c>
      <c r="M39" s="28">
        <f t="shared" si="3"/>
        <v>52</v>
      </c>
    </row>
    <row r="40" spans="1:13" ht="12.45" x14ac:dyDescent="0.3">
      <c r="A40" t="s">
        <v>203</v>
      </c>
      <c r="B40" t="s">
        <v>822</v>
      </c>
      <c r="C40" t="s">
        <v>57</v>
      </c>
      <c r="D40">
        <v>54</v>
      </c>
      <c r="E40" s="2" t="s">
        <v>21</v>
      </c>
      <c r="F40" s="2" t="str">
        <f t="shared" si="2"/>
        <v>EllenBonnerFUPPER VALLEY RUNNING CLUB</v>
      </c>
      <c r="G40" s="26">
        <f>SUMIF('Nashua 10K'!$F$2:$F$300,$F40,'Nashua 10K'!$J$2:$J$300)</f>
        <v>0</v>
      </c>
      <c r="H40" s="26">
        <f>SUMIF('Cinco 5K'!$F$2:$F$399,$F40,'Cinco 5K'!$J$2:$J$399)</f>
        <v>0</v>
      </c>
      <c r="I40" s="26">
        <f>SUMIF('Run for Freedom 10K'!$F$2:$F$300,$F40,'Run for Freedom 10K'!$J$2:$J$300)</f>
        <v>0</v>
      </c>
      <c r="J40" s="26">
        <f>SUMIF('Half Way to St. Patty 5K'!$F$2:$F$300,$F40,'Half Way to St. Patty 5K'!$J$2:$J$300)</f>
        <v>0</v>
      </c>
      <c r="K40" s="26">
        <f>SUMIF('Downriver 10K'!$F$2:$F$300,$F40,'Downriver 10K'!$J$2:$J$300)</f>
        <v>50</v>
      </c>
      <c r="L40" s="26">
        <f>SUMIF('New England Half'!$F$2:$F$300,$F40,'New England Half'!$J$2:$J$300)</f>
        <v>0</v>
      </c>
      <c r="M40" s="28">
        <f t="shared" si="3"/>
        <v>50</v>
      </c>
    </row>
    <row r="41" spans="1:13" ht="12.45" x14ac:dyDescent="0.3">
      <c r="A41" s="2" t="s">
        <v>254</v>
      </c>
      <c r="B41" s="2" t="s">
        <v>255</v>
      </c>
      <c r="C41" s="2" t="s">
        <v>57</v>
      </c>
      <c r="D41" s="2">
        <v>52</v>
      </c>
      <c r="E41" t="s">
        <v>20</v>
      </c>
      <c r="F41" s="2" t="str">
        <f t="shared" si="2"/>
        <v>JessicaFiliaultFMILLENNIUM RUNNING</v>
      </c>
      <c r="G41" s="26">
        <f>SUMIF('Nashua 10K'!$F$2:$F$300,$F41,'Nashua 10K'!$J$2:$J$300)</f>
        <v>0</v>
      </c>
      <c r="H41" s="26">
        <f>SUMIF('Cinco 5K'!$F$2:$F$399,$F41,'Cinco 5K'!$J$2:$J$399)</f>
        <v>15.5</v>
      </c>
      <c r="I41" s="26">
        <f>SUMIF('Run for Freedom 10K'!$F$2:$F$300,$F41,'Run for Freedom 10K'!$J$2:$J$300)</f>
        <v>0</v>
      </c>
      <c r="J41" s="26">
        <f>SUMIF('Half Way to St. Patty 5K'!$F$2:$F$300,$F41,'Half Way to St. Patty 5K'!$J$2:$J$300)</f>
        <v>0</v>
      </c>
      <c r="K41" s="26">
        <f>SUMIF('Downriver 10K'!$F$2:$F$300,$F41,'Downriver 10K'!$J$2:$J$300)</f>
        <v>0</v>
      </c>
      <c r="L41" s="26">
        <f>SUMIF('New England Half'!$F$2:$F$300,$F41,'New England Half'!$J$2:$J$300)</f>
        <v>34</v>
      </c>
      <c r="M41" s="28">
        <f t="shared" si="3"/>
        <v>49.5</v>
      </c>
    </row>
    <row r="42" spans="1:13" ht="12.45" x14ac:dyDescent="0.3">
      <c r="A42" t="s">
        <v>825</v>
      </c>
      <c r="B42" t="s">
        <v>826</v>
      </c>
      <c r="C42" t="s">
        <v>57</v>
      </c>
      <c r="D42">
        <v>53</v>
      </c>
      <c r="E42" s="2" t="s">
        <v>21</v>
      </c>
      <c r="F42" s="2" t="str">
        <f t="shared" si="2"/>
        <v>Lori BlissHillFUPPER VALLEY RUNNING CLUB</v>
      </c>
      <c r="G42" s="26">
        <f>SUMIF('Nashua 10K'!$F$2:$F$300,$F42,'Nashua 10K'!$J$2:$J$300)</f>
        <v>0</v>
      </c>
      <c r="H42" s="26">
        <f>SUMIF('Cinco 5K'!$F$2:$F$399,$F42,'Cinco 5K'!$J$2:$J$399)</f>
        <v>0</v>
      </c>
      <c r="I42" s="26">
        <f>SUMIF('Run for Freedom 10K'!$F$2:$F$300,$F42,'Run for Freedom 10K'!$J$2:$J$300)</f>
        <v>0</v>
      </c>
      <c r="J42" s="26">
        <f>SUMIF('Half Way to St. Patty 5K'!$F$2:$F$300,$F42,'Half Way to St. Patty 5K'!$J$2:$J$300)</f>
        <v>0</v>
      </c>
      <c r="K42" s="26">
        <f>SUMIF('Downriver 10K'!$F$2:$F$300,$F42,'Downriver 10K'!$J$2:$J$300)</f>
        <v>45.5</v>
      </c>
      <c r="L42" s="26">
        <f>SUMIF('New England Half'!$F$2:$F$300,$F42,'New England Half'!$J$2:$J$300)</f>
        <v>0</v>
      </c>
      <c r="M42" s="28">
        <f t="shared" si="3"/>
        <v>45.5</v>
      </c>
    </row>
    <row r="43" spans="1:13" ht="12.45" x14ac:dyDescent="0.3">
      <c r="A43" s="2" t="s">
        <v>173</v>
      </c>
      <c r="B43" s="2" t="s">
        <v>174</v>
      </c>
      <c r="C43" s="2" t="s">
        <v>57</v>
      </c>
      <c r="D43" s="2">
        <v>55</v>
      </c>
      <c r="E43" t="s">
        <v>19</v>
      </c>
      <c r="F43" s="6" t="str">
        <f t="shared" si="2"/>
        <v>ChristineRosenwasserFGREATER DERRY TRACK CLUB</v>
      </c>
      <c r="G43" s="26">
        <f>SUMIF('Nashua 10K'!$F$2:$F$300,$F43,'Nashua 10K'!$J$2:$J$300)</f>
        <v>25</v>
      </c>
      <c r="H43" s="26">
        <f>SUMIF('Cinco 5K'!$F$2:$F$399,$F43,'Cinco 5K'!$J$2:$J$399)</f>
        <v>2</v>
      </c>
      <c r="I43" s="26">
        <f>SUMIF('Run for Freedom 10K'!$F$2:$F$300,$F43,'Run for Freedom 10K'!$J$2:$J$300)</f>
        <v>4.9375</v>
      </c>
      <c r="J43" s="26">
        <f>SUMIF('Half Way to St. Patty 5K'!$F$2:$F$300,$F43,'Half Way to St. Patty 5K'!$J$2:$J$300)</f>
        <v>0</v>
      </c>
      <c r="K43" s="26">
        <f>SUMIF('Downriver 10K'!$F$2:$F$300,$F43,'Downriver 10K'!$J$2:$J$300)</f>
        <v>13.5</v>
      </c>
      <c r="L43" s="26">
        <f>SUMIF('New England Half'!$F$2:$F$300,$F43,'New England Half'!$J$2:$J$300)</f>
        <v>0</v>
      </c>
      <c r="M43" s="28">
        <f t="shared" si="3"/>
        <v>45.4375</v>
      </c>
    </row>
    <row r="44" spans="1:13" ht="12.45" x14ac:dyDescent="0.3">
      <c r="A44" s="2" t="s">
        <v>217</v>
      </c>
      <c r="B44" s="2" t="s">
        <v>218</v>
      </c>
      <c r="C44" s="2" t="s">
        <v>57</v>
      </c>
      <c r="D44" s="2">
        <v>57</v>
      </c>
      <c r="E44" s="2" t="s">
        <v>22</v>
      </c>
      <c r="F44" s="2" t="str">
        <f t="shared" si="2"/>
        <v>ValerieKingFGRANITE STATE RACING TEAM</v>
      </c>
      <c r="G44" s="26">
        <f>SUMIF('Nashua 10K'!$F$2:$F$300,$F44,'Nashua 10K'!$J$2:$J$300)</f>
        <v>0</v>
      </c>
      <c r="H44" s="26">
        <f>SUMIF('Cinco 5K'!$F$2:$F$399,$F44,'Cinco 5K'!$J$2:$J$399)</f>
        <v>39.5</v>
      </c>
      <c r="I44" s="26">
        <f>SUMIF('Run for Freedom 10K'!$F$2:$F$300,$F44,'Run for Freedom 10K'!$J$2:$J$300)</f>
        <v>0</v>
      </c>
      <c r="J44" s="26">
        <f>SUMIF('Half Way to St. Patty 5K'!$F$2:$F$300,$F44,'Half Way to St. Patty 5K'!$J$2:$J$300)</f>
        <v>0</v>
      </c>
      <c r="K44" s="26">
        <f>SUMIF('Downriver 10K'!$F$2:$F$300,$F44,'Downriver 10K'!$J$2:$J$300)</f>
        <v>0</v>
      </c>
      <c r="L44" s="26">
        <f>SUMIF('New England Half'!$F$2:$F$300,$F44,'New England Half'!$J$2:$J$300)</f>
        <v>0</v>
      </c>
      <c r="M44" s="28">
        <f t="shared" si="3"/>
        <v>39.5</v>
      </c>
    </row>
    <row r="45" spans="1:13" ht="12.45" x14ac:dyDescent="0.3">
      <c r="A45" s="3" t="s">
        <v>750</v>
      </c>
      <c r="B45" s="3" t="s">
        <v>751</v>
      </c>
      <c r="C45" s="3" t="s">
        <v>57</v>
      </c>
      <c r="D45" s="3">
        <v>53</v>
      </c>
      <c r="E45" t="s">
        <v>20</v>
      </c>
      <c r="F45" s="6" t="str">
        <f t="shared" si="2"/>
        <v>TheresaNobleFMILLENNIUM RUNNING</v>
      </c>
      <c r="G45" s="26">
        <f>SUMIF('Nashua 10K'!$F$2:$F$300,$F45,'Nashua 10K'!$J$2:$J$300)</f>
        <v>0</v>
      </c>
      <c r="H45" s="26">
        <f>SUMIF('Cinco 5K'!$F$2:$F$399,$F45,'Cinco 5K'!$J$2:$J$399)</f>
        <v>0</v>
      </c>
      <c r="I45" s="26">
        <f>SUMIF('Run for Freedom 10K'!$F$2:$F$300,$F45,'Run for Freedom 10K'!$J$2:$J$300)</f>
        <v>0</v>
      </c>
      <c r="J45" s="26">
        <f>SUMIF('Half Way to St. Patty 5K'!$F$2:$F$300,$F45,'Half Way to St. Patty 5K'!$J$2:$J$300)</f>
        <v>19.75</v>
      </c>
      <c r="K45" s="26">
        <f>SUMIF('Downriver 10K'!$F$2:$F$300,$F45,'Downriver 10K'!$J$2:$J$300)</f>
        <v>0</v>
      </c>
      <c r="L45" s="26">
        <f>SUMIF('New England Half'!$F$2:$F$300,$F45,'New England Half'!$J$2:$J$300)</f>
        <v>16</v>
      </c>
      <c r="M45" s="28">
        <f t="shared" si="3"/>
        <v>35.75</v>
      </c>
    </row>
    <row r="46" spans="1:13" ht="12.45" x14ac:dyDescent="0.3">
      <c r="A46" s="2" t="s">
        <v>154</v>
      </c>
      <c r="B46" s="2" t="s">
        <v>155</v>
      </c>
      <c r="C46" s="2" t="s">
        <v>57</v>
      </c>
      <c r="D46" s="2">
        <v>51</v>
      </c>
      <c r="E46" s="2" t="s">
        <v>18</v>
      </c>
      <c r="F46" s="6" t="str">
        <f t="shared" si="2"/>
        <v>RobinTylimFGATE CITY STRIDERS</v>
      </c>
      <c r="G46" s="26">
        <f>SUMIF('Nashua 10K'!$F$2:$F$300,$F46,'Nashua 10K'!$J$2:$J$300)</f>
        <v>28</v>
      </c>
      <c r="H46" s="26">
        <f>SUMIF('Cinco 5K'!$F$2:$F$399,$F46,'Cinco 5K'!$J$2:$J$399)</f>
        <v>0</v>
      </c>
      <c r="I46" s="26">
        <f>SUMIF('Run for Freedom 10K'!$F$2:$F$300,$F46,'Run for Freedom 10K'!$J$2:$J$300)</f>
        <v>6.25</v>
      </c>
      <c r="J46" s="26">
        <f>SUMIF('Half Way to St. Patty 5K'!$F$2:$F$300,$F46,'Half Way to St. Patty 5K'!$J$2:$J$300)</f>
        <v>0</v>
      </c>
      <c r="K46" s="26">
        <f>SUMIF('Downriver 10K'!$F$2:$F$300,$F46,'Downriver 10K'!$J$2:$J$300)</f>
        <v>0</v>
      </c>
      <c r="L46" s="26">
        <f>SUMIF('New England Half'!$F$2:$F$300,$F46,'New England Half'!$J$2:$J$300)</f>
        <v>0</v>
      </c>
      <c r="M46" s="28">
        <f t="shared" si="3"/>
        <v>34.25</v>
      </c>
    </row>
    <row r="47" spans="1:13" ht="12.45" x14ac:dyDescent="0.3">
      <c r="A47" s="3" t="s">
        <v>103</v>
      </c>
      <c r="B47" s="3" t="s">
        <v>935</v>
      </c>
      <c r="C47" s="3" t="s">
        <v>57</v>
      </c>
      <c r="D47" s="3">
        <v>51</v>
      </c>
      <c r="E47" t="s">
        <v>18</v>
      </c>
      <c r="F47" s="2" t="str">
        <f t="shared" si="2"/>
        <v>JenniferSaleskyFGATE CITY STRIDERS</v>
      </c>
      <c r="G47" s="26">
        <f>SUMIF('Nashua 10K'!$F$2:$F$300,$F47,'Nashua 10K'!$J$2:$J$300)</f>
        <v>0</v>
      </c>
      <c r="H47" s="26">
        <f>SUMIF('Cinco 5K'!$F$2:$F$399,$F47,'Cinco 5K'!$J$2:$J$399)</f>
        <v>0</v>
      </c>
      <c r="I47" s="26">
        <f>SUMIF('Run for Freedom 10K'!$F$2:$F$300,$F47,'Run for Freedom 10K'!$J$2:$J$300)</f>
        <v>0</v>
      </c>
      <c r="J47" s="26">
        <f>SUMIF('Half Way to St. Patty 5K'!$F$2:$F$300,$F47,'Half Way to St. Patty 5K'!$J$2:$J$300)</f>
        <v>0</v>
      </c>
      <c r="K47" s="26">
        <f>SUMIF('Downriver 10K'!$F$2:$F$300,$F47,'Downriver 10K'!$J$2:$J$300)</f>
        <v>0</v>
      </c>
      <c r="L47" s="26">
        <f>SUMIF('New England Half'!$F$2:$F$300,$F47,'New England Half'!$J$2:$J$300)</f>
        <v>28</v>
      </c>
      <c r="M47" s="28">
        <f t="shared" si="3"/>
        <v>28</v>
      </c>
    </row>
    <row r="48" spans="1:13" ht="12.45" x14ac:dyDescent="0.3">
      <c r="A48" s="2" t="s">
        <v>95</v>
      </c>
      <c r="B48" s="2" t="s">
        <v>235</v>
      </c>
      <c r="C48" s="2" t="s">
        <v>57</v>
      </c>
      <c r="D48" s="2">
        <v>57</v>
      </c>
      <c r="E48" t="s">
        <v>20</v>
      </c>
      <c r="F48" s="2" t="str">
        <f t="shared" si="2"/>
        <v>LindaPelchatFMILLENNIUM RUNNING</v>
      </c>
      <c r="G48" s="26">
        <f>SUMIF('Nashua 10K'!$F$2:$F$300,$F48,'Nashua 10K'!$J$2:$J$300)</f>
        <v>0</v>
      </c>
      <c r="H48" s="26">
        <f>SUMIF('Cinco 5K'!$F$2:$F$399,$F48,'Cinco 5K'!$J$2:$J$399)</f>
        <v>27</v>
      </c>
      <c r="I48" s="26">
        <f>SUMIF('Run for Freedom 10K'!$F$2:$F$300,$F48,'Run for Freedom 10K'!$J$2:$J$300)</f>
        <v>0</v>
      </c>
      <c r="J48" s="26">
        <f>SUMIF('Half Way to St. Patty 5K'!$F$2:$F$300,$F48,'Half Way to St. Patty 5K'!$J$2:$J$300)</f>
        <v>0</v>
      </c>
      <c r="K48" s="26">
        <f>SUMIF('Downriver 10K'!$F$2:$F$300,$F48,'Downriver 10K'!$J$2:$J$300)</f>
        <v>0</v>
      </c>
      <c r="L48" s="26">
        <f>SUMIF('New England Half'!$F$2:$F$300,$F48,'New England Half'!$J$2:$J$300)</f>
        <v>0</v>
      </c>
      <c r="M48" s="28">
        <f t="shared" si="3"/>
        <v>27</v>
      </c>
    </row>
    <row r="49" spans="1:13" ht="12.45" x14ac:dyDescent="0.3">
      <c r="A49" s="2" t="s">
        <v>240</v>
      </c>
      <c r="B49" s="2" t="s">
        <v>241</v>
      </c>
      <c r="C49" s="2" t="s">
        <v>57</v>
      </c>
      <c r="D49" s="2">
        <v>52</v>
      </c>
      <c r="E49" t="s">
        <v>20</v>
      </c>
      <c r="F49" s="2" t="str">
        <f t="shared" si="2"/>
        <v>MichelleEdwardsFMILLENNIUM RUNNING</v>
      </c>
      <c r="G49" s="26">
        <f>SUMIF('Nashua 10K'!$F$2:$F$300,$F49,'Nashua 10K'!$J$2:$J$300)</f>
        <v>0</v>
      </c>
      <c r="H49" s="26">
        <f>SUMIF('Cinco 5K'!$F$2:$F$399,$F49,'Cinco 5K'!$J$2:$J$399)</f>
        <v>24.25</v>
      </c>
      <c r="I49" s="26">
        <f>SUMIF('Run for Freedom 10K'!$F$2:$F$300,$F49,'Run for Freedom 10K'!$J$2:$J$300)</f>
        <v>0</v>
      </c>
      <c r="J49" s="26">
        <f>SUMIF('Half Way to St. Patty 5K'!$F$2:$F$300,$F49,'Half Way to St. Patty 5K'!$J$2:$J$300)</f>
        <v>0</v>
      </c>
      <c r="K49" s="26">
        <f>SUMIF('Downriver 10K'!$F$2:$F$300,$F49,'Downriver 10K'!$J$2:$J$300)</f>
        <v>0</v>
      </c>
      <c r="L49" s="26">
        <f>SUMIF('New England Half'!$F$2:$F$300,$F49,'New England Half'!$J$2:$J$300)</f>
        <v>0</v>
      </c>
      <c r="M49" s="28">
        <f t="shared" si="3"/>
        <v>24.25</v>
      </c>
    </row>
    <row r="50" spans="1:13" ht="12.45" x14ac:dyDescent="0.3">
      <c r="A50" t="s">
        <v>221</v>
      </c>
      <c r="B50" t="s">
        <v>312</v>
      </c>
      <c r="C50" t="s">
        <v>57</v>
      </c>
      <c r="D50">
        <v>52</v>
      </c>
      <c r="E50" t="s">
        <v>19</v>
      </c>
      <c r="F50" s="2" t="str">
        <f t="shared" si="2"/>
        <v>PriscillaCamardaFGREATER DERRY TRACK CLUB</v>
      </c>
      <c r="G50" s="26">
        <f>SUMIF('Nashua 10K'!$F$2:$F$300,$F50,'Nashua 10K'!$J$2:$J$300)</f>
        <v>0</v>
      </c>
      <c r="H50" s="26">
        <f>SUMIF('Cinco 5K'!$F$2:$F$399,$F50,'Cinco 5K'!$J$2:$J$399)</f>
        <v>4</v>
      </c>
      <c r="I50" s="26">
        <f>SUMIF('Run for Freedom 10K'!$F$2:$F$300,$F50,'Run for Freedom 10K'!$J$2:$J$300)</f>
        <v>0</v>
      </c>
      <c r="J50" s="26">
        <f>SUMIF('Half Way to St. Patty 5K'!$F$2:$F$300,$F50,'Half Way to St. Patty 5K'!$J$2:$J$300)</f>
        <v>0</v>
      </c>
      <c r="K50" s="26">
        <f>SUMIF('Downriver 10K'!$F$2:$F$300,$F50,'Downriver 10K'!$J$2:$J$300)</f>
        <v>19</v>
      </c>
      <c r="L50" s="26">
        <f>SUMIF('New England Half'!$F$2:$F$300,$F50,'New England Half'!$J$2:$J$300)</f>
        <v>0</v>
      </c>
      <c r="M50" s="28">
        <f t="shared" si="3"/>
        <v>23</v>
      </c>
    </row>
    <row r="51" spans="1:13" ht="12.45" x14ac:dyDescent="0.3">
      <c r="A51" s="2" t="s">
        <v>245</v>
      </c>
      <c r="B51" s="2" t="s">
        <v>246</v>
      </c>
      <c r="C51" s="2" t="s">
        <v>57</v>
      </c>
      <c r="D51" s="2">
        <v>56</v>
      </c>
      <c r="E51" t="s">
        <v>20</v>
      </c>
      <c r="F51" s="6" t="str">
        <f t="shared" si="2"/>
        <v>AngelaBoyleFMILLENNIUM RUNNING</v>
      </c>
      <c r="G51" s="26">
        <f>SUMIF('Nashua 10K'!$F$2:$F$300,$F51,'Nashua 10K'!$J$2:$J$300)</f>
        <v>0</v>
      </c>
      <c r="H51" s="26">
        <f>SUMIF('Cinco 5K'!$F$2:$F$399,$F51,'Cinco 5K'!$J$2:$J$399)</f>
        <v>22</v>
      </c>
      <c r="I51" s="26">
        <f>SUMIF('Run for Freedom 10K'!$F$2:$F$300,$F51,'Run for Freedom 10K'!$J$2:$J$300)</f>
        <v>0</v>
      </c>
      <c r="J51" s="26">
        <f>SUMIF('Half Way to St. Patty 5K'!$F$2:$F$300,$F51,'Half Way to St. Patty 5K'!$J$2:$J$300)</f>
        <v>0</v>
      </c>
      <c r="K51" s="26">
        <f>SUMIF('Downriver 10K'!$F$2:$F$300,$F51,'Downriver 10K'!$J$2:$J$300)</f>
        <v>0</v>
      </c>
      <c r="L51" s="26">
        <f>SUMIF('New England Half'!$F$2:$F$300,$F51,'New England Half'!$J$2:$J$300)</f>
        <v>0</v>
      </c>
      <c r="M51" s="28">
        <f t="shared" si="3"/>
        <v>22</v>
      </c>
    </row>
    <row r="52" spans="1:13" ht="12.45" x14ac:dyDescent="0.3">
      <c r="A52" t="s">
        <v>127</v>
      </c>
      <c r="B52" t="s">
        <v>286</v>
      </c>
      <c r="C52" t="s">
        <v>57</v>
      </c>
      <c r="D52">
        <v>56</v>
      </c>
      <c r="E52" t="s">
        <v>18</v>
      </c>
      <c r="F52" s="2" t="str">
        <f t="shared" si="2"/>
        <v>SaraLandryFGATE CITY STRIDERS</v>
      </c>
      <c r="G52" s="26">
        <f>SUMIF('Nashua 10K'!$F$2:$F$300,$F52,'Nashua 10K'!$J$2:$J$300)</f>
        <v>0</v>
      </c>
      <c r="H52" s="26">
        <f>SUMIF('Cinco 5K'!$F$2:$F$399,$F52,'Cinco 5K'!$J$2:$J$399)</f>
        <v>0</v>
      </c>
      <c r="I52" s="26">
        <f>SUMIF('Run for Freedom 10K'!$F$2:$F$300,$F52,'Run for Freedom 10K'!$J$2:$J$300)</f>
        <v>11.375</v>
      </c>
      <c r="J52" s="26">
        <f>SUMIF('Half Way to St. Patty 5K'!$F$2:$F$300,$F52,'Half Way to St. Patty 5K'!$J$2:$J$300)</f>
        <v>0</v>
      </c>
      <c r="K52" s="26">
        <f>SUMIF('Downriver 10K'!$F$2:$F$300,$F52,'Downriver 10K'!$J$2:$J$300)</f>
        <v>0</v>
      </c>
      <c r="L52" s="26">
        <f>SUMIF('New England Half'!$F$2:$F$300,$F52,'New England Half'!$J$2:$J$300)</f>
        <v>10</v>
      </c>
      <c r="M52" s="28">
        <f t="shared" si="3"/>
        <v>21.375</v>
      </c>
    </row>
    <row r="53" spans="1:13" ht="12.45" x14ac:dyDescent="0.3">
      <c r="A53" t="s">
        <v>326</v>
      </c>
      <c r="B53" t="s">
        <v>327</v>
      </c>
      <c r="C53" t="s">
        <v>57</v>
      </c>
      <c r="D53">
        <v>53</v>
      </c>
      <c r="E53" t="s">
        <v>19</v>
      </c>
      <c r="F53" s="6" t="str">
        <f t="shared" si="2"/>
        <v>WendyRapaportFGREATER DERRY TRACK CLUB</v>
      </c>
      <c r="G53" s="26">
        <f>SUMIF('Nashua 10K'!$F$2:$F$300,$F53,'Nashua 10K'!$J$2:$J$300)</f>
        <v>0</v>
      </c>
      <c r="H53" s="26">
        <f>SUMIF('Cinco 5K'!$F$2:$F$399,$F53,'Cinco 5K'!$J$2:$J$399)</f>
        <v>2.84375</v>
      </c>
      <c r="I53" s="26">
        <f>SUMIF('Run for Freedom 10K'!$F$2:$F$300,$F53,'Run for Freedom 10K'!$J$2:$J$300)</f>
        <v>0</v>
      </c>
      <c r="J53" s="26">
        <f>SUMIF('Half Way to St. Patty 5K'!$F$2:$F$300,$F53,'Half Way to St. Patty 5K'!$J$2:$J$300)</f>
        <v>12.5</v>
      </c>
      <c r="K53" s="26">
        <f>SUMIF('Downriver 10K'!$F$2:$F$300,$F53,'Downriver 10K'!$J$2:$J$300)</f>
        <v>0</v>
      </c>
      <c r="L53" s="26">
        <f>SUMIF('New England Half'!$F$2:$F$300,$F53,'New England Half'!$J$2:$J$300)</f>
        <v>4.375</v>
      </c>
      <c r="M53" s="28">
        <f t="shared" si="3"/>
        <v>19.71875</v>
      </c>
    </row>
    <row r="54" spans="1:13" ht="12.45" x14ac:dyDescent="0.3">
      <c r="A54" s="2" t="s">
        <v>249</v>
      </c>
      <c r="B54" s="2" t="s">
        <v>250</v>
      </c>
      <c r="C54" s="2" t="s">
        <v>57</v>
      </c>
      <c r="D54" s="2">
        <v>53</v>
      </c>
      <c r="E54" t="s">
        <v>20</v>
      </c>
      <c r="F54" s="2" t="str">
        <f t="shared" si="2"/>
        <v>SandraAllenFMILLENNIUM RUNNING</v>
      </c>
      <c r="G54" s="26">
        <f>SUMIF('Nashua 10K'!$F$2:$F$300,$F54,'Nashua 10K'!$J$2:$J$300)</f>
        <v>0</v>
      </c>
      <c r="H54" s="26">
        <f>SUMIF('Cinco 5K'!$F$2:$F$399,$F54,'Cinco 5K'!$J$2:$J$399)</f>
        <v>18.25</v>
      </c>
      <c r="I54" s="26">
        <f>SUMIF('Run for Freedom 10K'!$F$2:$F$300,$F54,'Run for Freedom 10K'!$J$2:$J$300)</f>
        <v>0</v>
      </c>
      <c r="J54" s="26">
        <f>SUMIF('Half Way to St. Patty 5K'!$F$2:$F$300,$F54,'Half Way to St. Patty 5K'!$J$2:$J$300)</f>
        <v>0</v>
      </c>
      <c r="K54" s="26">
        <f>SUMIF('Downriver 10K'!$F$2:$F$300,$F54,'Downriver 10K'!$J$2:$J$300)</f>
        <v>0</v>
      </c>
      <c r="L54" s="26">
        <f>SUMIF('New England Half'!$F$2:$F$300,$F54,'New England Half'!$J$2:$J$300)</f>
        <v>0</v>
      </c>
      <c r="M54" s="28">
        <f t="shared" si="3"/>
        <v>18.25</v>
      </c>
    </row>
    <row r="55" spans="1:13" ht="12.45" x14ac:dyDescent="0.3">
      <c r="A55" s="3" t="s">
        <v>273</v>
      </c>
      <c r="B55" s="3" t="s">
        <v>298</v>
      </c>
      <c r="C55" s="3" t="s">
        <v>57</v>
      </c>
      <c r="D55" s="3">
        <v>50</v>
      </c>
      <c r="E55" t="s">
        <v>20</v>
      </c>
      <c r="F55" s="6" t="str">
        <f t="shared" si="2"/>
        <v>KimberlyMcKenneyFMILLENNIUM RUNNING</v>
      </c>
      <c r="G55" s="26">
        <f>SUMIF('Nashua 10K'!$F$2:$F$300,$F55,'Nashua 10K'!$J$2:$J$300)</f>
        <v>0</v>
      </c>
      <c r="H55" s="26">
        <f>SUMIF('Cinco 5K'!$F$2:$F$399,$F55,'Cinco 5K'!$J$2:$J$399)</f>
        <v>5.5</v>
      </c>
      <c r="I55" s="26">
        <f>SUMIF('Run for Freedom 10K'!$F$2:$F$300,$F55,'Run for Freedom 10K'!$J$2:$J$300)</f>
        <v>0</v>
      </c>
      <c r="J55" s="26">
        <f>SUMIF('Half Way to St. Patty 5K'!$F$2:$F$300,$F55,'Half Way to St. Patty 5K'!$J$2:$J$300)</f>
        <v>7.25</v>
      </c>
      <c r="K55" s="26">
        <f>SUMIF('Downriver 10K'!$F$2:$F$300,$F55,'Downriver 10K'!$J$2:$J$300)</f>
        <v>0</v>
      </c>
      <c r="L55" s="26">
        <f>SUMIF('New England Half'!$F$2:$F$300,$F55,'New England Half'!$J$2:$J$300)</f>
        <v>5.25</v>
      </c>
      <c r="M55" s="28">
        <f t="shared" si="3"/>
        <v>18</v>
      </c>
    </row>
    <row r="56" spans="1:13" ht="12.45" x14ac:dyDescent="0.3">
      <c r="A56" s="2" t="s">
        <v>103</v>
      </c>
      <c r="B56" s="2" t="s">
        <v>247</v>
      </c>
      <c r="C56" s="2" t="s">
        <v>57</v>
      </c>
      <c r="D56" s="2">
        <v>59</v>
      </c>
      <c r="E56" t="s">
        <v>20</v>
      </c>
      <c r="F56" s="2" t="str">
        <f t="shared" si="2"/>
        <v>JenniferGosselinFMILLENNIUM RUNNING</v>
      </c>
      <c r="G56" s="26">
        <f>SUMIF('Nashua 10K'!$F$2:$F$300,$F56,'Nashua 10K'!$J$2:$J$300)</f>
        <v>0</v>
      </c>
      <c r="H56" s="26">
        <f>SUMIF('Cinco 5K'!$F$2:$F$399,$F56,'Cinco 5K'!$J$2:$J$399)</f>
        <v>17.5</v>
      </c>
      <c r="I56" s="26">
        <f>SUMIF('Run for Freedom 10K'!$F$2:$F$300,$F56,'Run for Freedom 10K'!$J$2:$J$300)</f>
        <v>0</v>
      </c>
      <c r="J56" s="26">
        <f>SUMIF('Half Way to St. Patty 5K'!$F$2:$F$300,$F56,'Half Way to St. Patty 5K'!$J$2:$J$300)</f>
        <v>0</v>
      </c>
      <c r="K56" s="26">
        <f>SUMIF('Downriver 10K'!$F$2:$F$300,$F56,'Downriver 10K'!$J$2:$J$300)</f>
        <v>0</v>
      </c>
      <c r="L56" s="26">
        <f>SUMIF('New England Half'!$F$2:$F$300,$F56,'New England Half'!$J$2:$J$300)</f>
        <v>0</v>
      </c>
      <c r="M56" s="28">
        <f t="shared" si="3"/>
        <v>17.5</v>
      </c>
    </row>
    <row r="57" spans="1:13" ht="12.45" x14ac:dyDescent="0.3">
      <c r="A57" t="s">
        <v>853</v>
      </c>
      <c r="B57" t="s">
        <v>854</v>
      </c>
      <c r="C57" t="s">
        <v>57</v>
      </c>
      <c r="D57">
        <v>58</v>
      </c>
      <c r="E57" s="2" t="s">
        <v>21</v>
      </c>
      <c r="F57" s="2" t="str">
        <f t="shared" si="2"/>
        <v>CareyStillmanFUPPER VALLEY RUNNING CLUB</v>
      </c>
      <c r="G57" s="26">
        <f>SUMIF('Nashua 10K'!$F$2:$F$300,$F57,'Nashua 10K'!$J$2:$J$300)</f>
        <v>0</v>
      </c>
      <c r="H57" s="26">
        <f>SUMIF('Cinco 5K'!$F$2:$F$399,$F57,'Cinco 5K'!$J$2:$J$399)</f>
        <v>0</v>
      </c>
      <c r="I57" s="26">
        <f>SUMIF('Run for Freedom 10K'!$F$2:$F$300,$F57,'Run for Freedom 10K'!$J$2:$J$300)</f>
        <v>0</v>
      </c>
      <c r="J57" s="26">
        <f>SUMIF('Half Way to St. Patty 5K'!$F$2:$F$300,$F57,'Half Way to St. Patty 5K'!$J$2:$J$300)</f>
        <v>0</v>
      </c>
      <c r="K57" s="26">
        <f>SUMIF('Downriver 10K'!$F$2:$F$300,$F57,'Downriver 10K'!$J$2:$J$300)</f>
        <v>14.5</v>
      </c>
      <c r="L57" s="26">
        <f>SUMIF('New England Half'!$F$2:$F$300,$F57,'New England Half'!$J$2:$J$300)</f>
        <v>0</v>
      </c>
      <c r="M57" s="28">
        <f t="shared" si="3"/>
        <v>14.5</v>
      </c>
    </row>
    <row r="58" spans="1:13" ht="12.45" x14ac:dyDescent="0.3">
      <c r="A58" s="2" t="s">
        <v>240</v>
      </c>
      <c r="B58" s="2" t="s">
        <v>394</v>
      </c>
      <c r="C58" s="2" t="s">
        <v>57</v>
      </c>
      <c r="D58" s="2">
        <v>59</v>
      </c>
      <c r="E58" t="s">
        <v>20</v>
      </c>
      <c r="F58" s="2" t="str">
        <f t="shared" si="2"/>
        <v>MichelleShea La SalaFMILLENNIUM RUNNING</v>
      </c>
      <c r="G58" s="26">
        <f>SUMIF('Nashua 10K'!$F$2:$F$300,$F58,'Nashua 10K'!$J$2:$J$300)</f>
        <v>0</v>
      </c>
      <c r="H58" s="26">
        <f>SUMIF('Cinco 5K'!$F$2:$F$399,$F58,'Cinco 5K'!$J$2:$J$399)</f>
        <v>2</v>
      </c>
      <c r="I58" s="26">
        <f>SUMIF('Run for Freedom 10K'!$F$2:$F$300,$F58,'Run for Freedom 10K'!$J$2:$J$300)</f>
        <v>5.3125</v>
      </c>
      <c r="J58" s="26">
        <f>SUMIF('Half Way to St. Patty 5K'!$F$2:$F$300,$F58,'Half Way to St. Patty 5K'!$J$2:$J$300)</f>
        <v>2.375</v>
      </c>
      <c r="K58" s="26">
        <f>SUMIF('Downriver 10K'!$F$2:$F$300,$F58,'Downriver 10K'!$J$2:$J$300)</f>
        <v>0</v>
      </c>
      <c r="L58" s="26">
        <f>SUMIF('New England Half'!$F$2:$F$300,$F58,'New England Half'!$J$2:$J$300)</f>
        <v>3.75</v>
      </c>
      <c r="M58" s="28">
        <f t="shared" si="3"/>
        <v>13.4375</v>
      </c>
    </row>
    <row r="59" spans="1:13" ht="12.45" x14ac:dyDescent="0.3">
      <c r="A59" s="2" t="s">
        <v>192</v>
      </c>
      <c r="B59" s="2" t="s">
        <v>329</v>
      </c>
      <c r="C59" s="2" t="s">
        <v>57</v>
      </c>
      <c r="D59" s="2">
        <v>57</v>
      </c>
      <c r="E59" t="s">
        <v>20</v>
      </c>
      <c r="F59" s="2" t="str">
        <f t="shared" si="2"/>
        <v>PamJoplinFMILLENNIUM RUNNING</v>
      </c>
      <c r="G59" s="26">
        <f>SUMIF('Nashua 10K'!$F$2:$F$300,$F59,'Nashua 10K'!$J$2:$J$300)</f>
        <v>0</v>
      </c>
      <c r="H59" s="26">
        <f>SUMIF('Cinco 5K'!$F$2:$F$399,$F59,'Cinco 5K'!$J$2:$J$399)</f>
        <v>2.375</v>
      </c>
      <c r="I59" s="26">
        <f>SUMIF('Run for Freedom 10K'!$F$2:$F$300,$F59,'Run for Freedom 10K'!$J$2:$J$300)</f>
        <v>0</v>
      </c>
      <c r="J59" s="26">
        <f>SUMIF('Half Way to St. Patty 5K'!$F$2:$F$300,$F59,'Half Way to St. Patty 5K'!$J$2:$J$300)</f>
        <v>10.625</v>
      </c>
      <c r="K59" s="26">
        <f>SUMIF('Downriver 10K'!$F$2:$F$300,$F59,'Downriver 10K'!$J$2:$J$300)</f>
        <v>0</v>
      </c>
      <c r="L59" s="26">
        <f>SUMIF('New England Half'!$F$2:$F$300,$F59,'New England Half'!$J$2:$J$300)</f>
        <v>0</v>
      </c>
      <c r="M59" s="28">
        <f t="shared" si="3"/>
        <v>13</v>
      </c>
    </row>
    <row r="60" spans="1:13" ht="12.45" x14ac:dyDescent="0.3">
      <c r="A60" s="3" t="s">
        <v>702</v>
      </c>
      <c r="B60" s="3" t="s">
        <v>754</v>
      </c>
      <c r="C60" s="3" t="s">
        <v>57</v>
      </c>
      <c r="D60" s="3">
        <v>50</v>
      </c>
      <c r="E60" t="s">
        <v>20</v>
      </c>
      <c r="F60" s="2" t="str">
        <f t="shared" si="2"/>
        <v>KristenSheppardFMILLENNIUM RUNNING</v>
      </c>
      <c r="G60" s="26">
        <f>SUMIF('Nashua 10K'!$F$2:$F$300,$F60,'Nashua 10K'!$J$2:$J$300)</f>
        <v>0</v>
      </c>
      <c r="H60" s="26">
        <f>SUMIF('Cinco 5K'!$F$2:$F$399,$F60,'Cinco 5K'!$J$2:$J$399)</f>
        <v>0</v>
      </c>
      <c r="I60" s="26">
        <f>SUMIF('Run for Freedom 10K'!$F$2:$F$300,$F60,'Run for Freedom 10K'!$J$2:$J$300)</f>
        <v>0</v>
      </c>
      <c r="J60" s="26">
        <f>SUMIF('Half Way to St. Patty 5K'!$F$2:$F$300,$F60,'Half Way to St. Patty 5K'!$J$2:$J$300)</f>
        <v>8</v>
      </c>
      <c r="K60" s="26">
        <f>SUMIF('Downriver 10K'!$F$2:$F$300,$F60,'Downriver 10K'!$J$2:$J$300)</f>
        <v>0</v>
      </c>
      <c r="L60" s="26">
        <f>SUMIF('New England Half'!$F$2:$F$300,$F60,'New England Half'!$J$2:$J$300)</f>
        <v>4.625</v>
      </c>
      <c r="M60" s="28">
        <f t="shared" si="3"/>
        <v>12.625</v>
      </c>
    </row>
    <row r="61" spans="1:13" ht="12.45" x14ac:dyDescent="0.3">
      <c r="A61" s="3" t="s">
        <v>103</v>
      </c>
      <c r="B61" s="3" t="s">
        <v>333</v>
      </c>
      <c r="C61" s="3" t="s">
        <v>57</v>
      </c>
      <c r="D61" s="3">
        <v>50</v>
      </c>
      <c r="E61" s="2" t="s">
        <v>18</v>
      </c>
      <c r="F61" s="2" t="str">
        <f t="shared" si="2"/>
        <v>JenniferMackFGATE CITY STRIDERS</v>
      </c>
      <c r="G61" s="26">
        <f>SUMIF('Nashua 10K'!$F$2:$F$300,$F61,'Nashua 10K'!$J$2:$J$300)</f>
        <v>0</v>
      </c>
      <c r="H61" s="26">
        <f>SUMIF('Cinco 5K'!$F$2:$F$399,$F61,'Cinco 5K'!$J$2:$J$399)</f>
        <v>2.46875</v>
      </c>
      <c r="I61" s="26">
        <f>SUMIF('Run for Freedom 10K'!$F$2:$F$300,$F61,'Run for Freedom 10K'!$J$2:$J$300)</f>
        <v>0</v>
      </c>
      <c r="J61" s="26">
        <f>SUMIF('Half Way to St. Patty 5K'!$F$2:$F$300,$F61,'Half Way to St. Patty 5K'!$J$2:$J$300)</f>
        <v>2</v>
      </c>
      <c r="K61" s="26">
        <f>SUMIF('Downriver 10K'!$F$2:$F$300,$F61,'Downriver 10K'!$J$2:$J$300)</f>
        <v>0</v>
      </c>
      <c r="L61" s="26">
        <f>SUMIF('New England Half'!$F$2:$F$300,$F61,'New England Half'!$J$2:$J$300)</f>
        <v>7.5</v>
      </c>
      <c r="M61" s="28">
        <f t="shared" si="3"/>
        <v>11.96875</v>
      </c>
    </row>
    <row r="62" spans="1:13" ht="12.45" x14ac:dyDescent="0.3">
      <c r="A62" s="2" t="s">
        <v>297</v>
      </c>
      <c r="B62" s="2" t="s">
        <v>102</v>
      </c>
      <c r="C62" s="2" t="s">
        <v>57</v>
      </c>
      <c r="D62" s="2">
        <v>50</v>
      </c>
      <c r="E62" t="s">
        <v>20</v>
      </c>
      <c r="F62" s="2" t="str">
        <f t="shared" si="2"/>
        <v>MicheleKellyFMILLENNIUM RUNNING</v>
      </c>
      <c r="G62" s="26">
        <f>SUMIF('Nashua 10K'!$F$2:$F$300,$F62,'Nashua 10K'!$J$2:$J$300)</f>
        <v>0</v>
      </c>
      <c r="H62" s="26">
        <f>SUMIF('Cinco 5K'!$F$2:$F$399,$F62,'Cinco 5K'!$J$2:$J$399)</f>
        <v>5.6875</v>
      </c>
      <c r="I62" s="26">
        <f>SUMIF('Run for Freedom 10K'!$F$2:$F$300,$F62,'Run for Freedom 10K'!$J$2:$J$300)</f>
        <v>0</v>
      </c>
      <c r="J62" s="26">
        <f>SUMIF('Half Way to St. Patty 5K'!$F$2:$F$300,$F62,'Half Way to St. Patty 5K'!$J$2:$J$300)</f>
        <v>0</v>
      </c>
      <c r="K62" s="26">
        <f>SUMIF('Downriver 10K'!$F$2:$F$300,$F62,'Downriver 10K'!$J$2:$J$300)</f>
        <v>0</v>
      </c>
      <c r="L62" s="26">
        <f>SUMIF('New England Half'!$F$2:$F$300,$F62,'New England Half'!$J$2:$J$300)</f>
        <v>6</v>
      </c>
      <c r="M62" s="28">
        <f t="shared" si="3"/>
        <v>11.6875</v>
      </c>
    </row>
    <row r="63" spans="1:13" ht="12.45" x14ac:dyDescent="0.3">
      <c r="A63" s="2" t="s">
        <v>97</v>
      </c>
      <c r="B63" s="2" t="s">
        <v>339</v>
      </c>
      <c r="C63" s="2" t="s">
        <v>57</v>
      </c>
      <c r="D63" s="2">
        <v>53</v>
      </c>
      <c r="E63" t="s">
        <v>20</v>
      </c>
      <c r="F63" s="2" t="str">
        <f t="shared" si="2"/>
        <v>DianeVarney-ParkerFMILLENNIUM RUNNING</v>
      </c>
      <c r="G63" s="26">
        <f>SUMIF('Nashua 10K'!$F$2:$F$300,$F63,'Nashua 10K'!$J$2:$J$300)</f>
        <v>0</v>
      </c>
      <c r="H63" s="26">
        <f>SUMIF('Cinco 5K'!$F$2:$F$399,$F63,'Cinco 5K'!$J$2:$J$399)</f>
        <v>2</v>
      </c>
      <c r="I63" s="26">
        <f>SUMIF('Run for Freedom 10K'!$F$2:$F$300,$F63,'Run for Freedom 10K'!$J$2:$J$300)</f>
        <v>8.5</v>
      </c>
      <c r="J63" s="26">
        <f>SUMIF('Half Way to St. Patty 5K'!$F$2:$F$300,$F63,'Half Way to St. Patty 5K'!$J$2:$J$300)</f>
        <v>0</v>
      </c>
      <c r="K63" s="26">
        <f>SUMIF('Downriver 10K'!$F$2:$F$300,$F63,'Downriver 10K'!$J$2:$J$300)</f>
        <v>0</v>
      </c>
      <c r="L63" s="26">
        <f>SUMIF('New England Half'!$F$2:$F$300,$F63,'New England Half'!$J$2:$J$300)</f>
        <v>0</v>
      </c>
      <c r="M63" s="28">
        <f t="shared" si="3"/>
        <v>10.5</v>
      </c>
    </row>
    <row r="64" spans="1:13" ht="12.45" x14ac:dyDescent="0.3">
      <c r="A64" t="s">
        <v>103</v>
      </c>
      <c r="B64" t="s">
        <v>636</v>
      </c>
      <c r="C64" t="s">
        <v>57</v>
      </c>
      <c r="D64">
        <v>51</v>
      </c>
      <c r="E64" t="s">
        <v>20</v>
      </c>
      <c r="F64" s="2" t="str">
        <f t="shared" si="2"/>
        <v>JenniferFinneganFMILLENNIUM RUNNING</v>
      </c>
      <c r="G64" s="26">
        <f>SUMIF('Nashua 10K'!$F$2:$F$300,$F64,'Nashua 10K'!$J$2:$J$300)</f>
        <v>0</v>
      </c>
      <c r="H64" s="26">
        <f>SUMIF('Cinco 5K'!$F$2:$F$399,$F64,'Cinco 5K'!$J$2:$J$399)</f>
        <v>0</v>
      </c>
      <c r="I64" s="26">
        <f>SUMIF('Run for Freedom 10K'!$F$2:$F$300,$F64,'Run for Freedom 10K'!$J$2:$J$300)</f>
        <v>10.25</v>
      </c>
      <c r="J64" s="26">
        <f>SUMIF('Half Way to St. Patty 5K'!$F$2:$F$300,$F64,'Half Way to St. Patty 5K'!$J$2:$J$300)</f>
        <v>0</v>
      </c>
      <c r="K64" s="26">
        <f>SUMIF('Downriver 10K'!$F$2:$F$300,$F64,'Downriver 10K'!$J$2:$J$300)</f>
        <v>0</v>
      </c>
      <c r="L64" s="26">
        <f>SUMIF('New England Half'!$F$2:$F$300,$F64,'New England Half'!$J$2:$J$300)</f>
        <v>0</v>
      </c>
      <c r="M64" s="28">
        <f t="shared" si="3"/>
        <v>10.25</v>
      </c>
    </row>
    <row r="65" spans="1:13" ht="12.45" x14ac:dyDescent="0.3">
      <c r="A65" s="2" t="s">
        <v>297</v>
      </c>
      <c r="B65" s="2" t="s">
        <v>356</v>
      </c>
      <c r="C65" s="2" t="s">
        <v>57</v>
      </c>
      <c r="D65" s="2">
        <v>52</v>
      </c>
      <c r="E65" t="s">
        <v>20</v>
      </c>
      <c r="F65" s="2" t="str">
        <f t="shared" si="2"/>
        <v>MicheleLapradeFMILLENNIUM RUNNING</v>
      </c>
      <c r="G65" s="26">
        <f>SUMIF('Nashua 10K'!$F$2:$F$300,$F65,'Nashua 10K'!$J$2:$J$300)</f>
        <v>0</v>
      </c>
      <c r="H65" s="26">
        <f>SUMIF('Cinco 5K'!$F$2:$F$399,$F65,'Cinco 5K'!$J$2:$J$399)</f>
        <v>2</v>
      </c>
      <c r="I65" s="26">
        <f>SUMIF('Run for Freedom 10K'!$F$2:$F$300,$F65,'Run for Freedom 10K'!$J$2:$J$300)</f>
        <v>8.25</v>
      </c>
      <c r="J65" s="26">
        <f>SUMIF('Half Way to St. Patty 5K'!$F$2:$F$300,$F65,'Half Way to St. Patty 5K'!$J$2:$J$300)</f>
        <v>0</v>
      </c>
      <c r="K65" s="26">
        <f>SUMIF('Downriver 10K'!$F$2:$F$300,$F65,'Downriver 10K'!$J$2:$J$300)</f>
        <v>0</v>
      </c>
      <c r="L65" s="26">
        <f>SUMIF('New England Half'!$F$2:$F$300,$F65,'New England Half'!$J$2:$J$300)</f>
        <v>0</v>
      </c>
      <c r="M65" s="28">
        <f t="shared" si="3"/>
        <v>10.25</v>
      </c>
    </row>
    <row r="66" spans="1:13" ht="12.45" x14ac:dyDescent="0.3">
      <c r="A66" s="2" t="s">
        <v>281</v>
      </c>
      <c r="B66" s="2" t="s">
        <v>12</v>
      </c>
      <c r="C66" s="2" t="s">
        <v>57</v>
      </c>
      <c r="D66" s="2">
        <v>51</v>
      </c>
      <c r="E66" t="s">
        <v>20</v>
      </c>
      <c r="F66" s="2" t="str">
        <f t="shared" ref="F66:F97" si="4">A66&amp;B66&amp;C66&amp;E66</f>
        <v>NancyRankFMILLENNIUM RUNNING</v>
      </c>
      <c r="G66" s="26">
        <f>SUMIF('Nashua 10K'!$F$2:$F$300,$F66,'Nashua 10K'!$J$2:$J$300)</f>
        <v>0</v>
      </c>
      <c r="H66" s="26">
        <f>SUMIF('Cinco 5K'!$F$2:$F$399,$F66,'Cinco 5K'!$J$2:$J$399)</f>
        <v>9.875</v>
      </c>
      <c r="I66" s="26">
        <f>SUMIF('Run for Freedom 10K'!$F$2:$F$300,$F66,'Run for Freedom 10K'!$J$2:$J$300)</f>
        <v>0</v>
      </c>
      <c r="J66" s="26">
        <f>SUMIF('Half Way to St. Patty 5K'!$F$2:$F$300,$F66,'Half Way to St. Patty 5K'!$J$2:$J$300)</f>
        <v>0</v>
      </c>
      <c r="K66" s="26">
        <f>SUMIF('Downriver 10K'!$F$2:$F$300,$F66,'Downriver 10K'!$J$2:$J$300)</f>
        <v>0</v>
      </c>
      <c r="L66" s="26">
        <f>SUMIF('New England Half'!$F$2:$F$300,$F66,'New England Half'!$J$2:$J$300)</f>
        <v>0</v>
      </c>
      <c r="M66" s="28">
        <f t="shared" ref="M66:M97" si="5">SUM(G66:L66)</f>
        <v>9.875</v>
      </c>
    </row>
    <row r="67" spans="1:13" ht="12.45" x14ac:dyDescent="0.3">
      <c r="A67" t="s">
        <v>637</v>
      </c>
      <c r="B67" t="s">
        <v>638</v>
      </c>
      <c r="C67" t="s">
        <v>57</v>
      </c>
      <c r="D67">
        <v>59</v>
      </c>
      <c r="E67" t="s">
        <v>25</v>
      </c>
      <c r="F67" s="2" t="str">
        <f t="shared" si="4"/>
        <v>CathySchmitzFRUNNERS ALLEY</v>
      </c>
      <c r="G67" s="26">
        <f>SUMIF('Nashua 10K'!$F$2:$F$300,$F67,'Nashua 10K'!$J$2:$J$300)</f>
        <v>0</v>
      </c>
      <c r="H67" s="26">
        <f>SUMIF('Cinco 5K'!$F$2:$F$399,$F67,'Cinco 5K'!$J$2:$J$399)</f>
        <v>0</v>
      </c>
      <c r="I67" s="26">
        <f>SUMIF('Run for Freedom 10K'!$F$2:$F$300,$F67,'Run for Freedom 10K'!$J$2:$J$300)</f>
        <v>9.875</v>
      </c>
      <c r="J67" s="26">
        <f>SUMIF('Half Way to St. Patty 5K'!$F$2:$F$300,$F67,'Half Way to St. Patty 5K'!$J$2:$J$300)</f>
        <v>0</v>
      </c>
      <c r="K67" s="26">
        <f>SUMIF('Downriver 10K'!$F$2:$F$300,$F67,'Downriver 10K'!$J$2:$J$300)</f>
        <v>0</v>
      </c>
      <c r="L67" s="26">
        <f>SUMIF('New England Half'!$F$2:$F$300,$F67,'New England Half'!$J$2:$J$300)</f>
        <v>0</v>
      </c>
      <c r="M67" s="28">
        <f t="shared" si="5"/>
        <v>9.875</v>
      </c>
    </row>
    <row r="68" spans="1:13" ht="12.45" x14ac:dyDescent="0.3">
      <c r="A68" t="s">
        <v>166</v>
      </c>
      <c r="B68" t="s">
        <v>133</v>
      </c>
      <c r="C68" t="s">
        <v>57</v>
      </c>
      <c r="D68">
        <v>50</v>
      </c>
      <c r="E68" t="s">
        <v>19</v>
      </c>
      <c r="F68" s="2" t="str">
        <f t="shared" si="4"/>
        <v>JennaElliottFGREATER DERRY TRACK CLUB</v>
      </c>
      <c r="G68" s="26">
        <f>SUMIF('Nashua 10K'!$F$2:$F$300,$F68,'Nashua 10K'!$J$2:$J$300)</f>
        <v>0</v>
      </c>
      <c r="H68" s="26">
        <f>SUMIF('Cinco 5K'!$F$2:$F$399,$F68,'Cinco 5K'!$J$2:$J$399)</f>
        <v>0</v>
      </c>
      <c r="I68" s="26">
        <f>SUMIF('Run for Freedom 10K'!$F$2:$F$300,$F68,'Run for Freedom 10K'!$J$2:$J$300)</f>
        <v>0</v>
      </c>
      <c r="J68" s="26">
        <f>SUMIF('Half Way to St. Patty 5K'!$F$2:$F$300,$F68,'Half Way to St. Patty 5K'!$J$2:$J$300)</f>
        <v>0</v>
      </c>
      <c r="K68" s="26">
        <f>SUMIF('Downriver 10K'!$F$2:$F$300,$F68,'Downriver 10K'!$J$2:$J$300)</f>
        <v>9.5</v>
      </c>
      <c r="L68" s="26">
        <f>SUMIF('New England Half'!$F$2:$F$300,$F68,'New England Half'!$J$2:$J$300)</f>
        <v>0</v>
      </c>
      <c r="M68" s="28">
        <f t="shared" si="5"/>
        <v>9.5</v>
      </c>
    </row>
    <row r="69" spans="1:13" ht="12.45" x14ac:dyDescent="0.3">
      <c r="A69" s="2" t="s">
        <v>282</v>
      </c>
      <c r="B69" s="2" t="s">
        <v>283</v>
      </c>
      <c r="C69" s="2" t="s">
        <v>57</v>
      </c>
      <c r="D69" s="2">
        <v>51</v>
      </c>
      <c r="E69" t="s">
        <v>20</v>
      </c>
      <c r="F69" s="2" t="str">
        <f t="shared" si="4"/>
        <v>NaomiGirouardFMILLENNIUM RUNNING</v>
      </c>
      <c r="G69" s="26">
        <f>SUMIF('Nashua 10K'!$F$2:$F$300,$F69,'Nashua 10K'!$J$2:$J$300)</f>
        <v>0</v>
      </c>
      <c r="H69" s="26">
        <f>SUMIF('Cinco 5K'!$F$2:$F$399,$F69,'Cinco 5K'!$J$2:$J$399)</f>
        <v>9.5</v>
      </c>
      <c r="I69" s="26">
        <f>SUMIF('Run for Freedom 10K'!$F$2:$F$300,$F69,'Run for Freedom 10K'!$J$2:$J$300)</f>
        <v>0</v>
      </c>
      <c r="J69" s="26">
        <f>SUMIF('Half Way to St. Patty 5K'!$F$2:$F$300,$F69,'Half Way to St. Patty 5K'!$J$2:$J$300)</f>
        <v>0</v>
      </c>
      <c r="K69" s="26">
        <f>SUMIF('Downriver 10K'!$F$2:$F$300,$F69,'Downriver 10K'!$J$2:$J$300)</f>
        <v>0</v>
      </c>
      <c r="L69" s="26">
        <f>SUMIF('New England Half'!$F$2:$F$300,$F69,'New England Half'!$J$2:$J$300)</f>
        <v>0</v>
      </c>
      <c r="M69" s="28">
        <f t="shared" si="5"/>
        <v>9.5</v>
      </c>
    </row>
    <row r="70" spans="1:13" ht="12.45" x14ac:dyDescent="0.3">
      <c r="A70" t="s">
        <v>406</v>
      </c>
      <c r="B70" t="s">
        <v>639</v>
      </c>
      <c r="C70" t="s">
        <v>57</v>
      </c>
      <c r="D70">
        <v>58</v>
      </c>
      <c r="E70" t="s">
        <v>25</v>
      </c>
      <c r="F70" s="2" t="str">
        <f t="shared" si="4"/>
        <v>JanePalangasFRUNNERS ALLEY</v>
      </c>
      <c r="G70" s="26">
        <f>SUMIF('Nashua 10K'!$F$2:$F$300,$F70,'Nashua 10K'!$J$2:$J$300)</f>
        <v>0</v>
      </c>
      <c r="H70" s="26">
        <f>SUMIF('Cinco 5K'!$F$2:$F$399,$F70,'Cinco 5K'!$J$2:$J$399)</f>
        <v>0</v>
      </c>
      <c r="I70" s="26">
        <f>SUMIF('Run for Freedom 10K'!$F$2:$F$300,$F70,'Run for Freedom 10K'!$J$2:$J$300)</f>
        <v>9.5</v>
      </c>
      <c r="J70" s="26">
        <f>SUMIF('Half Way to St. Patty 5K'!$F$2:$F$300,$F70,'Half Way to St. Patty 5K'!$J$2:$J$300)</f>
        <v>0</v>
      </c>
      <c r="K70" s="26">
        <f>SUMIF('Downriver 10K'!$F$2:$F$300,$F70,'Downriver 10K'!$J$2:$J$300)</f>
        <v>0</v>
      </c>
      <c r="L70" s="26">
        <f>SUMIF('New England Half'!$F$2:$F$300,$F70,'New England Half'!$J$2:$J$300)</f>
        <v>0</v>
      </c>
      <c r="M70" s="28">
        <f t="shared" si="5"/>
        <v>9.5</v>
      </c>
    </row>
    <row r="71" spans="1:13" ht="12.45" x14ac:dyDescent="0.3">
      <c r="A71" s="2" t="s">
        <v>386</v>
      </c>
      <c r="B71" s="2" t="s">
        <v>387</v>
      </c>
      <c r="C71" s="2" t="s">
        <v>57</v>
      </c>
      <c r="D71" s="2">
        <v>51</v>
      </c>
      <c r="E71" t="s">
        <v>20</v>
      </c>
      <c r="F71" s="6" t="str">
        <f t="shared" si="4"/>
        <v>KateRobichaudFMILLENNIUM RUNNING</v>
      </c>
      <c r="G71" s="26">
        <f>SUMIF('Nashua 10K'!$F$2:$F$300,$F71,'Nashua 10K'!$J$2:$J$300)</f>
        <v>0</v>
      </c>
      <c r="H71" s="26">
        <f>SUMIF('Cinco 5K'!$F$2:$F$399,$F71,'Cinco 5K'!$J$2:$J$399)</f>
        <v>2</v>
      </c>
      <c r="I71" s="26">
        <f>SUMIF('Run for Freedom 10K'!$F$2:$F$300,$F71,'Run for Freedom 10K'!$J$2:$J$300)</f>
        <v>0</v>
      </c>
      <c r="J71" s="26">
        <f>SUMIF('Half Way to St. Patty 5K'!$F$2:$F$300,$F71,'Half Way to St. Patty 5K'!$J$2:$J$300)</f>
        <v>3.875</v>
      </c>
      <c r="K71" s="26">
        <f>SUMIF('Downriver 10K'!$F$2:$F$300,$F71,'Downriver 10K'!$J$2:$J$300)</f>
        <v>0</v>
      </c>
      <c r="L71" s="26">
        <f>SUMIF('New England Half'!$F$2:$F$300,$F71,'New England Half'!$J$2:$J$300)</f>
        <v>3.25</v>
      </c>
      <c r="M71" s="28">
        <f t="shared" si="5"/>
        <v>9.125</v>
      </c>
    </row>
    <row r="72" spans="1:13" ht="12.45" x14ac:dyDescent="0.3">
      <c r="A72" s="3" t="s">
        <v>380</v>
      </c>
      <c r="B72" s="3" t="s">
        <v>464</v>
      </c>
      <c r="C72" s="3" t="s">
        <v>57</v>
      </c>
      <c r="D72" s="3">
        <v>54</v>
      </c>
      <c r="E72" t="s">
        <v>20</v>
      </c>
      <c r="F72" s="2" t="str">
        <f t="shared" si="4"/>
        <v>KimMcAndrewFMILLENNIUM RUNNING</v>
      </c>
      <c r="G72" s="26">
        <f>SUMIF('Nashua 10K'!$F$2:$F$300,$F72,'Nashua 10K'!$J$2:$J$300)</f>
        <v>0</v>
      </c>
      <c r="H72" s="26">
        <f>SUMIF('Cinco 5K'!$F$2:$F$399,$F72,'Cinco 5K'!$J$2:$J$399)</f>
        <v>2</v>
      </c>
      <c r="I72" s="26">
        <f>SUMIF('Run for Freedom 10K'!$F$2:$F$300,$F72,'Run for Freedom 10K'!$J$2:$J$300)</f>
        <v>0</v>
      </c>
      <c r="J72" s="26">
        <f>SUMIF('Half Way to St. Patty 5K'!$F$2:$F$300,$F72,'Half Way to St. Patty 5K'!$J$2:$J$300)</f>
        <v>7</v>
      </c>
      <c r="K72" s="26">
        <f>SUMIF('Downriver 10K'!$F$2:$F$300,$F72,'Downriver 10K'!$J$2:$J$300)</f>
        <v>0</v>
      </c>
      <c r="L72" s="26">
        <f>SUMIF('New England Half'!$F$2:$F$300,$F72,'New England Half'!$J$2:$J$300)</f>
        <v>0</v>
      </c>
      <c r="M72" s="28">
        <f t="shared" si="5"/>
        <v>9</v>
      </c>
    </row>
    <row r="73" spans="1:13" ht="12.45" x14ac:dyDescent="0.3">
      <c r="A73" s="3" t="s">
        <v>756</v>
      </c>
      <c r="B73" s="3" t="s">
        <v>757</v>
      </c>
      <c r="C73" s="3" t="s">
        <v>57</v>
      </c>
      <c r="D73" s="3">
        <v>52</v>
      </c>
      <c r="E73" t="s">
        <v>20</v>
      </c>
      <c r="F73" s="6" t="str">
        <f t="shared" si="4"/>
        <v>DawnHigginsFMILLENNIUM RUNNING</v>
      </c>
      <c r="G73" s="26">
        <f>SUMIF('Nashua 10K'!$F$2:$F$300,$F73,'Nashua 10K'!$J$2:$J$300)</f>
        <v>0</v>
      </c>
      <c r="H73" s="26">
        <f>SUMIF('Cinco 5K'!$F$2:$F$399,$F73,'Cinco 5K'!$J$2:$J$399)</f>
        <v>0</v>
      </c>
      <c r="I73" s="26">
        <f>SUMIF('Run for Freedom 10K'!$F$2:$F$300,$F73,'Run for Freedom 10K'!$J$2:$J$300)</f>
        <v>0</v>
      </c>
      <c r="J73" s="26">
        <f>SUMIF('Half Way to St. Patty 5K'!$F$2:$F$300,$F73,'Half Way to St. Patty 5K'!$J$2:$J$300)</f>
        <v>8.5</v>
      </c>
      <c r="K73" s="26">
        <f>SUMIF('Downriver 10K'!$F$2:$F$300,$F73,'Downriver 10K'!$J$2:$J$300)</f>
        <v>0</v>
      </c>
      <c r="L73" s="26">
        <f>SUMIF('New England Half'!$F$2:$F$300,$F73,'New England Half'!$J$2:$J$300)</f>
        <v>0</v>
      </c>
      <c r="M73" s="28">
        <f t="shared" si="5"/>
        <v>8.5</v>
      </c>
    </row>
    <row r="74" spans="1:13" ht="12.45" x14ac:dyDescent="0.3">
      <c r="A74" s="2" t="s">
        <v>119</v>
      </c>
      <c r="B74" s="2" t="s">
        <v>363</v>
      </c>
      <c r="C74" s="2" t="s">
        <v>57</v>
      </c>
      <c r="D74" s="2">
        <v>57</v>
      </c>
      <c r="E74" t="s">
        <v>20</v>
      </c>
      <c r="F74" s="2" t="str">
        <f t="shared" si="4"/>
        <v>DeniseWhittemoreFMILLENNIUM RUNNING</v>
      </c>
      <c r="G74" s="26">
        <f>SUMIF('Nashua 10K'!$F$2:$F$300,$F74,'Nashua 10K'!$J$2:$J$300)</f>
        <v>0</v>
      </c>
      <c r="H74" s="26">
        <f>SUMIF('Cinco 5K'!$F$2:$F$399,$F74,'Cinco 5K'!$J$2:$J$399)</f>
        <v>2</v>
      </c>
      <c r="I74" s="26">
        <f>SUMIF('Run for Freedom 10K'!$F$2:$F$300,$F74,'Run for Freedom 10K'!$J$2:$J$300)</f>
        <v>0</v>
      </c>
      <c r="J74" s="26">
        <f>SUMIF('Half Way to St. Patty 5K'!$F$2:$F$300,$F74,'Half Way to St. Patty 5K'!$J$2:$J$300)</f>
        <v>0</v>
      </c>
      <c r="K74" s="26">
        <f>SUMIF('Downriver 10K'!$F$2:$F$300,$F74,'Downriver 10K'!$J$2:$J$300)</f>
        <v>0</v>
      </c>
      <c r="L74" s="26">
        <f>SUMIF('New England Half'!$F$2:$F$300,$F74,'New England Half'!$J$2:$J$300)</f>
        <v>5.75</v>
      </c>
      <c r="M74" s="28">
        <f t="shared" si="5"/>
        <v>7.75</v>
      </c>
    </row>
    <row r="75" spans="1:13" ht="12.45" x14ac:dyDescent="0.3">
      <c r="A75" t="s">
        <v>724</v>
      </c>
      <c r="B75" t="s">
        <v>680</v>
      </c>
      <c r="C75" s="3" t="s">
        <v>57</v>
      </c>
      <c r="D75">
        <v>52</v>
      </c>
      <c r="E75" t="s">
        <v>19</v>
      </c>
      <c r="F75" s="2" t="str">
        <f t="shared" si="4"/>
        <v>HopeGagneFGREATER DERRY TRACK CLUB</v>
      </c>
      <c r="G75" s="26">
        <f>SUMIF('Nashua 10K'!$F$2:$F$300,$F75,'Nashua 10K'!$J$2:$J$300)</f>
        <v>0</v>
      </c>
      <c r="H75" s="26">
        <f>SUMIF('Cinco 5K'!$F$2:$F$399,$F75,'Cinco 5K'!$J$2:$J$399)</f>
        <v>0</v>
      </c>
      <c r="I75" s="26">
        <f>SUMIF('Run for Freedom 10K'!$F$2:$F$300,$F75,'Run for Freedom 10K'!$J$2:$J$300)</f>
        <v>0</v>
      </c>
      <c r="J75" s="26">
        <f>SUMIF('Half Way to St. Patty 5K'!$F$2:$F$300,$F75,'Half Way to St. Patty 5K'!$J$2:$J$300)</f>
        <v>7.5</v>
      </c>
      <c r="K75" s="26">
        <f>SUMIF('Downriver 10K'!$F$2:$F$300,$F75,'Downriver 10K'!$J$2:$J$300)</f>
        <v>0</v>
      </c>
      <c r="L75" s="26">
        <f>SUMIF('New England Half'!$F$2:$F$300,$F75,'New England Half'!$J$2:$J$300)</f>
        <v>0</v>
      </c>
      <c r="M75" s="28">
        <f t="shared" si="5"/>
        <v>7.5</v>
      </c>
    </row>
    <row r="76" spans="1:13" ht="12.45" x14ac:dyDescent="0.3">
      <c r="A76" s="2" t="s">
        <v>383</v>
      </c>
      <c r="B76" s="2" t="s">
        <v>384</v>
      </c>
      <c r="C76" s="2" t="s">
        <v>57</v>
      </c>
      <c r="D76" s="2">
        <v>57</v>
      </c>
      <c r="E76" t="s">
        <v>20</v>
      </c>
      <c r="F76" s="2" t="str">
        <f t="shared" si="4"/>
        <v>TerriFournierFMILLENNIUM RUNNING</v>
      </c>
      <c r="G76" s="26">
        <f>SUMIF('Nashua 10K'!$F$2:$F$300,$F76,'Nashua 10K'!$J$2:$J$300)</f>
        <v>0</v>
      </c>
      <c r="H76" s="26">
        <f>SUMIF('Cinco 5K'!$F$2:$F$399,$F76,'Cinco 5K'!$J$2:$J$399)</f>
        <v>2</v>
      </c>
      <c r="I76" s="26">
        <f>SUMIF('Run for Freedom 10K'!$F$2:$F$300,$F76,'Run for Freedom 10K'!$J$2:$J$300)</f>
        <v>0</v>
      </c>
      <c r="J76" s="26">
        <f>SUMIF('Half Way to St. Patty 5K'!$F$2:$F$300,$F76,'Half Way to St. Patty 5K'!$J$2:$J$300)</f>
        <v>0</v>
      </c>
      <c r="K76" s="26">
        <f>SUMIF('Downriver 10K'!$F$2:$F$300,$F76,'Downriver 10K'!$J$2:$J$300)</f>
        <v>0</v>
      </c>
      <c r="L76" s="26">
        <f>SUMIF('New England Half'!$F$2:$F$300,$F76,'New England Half'!$J$2:$J$300)</f>
        <v>5.5</v>
      </c>
      <c r="M76" s="28">
        <f t="shared" si="5"/>
        <v>7.5</v>
      </c>
    </row>
    <row r="77" spans="1:13" ht="12.45" x14ac:dyDescent="0.3">
      <c r="A77" s="2" t="s">
        <v>97</v>
      </c>
      <c r="B77" s="2" t="s">
        <v>68</v>
      </c>
      <c r="C77" s="2" t="s">
        <v>57</v>
      </c>
      <c r="D77" s="2">
        <v>58</v>
      </c>
      <c r="E77" s="2" t="s">
        <v>18</v>
      </c>
      <c r="F77" s="2" t="str">
        <f t="shared" si="4"/>
        <v>DianeCliffordFGATE CITY STRIDERS</v>
      </c>
      <c r="G77" s="26">
        <f>SUMIF('Nashua 10K'!$F$2:$F$300,$F77,'Nashua 10K'!$J$2:$J$300)</f>
        <v>0</v>
      </c>
      <c r="H77" s="26">
        <f>SUMIF('Cinco 5K'!$F$2:$F$399,$F77,'Cinco 5K'!$J$2:$J$399)</f>
        <v>2</v>
      </c>
      <c r="I77" s="26">
        <f>SUMIF('Run for Freedom 10K'!$F$2:$F$300,$F77,'Run for Freedom 10K'!$J$2:$J$300)</f>
        <v>0</v>
      </c>
      <c r="J77" s="26">
        <f>SUMIF('Half Way to St. Patty 5K'!$F$2:$F$300,$F77,'Half Way to St. Patty 5K'!$J$2:$J$300)</f>
        <v>5.125</v>
      </c>
      <c r="K77" s="26">
        <f>SUMIF('Downriver 10K'!$F$2:$F$300,$F77,'Downriver 10K'!$J$2:$J$300)</f>
        <v>0</v>
      </c>
      <c r="L77" s="26">
        <f>SUMIF('New England Half'!$F$2:$F$300,$F77,'New England Half'!$J$2:$J$300)</f>
        <v>0</v>
      </c>
      <c r="M77" s="28">
        <f t="shared" si="5"/>
        <v>7.125</v>
      </c>
    </row>
    <row r="78" spans="1:13" ht="12.45" x14ac:dyDescent="0.3">
      <c r="A78" s="2" t="s">
        <v>223</v>
      </c>
      <c r="B78" s="2" t="s">
        <v>369</v>
      </c>
      <c r="C78" s="2" t="s">
        <v>57</v>
      </c>
      <c r="D78" s="2">
        <v>51</v>
      </c>
      <c r="E78" t="s">
        <v>20</v>
      </c>
      <c r="F78" s="6" t="str">
        <f t="shared" si="4"/>
        <v>LaraCarneyFMILLENNIUM RUNNING</v>
      </c>
      <c r="G78" s="26">
        <f>SUMIF('Nashua 10K'!$F$2:$F$300,$F78,'Nashua 10K'!$J$2:$J$300)</f>
        <v>0</v>
      </c>
      <c r="H78" s="26">
        <f>SUMIF('Cinco 5K'!$F$2:$F$399,$F78,'Cinco 5K'!$J$2:$J$399)</f>
        <v>2</v>
      </c>
      <c r="I78" s="26">
        <f>SUMIF('Run for Freedom 10K'!$F$2:$F$300,$F78,'Run for Freedom 10K'!$J$2:$J$300)</f>
        <v>0</v>
      </c>
      <c r="J78" s="26">
        <f>SUMIF('Half Way to St. Patty 5K'!$F$2:$F$300,$F78,'Half Way to St. Patty 5K'!$J$2:$J$300)</f>
        <v>4.375</v>
      </c>
      <c r="K78" s="26">
        <f>SUMIF('Downriver 10K'!$F$2:$F$300,$F78,'Downriver 10K'!$J$2:$J$300)</f>
        <v>0</v>
      </c>
      <c r="L78" s="26">
        <f>SUMIF('New England Half'!$F$2:$F$300,$F78,'New England Half'!$J$2:$J$300)</f>
        <v>0</v>
      </c>
      <c r="M78" s="28">
        <f t="shared" si="5"/>
        <v>6.375</v>
      </c>
    </row>
    <row r="79" spans="1:13" ht="12.45" x14ac:dyDescent="0.3">
      <c r="A79" s="2" t="s">
        <v>119</v>
      </c>
      <c r="B79" s="2" t="s">
        <v>410</v>
      </c>
      <c r="C79" s="2" t="s">
        <v>57</v>
      </c>
      <c r="D79" s="2">
        <v>55</v>
      </c>
      <c r="E79" t="s">
        <v>20</v>
      </c>
      <c r="F79" s="2" t="str">
        <f t="shared" si="4"/>
        <v>DeniseSandlerFMILLENNIUM RUNNING</v>
      </c>
      <c r="G79" s="26">
        <f>SUMIF('Nashua 10K'!$F$2:$F$300,$F79,'Nashua 10K'!$J$2:$J$300)</f>
        <v>0</v>
      </c>
      <c r="H79" s="26">
        <f>SUMIF('Cinco 5K'!$F$2:$F$399,$F79,'Cinco 5K'!$J$2:$J$399)</f>
        <v>2</v>
      </c>
      <c r="I79" s="26">
        <f>SUMIF('Run for Freedom 10K'!$F$2:$F$300,$F79,'Run for Freedom 10K'!$J$2:$J$300)</f>
        <v>4.25</v>
      </c>
      <c r="J79" s="26">
        <f>SUMIF('Half Way to St. Patty 5K'!$F$2:$F$300,$F79,'Half Way to St. Patty 5K'!$J$2:$J$300)</f>
        <v>0</v>
      </c>
      <c r="K79" s="26">
        <f>SUMIF('Downriver 10K'!$F$2:$F$300,$F79,'Downriver 10K'!$J$2:$J$300)</f>
        <v>0</v>
      </c>
      <c r="L79" s="26">
        <f>SUMIF('New England Half'!$F$2:$F$300,$F79,'New England Half'!$J$2:$J$300)</f>
        <v>0</v>
      </c>
      <c r="M79" s="28">
        <f t="shared" si="5"/>
        <v>6.25</v>
      </c>
    </row>
    <row r="80" spans="1:13" ht="12.45" x14ac:dyDescent="0.3">
      <c r="A80" s="3" t="s">
        <v>372</v>
      </c>
      <c r="B80" s="3" t="s">
        <v>373</v>
      </c>
      <c r="C80" s="3" t="s">
        <v>57</v>
      </c>
      <c r="D80" s="3">
        <v>51</v>
      </c>
      <c r="E80" t="s">
        <v>20</v>
      </c>
      <c r="F80" s="2" t="str">
        <f t="shared" si="4"/>
        <v>ColleenNoceraFMILLENNIUM RUNNING</v>
      </c>
      <c r="G80" s="26">
        <f>SUMIF('Nashua 10K'!$F$2:$F$300,$F80,'Nashua 10K'!$J$2:$J$300)</f>
        <v>0</v>
      </c>
      <c r="H80" s="26">
        <f>SUMIF('Cinco 5K'!$F$2:$F$399,$F80,'Cinco 5K'!$J$2:$J$399)</f>
        <v>2</v>
      </c>
      <c r="I80" s="26">
        <f>SUMIF('Run for Freedom 10K'!$F$2:$F$300,$F80,'Run for Freedom 10K'!$J$2:$J$300)</f>
        <v>0</v>
      </c>
      <c r="J80" s="26">
        <f>SUMIF('Half Way to St. Patty 5K'!$F$2:$F$300,$F80,'Half Way to St. Patty 5K'!$J$2:$J$300)</f>
        <v>3.625</v>
      </c>
      <c r="K80" s="26">
        <f>SUMIF('Downriver 10K'!$F$2:$F$300,$F80,'Downriver 10K'!$J$2:$J$300)</f>
        <v>0</v>
      </c>
      <c r="L80" s="26">
        <f>SUMIF('New England Half'!$F$2:$F$300,$F80,'New England Half'!$J$2:$J$300)</f>
        <v>0</v>
      </c>
      <c r="M80" s="28">
        <f t="shared" si="5"/>
        <v>5.625</v>
      </c>
    </row>
    <row r="81" spans="1:13" ht="12.45" x14ac:dyDescent="0.3">
      <c r="A81" s="2" t="s">
        <v>399</v>
      </c>
      <c r="B81" s="2" t="s">
        <v>400</v>
      </c>
      <c r="C81" s="2" t="s">
        <v>57</v>
      </c>
      <c r="D81" s="2">
        <v>57</v>
      </c>
      <c r="E81" t="s">
        <v>20</v>
      </c>
      <c r="F81" s="2" t="str">
        <f t="shared" si="4"/>
        <v>LaurelBaermanFMILLENNIUM RUNNING</v>
      </c>
      <c r="G81" s="26">
        <f>SUMIF('Nashua 10K'!$F$2:$F$300,$F81,'Nashua 10K'!$J$2:$J$300)</f>
        <v>0</v>
      </c>
      <c r="H81" s="26">
        <f>SUMIF('Cinco 5K'!$F$2:$F$399,$F81,'Cinco 5K'!$J$2:$J$399)</f>
        <v>2</v>
      </c>
      <c r="I81" s="26">
        <f>SUMIF('Run for Freedom 10K'!$F$2:$F$300,$F81,'Run for Freedom 10K'!$J$2:$J$300)</f>
        <v>0</v>
      </c>
      <c r="J81" s="26">
        <f>SUMIF('Half Way to St. Patty 5K'!$F$2:$F$300,$F81,'Half Way to St. Patty 5K'!$J$2:$J$300)</f>
        <v>2.84375</v>
      </c>
      <c r="K81" s="26">
        <f>SUMIF('Downriver 10K'!$F$2:$F$300,$F81,'Downriver 10K'!$J$2:$J$300)</f>
        <v>0</v>
      </c>
      <c r="L81" s="26">
        <f>SUMIF('New England Half'!$F$2:$F$300,$F81,'New England Half'!$J$2:$J$300)</f>
        <v>0</v>
      </c>
      <c r="M81" s="28">
        <f t="shared" si="5"/>
        <v>4.84375</v>
      </c>
    </row>
    <row r="82" spans="1:13" ht="12.45" x14ac:dyDescent="0.3">
      <c r="A82" s="3" t="s">
        <v>761</v>
      </c>
      <c r="B82" s="3" t="s">
        <v>762</v>
      </c>
      <c r="C82" s="3" t="s">
        <v>57</v>
      </c>
      <c r="D82" s="3">
        <v>51</v>
      </c>
      <c r="E82" t="s">
        <v>20</v>
      </c>
      <c r="F82" s="6" t="str">
        <f t="shared" si="4"/>
        <v>MarisaFuscoFMILLENNIUM RUNNING</v>
      </c>
      <c r="G82" s="26">
        <f>SUMIF('Nashua 10K'!$F$2:$F$300,$F82,'Nashua 10K'!$J$2:$J$300)</f>
        <v>0</v>
      </c>
      <c r="H82" s="26">
        <f>SUMIF('Cinco 5K'!$F$2:$F$399,$F82,'Cinco 5K'!$J$2:$J$399)</f>
        <v>0</v>
      </c>
      <c r="I82" s="26">
        <f>SUMIF('Run for Freedom 10K'!$F$2:$F$300,$F82,'Run for Freedom 10K'!$J$2:$J$300)</f>
        <v>0</v>
      </c>
      <c r="J82" s="26">
        <f>SUMIF('Half Way to St. Patty 5K'!$F$2:$F$300,$F82,'Half Way to St. Patty 5K'!$J$2:$J$300)</f>
        <v>4.75</v>
      </c>
      <c r="K82" s="26">
        <f>SUMIF('Downriver 10K'!$F$2:$F$300,$F82,'Downriver 10K'!$J$2:$J$300)</f>
        <v>0</v>
      </c>
      <c r="L82" s="26">
        <f>SUMIF('New England Half'!$F$2:$F$300,$F82,'New England Half'!$J$2:$J$300)</f>
        <v>0</v>
      </c>
      <c r="M82" s="28">
        <f t="shared" si="5"/>
        <v>4.75</v>
      </c>
    </row>
    <row r="83" spans="1:13" ht="12.45" x14ac:dyDescent="0.3">
      <c r="A83" s="2" t="s">
        <v>406</v>
      </c>
      <c r="B83" s="2" t="s">
        <v>407</v>
      </c>
      <c r="C83" s="2" t="s">
        <v>57</v>
      </c>
      <c r="D83" s="2">
        <v>55</v>
      </c>
      <c r="E83" t="s">
        <v>20</v>
      </c>
      <c r="F83" s="2" t="str">
        <f t="shared" si="4"/>
        <v>JaneCottrellFMILLENNIUM RUNNING</v>
      </c>
      <c r="G83" s="26">
        <f>SUMIF('Nashua 10K'!$F$2:$F$300,$F83,'Nashua 10K'!$J$2:$J$300)</f>
        <v>0</v>
      </c>
      <c r="H83" s="26">
        <f>SUMIF('Cinco 5K'!$F$2:$F$399,$F83,'Cinco 5K'!$J$2:$J$399)</f>
        <v>2</v>
      </c>
      <c r="I83" s="26">
        <f>SUMIF('Run for Freedom 10K'!$F$2:$F$300,$F83,'Run for Freedom 10K'!$J$2:$J$300)</f>
        <v>0</v>
      </c>
      <c r="J83" s="26">
        <f>SUMIF('Half Way to St. Patty 5K'!$F$2:$F$300,$F83,'Half Way to St. Patty 5K'!$J$2:$J$300)</f>
        <v>2.75</v>
      </c>
      <c r="K83" s="26">
        <f>SUMIF('Downriver 10K'!$F$2:$F$300,$F83,'Downriver 10K'!$J$2:$J$300)</f>
        <v>0</v>
      </c>
      <c r="L83" s="26">
        <f>SUMIF('New England Half'!$F$2:$F$300,$F83,'New England Half'!$J$2:$J$300)</f>
        <v>0</v>
      </c>
      <c r="M83" s="28">
        <f t="shared" si="5"/>
        <v>4.75</v>
      </c>
    </row>
    <row r="84" spans="1:13" ht="12.45" x14ac:dyDescent="0.3">
      <c r="A84" s="3" t="s">
        <v>763</v>
      </c>
      <c r="B84" s="3" t="s">
        <v>764</v>
      </c>
      <c r="C84" s="3" t="s">
        <v>57</v>
      </c>
      <c r="D84" s="3">
        <v>51</v>
      </c>
      <c r="E84" t="s">
        <v>20</v>
      </c>
      <c r="F84" s="6" t="str">
        <f t="shared" si="4"/>
        <v>EileenBernalFMILLENNIUM RUNNING</v>
      </c>
      <c r="G84" s="26">
        <f>SUMIF('Nashua 10K'!$F$2:$F$300,$F84,'Nashua 10K'!$J$2:$J$300)</f>
        <v>0</v>
      </c>
      <c r="H84" s="26">
        <f>SUMIF('Cinco 5K'!$F$2:$F$399,$F84,'Cinco 5K'!$J$2:$J$399)</f>
        <v>0</v>
      </c>
      <c r="I84" s="26">
        <f>SUMIF('Run for Freedom 10K'!$F$2:$F$300,$F84,'Run for Freedom 10K'!$J$2:$J$300)</f>
        <v>0</v>
      </c>
      <c r="J84" s="26">
        <f>SUMIF('Half Way to St. Patty 5K'!$F$2:$F$300,$F84,'Half Way to St. Patty 5K'!$J$2:$J$300)</f>
        <v>4.5625</v>
      </c>
      <c r="K84" s="26">
        <f>SUMIF('Downriver 10K'!$F$2:$F$300,$F84,'Downriver 10K'!$J$2:$J$300)</f>
        <v>0</v>
      </c>
      <c r="L84" s="26">
        <f>SUMIF('New England Half'!$F$2:$F$300,$F84,'New England Half'!$J$2:$J$300)</f>
        <v>0</v>
      </c>
      <c r="M84" s="28">
        <f t="shared" si="5"/>
        <v>4.5625</v>
      </c>
    </row>
    <row r="85" spans="1:13" ht="12.45" x14ac:dyDescent="0.3">
      <c r="A85" s="3" t="s">
        <v>103</v>
      </c>
      <c r="B85" s="3" t="s">
        <v>909</v>
      </c>
      <c r="C85" s="3" t="s">
        <v>57</v>
      </c>
      <c r="D85" s="3">
        <v>54</v>
      </c>
      <c r="E85" t="s">
        <v>20</v>
      </c>
      <c r="F85" s="2" t="str">
        <f t="shared" si="4"/>
        <v>JenniferMorinFMILLENNIUM RUNNING</v>
      </c>
      <c r="G85" s="26">
        <f>SUMIF('Nashua 10K'!$F$2:$F$300,$F85,'Nashua 10K'!$J$2:$J$300)</f>
        <v>0</v>
      </c>
      <c r="H85" s="26">
        <f>SUMIF('Cinco 5K'!$F$2:$F$399,$F85,'Cinco 5K'!$J$2:$J$399)</f>
        <v>0</v>
      </c>
      <c r="I85" s="26">
        <f>SUMIF('Run for Freedom 10K'!$F$2:$F$300,$F85,'Run for Freedom 10K'!$J$2:$J$300)</f>
        <v>0</v>
      </c>
      <c r="J85" s="26">
        <f>SUMIF('Half Way to St. Patty 5K'!$F$2:$F$300,$F85,'Half Way to St. Patty 5K'!$J$2:$J$300)</f>
        <v>0</v>
      </c>
      <c r="K85" s="26">
        <f>SUMIF('Downriver 10K'!$F$2:$F$300,$F85,'Downriver 10K'!$J$2:$J$300)</f>
        <v>0</v>
      </c>
      <c r="L85" s="26">
        <f>SUMIF('New England Half'!$F$2:$F$300,$F85,'New England Half'!$J$2:$J$300)</f>
        <v>4.25</v>
      </c>
      <c r="M85" s="28">
        <f t="shared" si="5"/>
        <v>4.25</v>
      </c>
    </row>
    <row r="86" spans="1:13" ht="12.45" x14ac:dyDescent="0.3">
      <c r="A86" s="2" t="s">
        <v>315</v>
      </c>
      <c r="B86" s="2" t="s">
        <v>316</v>
      </c>
      <c r="C86" s="2" t="s">
        <v>57</v>
      </c>
      <c r="D86" s="2">
        <v>52</v>
      </c>
      <c r="E86" t="s">
        <v>20</v>
      </c>
      <c r="F86" s="2" t="str">
        <f t="shared" si="4"/>
        <v>HeatherYoungFMILLENNIUM RUNNING</v>
      </c>
      <c r="G86" s="26">
        <f>SUMIF('Nashua 10K'!$F$2:$F$300,$F86,'Nashua 10K'!$J$2:$J$300)</f>
        <v>0</v>
      </c>
      <c r="H86" s="26">
        <f>SUMIF('Cinco 5K'!$F$2:$F$399,$F86,'Cinco 5K'!$J$2:$J$399)</f>
        <v>3.5</v>
      </c>
      <c r="I86" s="26">
        <f>SUMIF('Run for Freedom 10K'!$F$2:$F$300,$F86,'Run for Freedom 10K'!$J$2:$J$300)</f>
        <v>0</v>
      </c>
      <c r="J86" s="26">
        <f>SUMIF('Half Way to St. Patty 5K'!$F$2:$F$300,$F86,'Half Way to St. Patty 5K'!$J$2:$J$300)</f>
        <v>0</v>
      </c>
      <c r="K86" s="26">
        <f>SUMIF('Downriver 10K'!$F$2:$F$300,$F86,'Downriver 10K'!$J$2:$J$300)</f>
        <v>0</v>
      </c>
      <c r="L86" s="26">
        <f>SUMIF('New England Half'!$F$2:$F$300,$F86,'New England Half'!$J$2:$J$300)</f>
        <v>0</v>
      </c>
      <c r="M86" s="28">
        <f t="shared" si="5"/>
        <v>3.5</v>
      </c>
    </row>
    <row r="87" spans="1:13" ht="12.45" x14ac:dyDescent="0.3">
      <c r="A87" t="s">
        <v>47</v>
      </c>
      <c r="B87" t="s">
        <v>328</v>
      </c>
      <c r="C87" t="s">
        <v>57</v>
      </c>
      <c r="D87">
        <v>50</v>
      </c>
      <c r="E87" t="s">
        <v>20</v>
      </c>
      <c r="F87" s="2" t="str">
        <f t="shared" si="4"/>
        <v>TracyNorrisFMILLENNIUM RUNNING</v>
      </c>
      <c r="G87" s="26">
        <f>SUMIF('Nashua 10K'!$F$2:$F$300,$F87,'Nashua 10K'!$J$2:$J$300)</f>
        <v>0</v>
      </c>
      <c r="H87" s="26">
        <f>SUMIF('Cinco 5K'!$F$2:$F$399,$F87,'Cinco 5K'!$J$2:$J$399)</f>
        <v>2.75</v>
      </c>
      <c r="I87" s="26">
        <f>SUMIF('Run for Freedom 10K'!$F$2:$F$300,$F87,'Run for Freedom 10K'!$J$2:$J$300)</f>
        <v>0</v>
      </c>
      <c r="J87" s="26">
        <f>SUMIF('Half Way to St. Patty 5K'!$F$2:$F$300,$F87,'Half Way to St. Patty 5K'!$J$2:$J$300)</f>
        <v>0</v>
      </c>
      <c r="K87" s="26">
        <f>SUMIF('Downriver 10K'!$F$2:$F$300,$F87,'Downriver 10K'!$J$2:$J$300)</f>
        <v>0</v>
      </c>
      <c r="L87" s="26">
        <f>SUMIF('New England Half'!$F$2:$F$300,$F87,'New England Half'!$J$2:$J$300)</f>
        <v>0</v>
      </c>
      <c r="M87" s="28">
        <f t="shared" si="5"/>
        <v>2.75</v>
      </c>
    </row>
    <row r="88" spans="1:13" ht="12.45" x14ac:dyDescent="0.3">
      <c r="A88" s="2" t="s">
        <v>323</v>
      </c>
      <c r="B88" s="2" t="s">
        <v>324</v>
      </c>
      <c r="C88" s="2" t="s">
        <v>57</v>
      </c>
      <c r="D88" s="2">
        <v>59</v>
      </c>
      <c r="E88" t="s">
        <v>20</v>
      </c>
      <c r="F88" s="2" t="str">
        <f t="shared" si="4"/>
        <v>LoniQuinnFMILLENNIUM RUNNING</v>
      </c>
      <c r="G88" s="26">
        <f>SUMIF('Nashua 10K'!$F$2:$F$300,$F88,'Nashua 10K'!$J$2:$J$300)</f>
        <v>0</v>
      </c>
      <c r="H88" s="26">
        <f>SUMIF('Cinco 5K'!$F$2:$F$399,$F88,'Cinco 5K'!$J$2:$J$399)</f>
        <v>2.65625</v>
      </c>
      <c r="I88" s="26">
        <f>SUMIF('Run for Freedom 10K'!$F$2:$F$300,$F88,'Run for Freedom 10K'!$J$2:$J$300)</f>
        <v>0</v>
      </c>
      <c r="J88" s="26">
        <f>SUMIF('Half Way to St. Patty 5K'!$F$2:$F$300,$F88,'Half Way to St. Patty 5K'!$J$2:$J$300)</f>
        <v>0</v>
      </c>
      <c r="K88" s="26">
        <f>SUMIF('Downriver 10K'!$F$2:$F$300,$F88,'Downriver 10K'!$J$2:$J$300)</f>
        <v>0</v>
      </c>
      <c r="L88" s="26">
        <f>SUMIF('New England Half'!$F$2:$F$300,$F88,'New England Half'!$J$2:$J$300)</f>
        <v>0</v>
      </c>
      <c r="M88" s="28">
        <f t="shared" si="5"/>
        <v>2.65625</v>
      </c>
    </row>
    <row r="89" spans="1:13" ht="12.45" x14ac:dyDescent="0.3">
      <c r="A89" s="3" t="s">
        <v>779</v>
      </c>
      <c r="B89" s="3" t="s">
        <v>780</v>
      </c>
      <c r="C89" s="3" t="s">
        <v>57</v>
      </c>
      <c r="D89" s="3">
        <v>51</v>
      </c>
      <c r="E89" t="s">
        <v>20</v>
      </c>
      <c r="F89" s="6" t="str">
        <f t="shared" si="4"/>
        <v>DelilahMendralaFMILLENNIUM RUNNING</v>
      </c>
      <c r="G89" s="26">
        <f>SUMIF('Nashua 10K'!$F$2:$F$300,$F89,'Nashua 10K'!$J$2:$J$300)</f>
        <v>0</v>
      </c>
      <c r="H89" s="26">
        <f>SUMIF('Cinco 5K'!$F$2:$F$399,$F89,'Cinco 5K'!$J$2:$J$399)</f>
        <v>0</v>
      </c>
      <c r="I89" s="26">
        <f>SUMIF('Run for Freedom 10K'!$F$2:$F$300,$F89,'Run for Freedom 10K'!$J$2:$J$300)</f>
        <v>0</v>
      </c>
      <c r="J89" s="26">
        <f>SUMIF('Half Way to St. Patty 5K'!$F$2:$F$300,$F89,'Half Way to St. Patty 5K'!$J$2:$J$300)</f>
        <v>2.1875</v>
      </c>
      <c r="K89" s="26">
        <f>SUMIF('Downriver 10K'!$F$2:$F$300,$F89,'Downriver 10K'!$J$2:$J$300)</f>
        <v>0</v>
      </c>
      <c r="L89" s="26">
        <f>SUMIF('New England Half'!$F$2:$F$300,$F89,'New England Half'!$J$2:$J$300)</f>
        <v>0</v>
      </c>
      <c r="M89" s="28">
        <f t="shared" si="5"/>
        <v>2.1875</v>
      </c>
    </row>
    <row r="90" spans="1:13" ht="12.45" x14ac:dyDescent="0.3">
      <c r="A90" s="2" t="s">
        <v>108</v>
      </c>
      <c r="B90" s="2" t="s">
        <v>330</v>
      </c>
      <c r="C90" s="2" t="s">
        <v>57</v>
      </c>
      <c r="D90" s="2">
        <v>55</v>
      </c>
      <c r="E90" t="s">
        <v>20</v>
      </c>
      <c r="F90" s="2" t="str">
        <f t="shared" si="4"/>
        <v>JoanneFrancoFMILLENNIUM RUNNING</v>
      </c>
      <c r="G90" s="26">
        <f>SUMIF('Nashua 10K'!$F$2:$F$300,$F90,'Nashua 10K'!$J$2:$J$300)</f>
        <v>0</v>
      </c>
      <c r="H90" s="26">
        <f>SUMIF('Cinco 5K'!$F$2:$F$399,$F90,'Cinco 5K'!$J$2:$J$399)</f>
        <v>2.1875</v>
      </c>
      <c r="I90" s="26">
        <f>SUMIF('Run for Freedom 10K'!$F$2:$F$300,$F90,'Run for Freedom 10K'!$J$2:$J$300)</f>
        <v>0</v>
      </c>
      <c r="J90" s="26">
        <f>SUMIF('Half Way to St. Patty 5K'!$F$2:$F$300,$F90,'Half Way to St. Patty 5K'!$J$2:$J$300)</f>
        <v>0</v>
      </c>
      <c r="K90" s="26">
        <f>SUMIF('Downriver 10K'!$F$2:$F$300,$F90,'Downriver 10K'!$J$2:$J$300)</f>
        <v>0</v>
      </c>
      <c r="L90" s="26">
        <f>SUMIF('New England Half'!$F$2:$F$300,$F90,'New England Half'!$J$2:$J$300)</f>
        <v>0</v>
      </c>
      <c r="M90" s="28">
        <f t="shared" si="5"/>
        <v>2.1875</v>
      </c>
    </row>
    <row r="91" spans="1:13" ht="12.45" x14ac:dyDescent="0.3">
      <c r="A91" s="3" t="s">
        <v>297</v>
      </c>
      <c r="B91" s="3" t="s">
        <v>466</v>
      </c>
      <c r="C91" s="3" t="s">
        <v>57</v>
      </c>
      <c r="D91" s="3">
        <v>55</v>
      </c>
      <c r="E91" t="s">
        <v>20</v>
      </c>
      <c r="F91" s="2" t="str">
        <f t="shared" si="4"/>
        <v>MicheleRobinsonFMILLENNIUM RUNNING</v>
      </c>
      <c r="G91" s="26">
        <f>SUMIF('Nashua 10K'!$F$2:$F$300,$F91,'Nashua 10K'!$J$2:$J$300)</f>
        <v>0</v>
      </c>
      <c r="H91" s="26">
        <f>SUMIF('Cinco 5K'!$F$2:$F$399,$F91,'Cinco 5K'!$J$2:$J$399)</f>
        <v>0</v>
      </c>
      <c r="I91" s="26">
        <f>SUMIF('Run for Freedom 10K'!$F$2:$F$300,$F91,'Run for Freedom 10K'!$J$2:$J$300)</f>
        <v>0</v>
      </c>
      <c r="J91" s="26">
        <f>SUMIF('Half Way to St. Patty 5K'!$F$2:$F$300,$F91,'Half Way to St. Patty 5K'!$J$2:$J$300)</f>
        <v>2.0625</v>
      </c>
      <c r="K91" s="26">
        <f>SUMIF('Downriver 10K'!$F$2:$F$300,$F91,'Downriver 10K'!$J$2:$J$300)</f>
        <v>0</v>
      </c>
      <c r="L91" s="26">
        <f>SUMIF('New England Half'!$F$2:$F$300,$F91,'New England Half'!$J$2:$J$300)</f>
        <v>0</v>
      </c>
      <c r="M91" s="28">
        <f t="shared" si="5"/>
        <v>2.0625</v>
      </c>
    </row>
    <row r="92" spans="1:13" ht="12.45" x14ac:dyDescent="0.3">
      <c r="A92" s="3" t="s">
        <v>197</v>
      </c>
      <c r="B92" s="3" t="s">
        <v>786</v>
      </c>
      <c r="C92" s="3" t="s">
        <v>57</v>
      </c>
      <c r="D92" s="3">
        <v>52</v>
      </c>
      <c r="E92" t="s">
        <v>20</v>
      </c>
      <c r="F92" s="6" t="str">
        <f t="shared" si="4"/>
        <v>RebeccaGuimontFMILLENNIUM RUNNING</v>
      </c>
      <c r="G92" s="26">
        <f>SUMIF('Nashua 10K'!$F$2:$F$300,$F92,'Nashua 10K'!$J$2:$J$300)</f>
        <v>0</v>
      </c>
      <c r="H92" s="26">
        <f>SUMIF('Cinco 5K'!$F$2:$F$399,$F92,'Cinco 5K'!$J$2:$J$399)</f>
        <v>0</v>
      </c>
      <c r="I92" s="26">
        <f>SUMIF('Run for Freedom 10K'!$F$2:$F$300,$F92,'Run for Freedom 10K'!$J$2:$J$300)</f>
        <v>0</v>
      </c>
      <c r="J92" s="26">
        <f>SUMIF('Half Way to St. Patty 5K'!$F$2:$F$300,$F92,'Half Way to St. Patty 5K'!$J$2:$J$300)</f>
        <v>2</v>
      </c>
      <c r="K92" s="26">
        <f>SUMIF('Downriver 10K'!$F$2:$F$300,$F92,'Downriver 10K'!$J$2:$J$300)</f>
        <v>0</v>
      </c>
      <c r="L92" s="26">
        <f>SUMIF('New England Half'!$F$2:$F$300,$F92,'New England Half'!$J$2:$J$300)</f>
        <v>0</v>
      </c>
      <c r="M92" s="28">
        <f t="shared" si="5"/>
        <v>2</v>
      </c>
    </row>
    <row r="93" spans="1:13" ht="12.45" x14ac:dyDescent="0.3">
      <c r="A93" s="3" t="s">
        <v>457</v>
      </c>
      <c r="B93" s="3" t="s">
        <v>458</v>
      </c>
      <c r="C93" s="3" t="s">
        <v>57</v>
      </c>
      <c r="D93" s="3">
        <v>52</v>
      </c>
      <c r="E93" s="3" t="s">
        <v>18</v>
      </c>
      <c r="F93" s="2" t="str">
        <f t="shared" si="4"/>
        <v>Cheryl AnnMahaffeyFGATE CITY STRIDERS</v>
      </c>
      <c r="G93" s="26">
        <f>SUMIF('Nashua 10K'!$F$2:$F$300,$F93,'Nashua 10K'!$J$2:$J$300)</f>
        <v>0</v>
      </c>
      <c r="H93" s="26">
        <f>SUMIF('Cinco 5K'!$F$2:$F$399,$F93,'Cinco 5K'!$J$2:$J$399)</f>
        <v>2</v>
      </c>
      <c r="I93" s="26">
        <f>SUMIF('Run for Freedom 10K'!$F$2:$F$300,$F93,'Run for Freedom 10K'!$J$2:$J$300)</f>
        <v>0</v>
      </c>
      <c r="J93" s="26">
        <f>SUMIF('Half Way to St. Patty 5K'!$F$2:$F$300,$F93,'Half Way to St. Patty 5K'!$J$2:$J$300)</f>
        <v>0</v>
      </c>
      <c r="K93" s="26">
        <f>SUMIF('Downriver 10K'!$F$2:$F$300,$F93,'Downriver 10K'!$J$2:$J$300)</f>
        <v>0</v>
      </c>
      <c r="L93" s="26">
        <f>SUMIF('New England Half'!$F$2:$F$300,$F93,'New England Half'!$J$2:$J$300)</f>
        <v>0</v>
      </c>
      <c r="M93" s="28">
        <f t="shared" si="5"/>
        <v>2</v>
      </c>
    </row>
    <row r="94" spans="1:13" ht="12.45" x14ac:dyDescent="0.3">
      <c r="A94" s="2" t="s">
        <v>357</v>
      </c>
      <c r="B94" s="2" t="s">
        <v>358</v>
      </c>
      <c r="C94" s="2" t="s">
        <v>57</v>
      </c>
      <c r="D94" s="2">
        <v>53</v>
      </c>
      <c r="E94" t="s">
        <v>20</v>
      </c>
      <c r="F94" s="2" t="str">
        <f t="shared" si="4"/>
        <v>MargPascucciFMILLENNIUM RUNNING</v>
      </c>
      <c r="G94" s="26">
        <f>SUMIF('Nashua 10K'!$F$2:$F$300,$F94,'Nashua 10K'!$J$2:$J$300)</f>
        <v>0</v>
      </c>
      <c r="H94" s="26">
        <f>SUMIF('Cinco 5K'!$F$2:$F$399,$F94,'Cinco 5K'!$J$2:$J$399)</f>
        <v>2</v>
      </c>
      <c r="I94" s="26">
        <f>SUMIF('Run for Freedom 10K'!$F$2:$F$300,$F94,'Run for Freedom 10K'!$J$2:$J$300)</f>
        <v>0</v>
      </c>
      <c r="J94" s="26">
        <f>SUMIF('Half Way to St. Patty 5K'!$F$2:$F$300,$F94,'Half Way to St. Patty 5K'!$J$2:$J$300)</f>
        <v>0</v>
      </c>
      <c r="K94" s="26">
        <f>SUMIF('Downriver 10K'!$F$2:$F$300,$F94,'Downriver 10K'!$J$2:$J$300)</f>
        <v>0</v>
      </c>
      <c r="L94" s="26">
        <f>SUMIF('New England Half'!$F$2:$F$300,$F94,'New England Half'!$J$2:$J$300)</f>
        <v>0</v>
      </c>
      <c r="M94" s="28">
        <f t="shared" si="5"/>
        <v>2</v>
      </c>
    </row>
    <row r="95" spans="1:13" ht="12.45" x14ac:dyDescent="0.3">
      <c r="A95" t="s">
        <v>192</v>
      </c>
      <c r="B95" t="s">
        <v>438</v>
      </c>
      <c r="C95" t="s">
        <v>57</v>
      </c>
      <c r="D95">
        <v>54</v>
      </c>
      <c r="E95" t="s">
        <v>20</v>
      </c>
      <c r="F95" s="6" t="str">
        <f t="shared" si="4"/>
        <v>PamBeliveauFMILLENNIUM RUNNING</v>
      </c>
      <c r="G95" s="26">
        <f>SUMIF('Nashua 10K'!$F$2:$F$300,$F95,'Nashua 10K'!$J$2:$J$300)</f>
        <v>0</v>
      </c>
      <c r="H95" s="26">
        <f>SUMIF('Cinco 5K'!$F$2:$F$399,$F95,'Cinco 5K'!$J$2:$J$399)</f>
        <v>2</v>
      </c>
      <c r="I95" s="26">
        <f>SUMIF('Run for Freedom 10K'!$F$2:$F$300,$F95,'Run for Freedom 10K'!$J$2:$J$300)</f>
        <v>0</v>
      </c>
      <c r="J95" s="26">
        <f>SUMIF('Half Way to St. Patty 5K'!$F$2:$F$300,$F95,'Half Way to St. Patty 5K'!$J$2:$J$300)</f>
        <v>0</v>
      </c>
      <c r="K95" s="26">
        <f>SUMIF('Downriver 10K'!$F$2:$F$300,$F95,'Downriver 10K'!$J$2:$J$300)</f>
        <v>0</v>
      </c>
      <c r="L95" s="26">
        <f>SUMIF('New England Half'!$F$2:$F$300,$F95,'New England Half'!$J$2:$J$300)</f>
        <v>0</v>
      </c>
      <c r="M95" s="28">
        <f t="shared" si="5"/>
        <v>2</v>
      </c>
    </row>
    <row r="96" spans="1:13" ht="12.45" x14ac:dyDescent="0.3">
      <c r="A96" s="2" t="s">
        <v>293</v>
      </c>
      <c r="B96" s="2" t="s">
        <v>388</v>
      </c>
      <c r="C96" s="2" t="s">
        <v>57</v>
      </c>
      <c r="D96" s="2">
        <v>55</v>
      </c>
      <c r="E96" s="2" t="s">
        <v>600</v>
      </c>
      <c r="F96" s="2" t="str">
        <f t="shared" si="4"/>
        <v>CeciliaKeadyFWHITE MOUNTAIN MILERS</v>
      </c>
      <c r="G96" s="26">
        <f>SUMIF('Nashua 10K'!$F$2:$F$300,$F96,'Nashua 10K'!$J$2:$J$300)</f>
        <v>0</v>
      </c>
      <c r="H96" s="26">
        <f>SUMIF('Cinco 5K'!$F$2:$F$399,$F96,'Cinco 5K'!$J$2:$J$399)</f>
        <v>2</v>
      </c>
      <c r="I96" s="26">
        <f>SUMIF('Run for Freedom 10K'!$F$2:$F$300,$F96,'Run for Freedom 10K'!$J$2:$J$300)</f>
        <v>0</v>
      </c>
      <c r="J96" s="26">
        <f>SUMIF('Half Way to St. Patty 5K'!$F$2:$F$300,$F96,'Half Way to St. Patty 5K'!$J$2:$J$300)</f>
        <v>0</v>
      </c>
      <c r="K96" s="26">
        <f>SUMIF('Downriver 10K'!$F$2:$F$300,$F96,'Downriver 10K'!$J$2:$J$300)</f>
        <v>0</v>
      </c>
      <c r="L96" s="26">
        <f>SUMIF('New England Half'!$F$2:$F$300,$F96,'New England Half'!$J$2:$J$300)</f>
        <v>0</v>
      </c>
      <c r="M96" s="28">
        <f t="shared" si="5"/>
        <v>2</v>
      </c>
    </row>
    <row r="97" spans="1:13" ht="12.45" x14ac:dyDescent="0.3">
      <c r="A97" s="2" t="s">
        <v>376</v>
      </c>
      <c r="B97" s="2" t="s">
        <v>377</v>
      </c>
      <c r="C97" s="2" t="s">
        <v>57</v>
      </c>
      <c r="D97" s="2">
        <v>55</v>
      </c>
      <c r="E97" t="s">
        <v>20</v>
      </c>
      <c r="F97" s="2" t="str">
        <f t="shared" si="4"/>
        <v>JinelleHobsonFMILLENNIUM RUNNING</v>
      </c>
      <c r="G97" s="26">
        <f>SUMIF('Nashua 10K'!$F$2:$F$300,$F97,'Nashua 10K'!$J$2:$J$300)</f>
        <v>0</v>
      </c>
      <c r="H97" s="26">
        <f>SUMIF('Cinco 5K'!$F$2:$F$399,$F97,'Cinco 5K'!$J$2:$J$399)</f>
        <v>2</v>
      </c>
      <c r="I97" s="26">
        <f>SUMIF('Run for Freedom 10K'!$F$2:$F$300,$F97,'Run for Freedom 10K'!$J$2:$J$300)</f>
        <v>0</v>
      </c>
      <c r="J97" s="26">
        <f>SUMIF('Half Way to St. Patty 5K'!$F$2:$F$300,$F97,'Half Way to St. Patty 5K'!$J$2:$J$300)</f>
        <v>0</v>
      </c>
      <c r="K97" s="26">
        <f>SUMIF('Downriver 10K'!$F$2:$F$300,$F97,'Downriver 10K'!$J$2:$J$300)</f>
        <v>0</v>
      </c>
      <c r="L97" s="26">
        <f>SUMIF('New England Half'!$F$2:$F$300,$F97,'New England Half'!$J$2:$J$300)</f>
        <v>0</v>
      </c>
      <c r="M97" s="28">
        <f t="shared" si="5"/>
        <v>2</v>
      </c>
    </row>
    <row r="98" spans="1:13" ht="12.45" x14ac:dyDescent="0.3">
      <c r="A98" s="3" t="s">
        <v>763</v>
      </c>
      <c r="B98" s="3" t="s">
        <v>785</v>
      </c>
      <c r="C98" s="3" t="s">
        <v>57</v>
      </c>
      <c r="D98" s="3">
        <v>55</v>
      </c>
      <c r="E98" t="s">
        <v>20</v>
      </c>
      <c r="F98" s="2" t="str">
        <f t="shared" ref="F98:F108" si="6">A98&amp;B98&amp;C98&amp;E98</f>
        <v>EileenHubbardFMILLENNIUM RUNNING</v>
      </c>
      <c r="G98" s="26">
        <f>SUMIF('Nashua 10K'!$F$2:$F$300,$F98,'Nashua 10K'!$J$2:$J$300)</f>
        <v>0</v>
      </c>
      <c r="H98" s="26">
        <f>SUMIF('Cinco 5K'!$F$2:$F$399,$F98,'Cinco 5K'!$J$2:$J$399)</f>
        <v>0</v>
      </c>
      <c r="I98" s="26">
        <f>SUMIF('Run for Freedom 10K'!$F$2:$F$300,$F98,'Run for Freedom 10K'!$J$2:$J$300)</f>
        <v>0</v>
      </c>
      <c r="J98" s="26">
        <f>SUMIF('Half Way to St. Patty 5K'!$F$2:$F$300,$F98,'Half Way to St. Patty 5K'!$J$2:$J$300)</f>
        <v>2</v>
      </c>
      <c r="K98" s="26">
        <f>SUMIF('Downriver 10K'!$F$2:$F$300,$F98,'Downriver 10K'!$J$2:$J$300)</f>
        <v>0</v>
      </c>
      <c r="L98" s="26">
        <f>SUMIF('New England Half'!$F$2:$F$300,$F98,'New England Half'!$J$2:$J$300)</f>
        <v>0</v>
      </c>
      <c r="M98" s="28">
        <f t="shared" ref="M98:M108" si="7">SUM(G98:L98)</f>
        <v>2</v>
      </c>
    </row>
    <row r="99" spans="1:13" ht="12.45" x14ac:dyDescent="0.3">
      <c r="A99" s="3" t="s">
        <v>173</v>
      </c>
      <c r="B99" s="3" t="s">
        <v>783</v>
      </c>
      <c r="C99" s="3" t="s">
        <v>57</v>
      </c>
      <c r="D99" s="3">
        <v>55</v>
      </c>
      <c r="E99" t="s">
        <v>20</v>
      </c>
      <c r="F99" s="2" t="str">
        <f t="shared" si="6"/>
        <v>ChristineMurrayFMILLENNIUM RUNNING</v>
      </c>
      <c r="G99" s="26">
        <f>SUMIF('Nashua 10K'!$F$2:$F$300,$F99,'Nashua 10K'!$J$2:$J$300)</f>
        <v>0</v>
      </c>
      <c r="H99" s="26">
        <f>SUMIF('Cinco 5K'!$F$2:$F$399,$F99,'Cinco 5K'!$J$2:$J$399)</f>
        <v>0</v>
      </c>
      <c r="I99" s="26">
        <f>SUMIF('Run for Freedom 10K'!$F$2:$F$300,$F99,'Run for Freedom 10K'!$J$2:$J$300)</f>
        <v>0</v>
      </c>
      <c r="J99" s="26">
        <f>SUMIF('Half Way to St. Patty 5K'!$F$2:$F$300,$F99,'Half Way to St. Patty 5K'!$J$2:$J$300)</f>
        <v>2</v>
      </c>
      <c r="K99" s="26">
        <f>SUMIF('Downriver 10K'!$F$2:$F$300,$F99,'Downriver 10K'!$J$2:$J$300)</f>
        <v>0</v>
      </c>
      <c r="L99" s="26">
        <f>SUMIF('New England Half'!$F$2:$F$300,$F99,'New England Half'!$J$2:$J$300)</f>
        <v>0</v>
      </c>
      <c r="M99" s="28">
        <f t="shared" si="7"/>
        <v>2</v>
      </c>
    </row>
    <row r="100" spans="1:13" ht="12.45" x14ac:dyDescent="0.3">
      <c r="A100" s="3" t="s">
        <v>156</v>
      </c>
      <c r="B100" s="3" t="s">
        <v>424</v>
      </c>
      <c r="C100" s="3" t="s">
        <v>57</v>
      </c>
      <c r="D100" s="3">
        <v>56</v>
      </c>
      <c r="E100" t="s">
        <v>20</v>
      </c>
      <c r="F100" s="2" t="str">
        <f t="shared" si="6"/>
        <v>LisaGloverFMILLENNIUM RUNNING</v>
      </c>
      <c r="G100" s="26">
        <f>SUMIF('Nashua 10K'!$F$2:$F$300,$F100,'Nashua 10K'!$J$2:$J$300)</f>
        <v>0</v>
      </c>
      <c r="H100" s="26">
        <f>SUMIF('Cinco 5K'!$F$2:$F$399,$F100,'Cinco 5K'!$J$2:$J$399)</f>
        <v>2</v>
      </c>
      <c r="I100" s="26">
        <f>SUMIF('Run for Freedom 10K'!$F$2:$F$300,$F100,'Run for Freedom 10K'!$J$2:$J$300)</f>
        <v>0</v>
      </c>
      <c r="J100" s="26">
        <f>SUMIF('Half Way to St. Patty 5K'!$F$2:$F$300,$F100,'Half Way to St. Patty 5K'!$J$2:$J$300)</f>
        <v>0</v>
      </c>
      <c r="K100" s="26">
        <f>SUMIF('Downriver 10K'!$F$2:$F$300,$F100,'Downriver 10K'!$J$2:$J$300)</f>
        <v>0</v>
      </c>
      <c r="L100" s="26">
        <f>SUMIF('New England Half'!$F$2:$F$300,$F100,'New England Half'!$J$2:$J$300)</f>
        <v>0</v>
      </c>
      <c r="M100" s="28">
        <f t="shared" si="7"/>
        <v>2</v>
      </c>
    </row>
    <row r="101" spans="1:13" ht="12.45" x14ac:dyDescent="0.3">
      <c r="A101" s="2" t="s">
        <v>262</v>
      </c>
      <c r="B101" s="2" t="s">
        <v>460</v>
      </c>
      <c r="C101" s="2" t="s">
        <v>57</v>
      </c>
      <c r="D101" s="2">
        <v>56</v>
      </c>
      <c r="E101" t="s">
        <v>20</v>
      </c>
      <c r="F101" s="2" t="str">
        <f t="shared" si="6"/>
        <v>KarenHanksFMILLENNIUM RUNNING</v>
      </c>
      <c r="G101" s="26">
        <f>SUMIF('Nashua 10K'!$F$2:$F$300,$F101,'Nashua 10K'!$J$2:$J$300)</f>
        <v>0</v>
      </c>
      <c r="H101" s="26">
        <f>SUMIF('Cinco 5K'!$F$2:$F$399,$F101,'Cinco 5K'!$J$2:$J$399)</f>
        <v>2</v>
      </c>
      <c r="I101" s="26">
        <f>SUMIF('Run for Freedom 10K'!$F$2:$F$300,$F101,'Run for Freedom 10K'!$J$2:$J$300)</f>
        <v>0</v>
      </c>
      <c r="J101" s="26">
        <f>SUMIF('Half Way to St. Patty 5K'!$F$2:$F$300,$F101,'Half Way to St. Patty 5K'!$J$2:$J$300)</f>
        <v>0</v>
      </c>
      <c r="K101" s="26">
        <f>SUMIF('Downriver 10K'!$F$2:$F$300,$F101,'Downriver 10K'!$J$2:$J$300)</f>
        <v>0</v>
      </c>
      <c r="L101" s="26">
        <f>SUMIF('New England Half'!$F$2:$F$300,$F101,'New England Half'!$J$2:$J$300)</f>
        <v>0</v>
      </c>
      <c r="M101" s="28">
        <f t="shared" si="7"/>
        <v>2</v>
      </c>
    </row>
    <row r="102" spans="1:13" ht="12.45" x14ac:dyDescent="0.3">
      <c r="A102" s="2" t="s">
        <v>336</v>
      </c>
      <c r="B102" s="2" t="s">
        <v>337</v>
      </c>
      <c r="C102" s="2" t="s">
        <v>57</v>
      </c>
      <c r="D102" s="2">
        <v>57</v>
      </c>
      <c r="E102" t="s">
        <v>20</v>
      </c>
      <c r="F102" s="2" t="str">
        <f t="shared" si="6"/>
        <v>TerryNewcombFMILLENNIUM RUNNING</v>
      </c>
      <c r="G102" s="26">
        <f>SUMIF('Nashua 10K'!$F$2:$F$300,$F102,'Nashua 10K'!$J$2:$J$300)</f>
        <v>0</v>
      </c>
      <c r="H102" s="26">
        <f>SUMIF('Cinco 5K'!$F$2:$F$399,$F102,'Cinco 5K'!$J$2:$J$399)</f>
        <v>2</v>
      </c>
      <c r="I102" s="26">
        <f>SUMIF('Run for Freedom 10K'!$F$2:$F$300,$F102,'Run for Freedom 10K'!$J$2:$J$300)</f>
        <v>0</v>
      </c>
      <c r="J102" s="26">
        <f>SUMIF('Half Way to St. Patty 5K'!$F$2:$F$300,$F102,'Half Way to St. Patty 5K'!$J$2:$J$300)</f>
        <v>0</v>
      </c>
      <c r="K102" s="26">
        <f>SUMIF('Downriver 10K'!$F$2:$F$300,$F102,'Downriver 10K'!$J$2:$J$300)</f>
        <v>0</v>
      </c>
      <c r="L102" s="26">
        <f>SUMIF('New England Half'!$F$2:$F$300,$F102,'New England Half'!$J$2:$J$300)</f>
        <v>0</v>
      </c>
      <c r="M102" s="28">
        <f t="shared" si="7"/>
        <v>2</v>
      </c>
    </row>
    <row r="103" spans="1:13" ht="12.45" x14ac:dyDescent="0.3">
      <c r="A103" s="2" t="s">
        <v>385</v>
      </c>
      <c r="B103" s="2" t="s">
        <v>228</v>
      </c>
      <c r="C103" s="2" t="s">
        <v>57</v>
      </c>
      <c r="D103" s="2">
        <v>57</v>
      </c>
      <c r="E103" t="s">
        <v>20</v>
      </c>
      <c r="F103" s="2" t="str">
        <f t="shared" si="6"/>
        <v>Pam (Arunya)ProvencherFMILLENNIUM RUNNING</v>
      </c>
      <c r="G103" s="26">
        <f>SUMIF('Nashua 10K'!$F$2:$F$300,$F103,'Nashua 10K'!$J$2:$J$300)</f>
        <v>0</v>
      </c>
      <c r="H103" s="26">
        <f>SUMIF('Cinco 5K'!$F$2:$F$399,$F103,'Cinco 5K'!$J$2:$J$399)</f>
        <v>2</v>
      </c>
      <c r="I103" s="26">
        <f>SUMIF('Run for Freedom 10K'!$F$2:$F$300,$F103,'Run for Freedom 10K'!$J$2:$J$300)</f>
        <v>0</v>
      </c>
      <c r="J103" s="26">
        <f>SUMIF('Half Way to St. Patty 5K'!$F$2:$F$300,$F103,'Half Way to St. Patty 5K'!$J$2:$J$300)</f>
        <v>0</v>
      </c>
      <c r="K103" s="26">
        <f>SUMIF('Downriver 10K'!$F$2:$F$300,$F103,'Downriver 10K'!$J$2:$J$300)</f>
        <v>0</v>
      </c>
      <c r="L103" s="26">
        <f>SUMIF('New England Half'!$F$2:$F$300,$F103,'New England Half'!$J$2:$J$300)</f>
        <v>0</v>
      </c>
      <c r="M103" s="28">
        <f t="shared" si="7"/>
        <v>2</v>
      </c>
    </row>
    <row r="104" spans="1:13" ht="12.45" x14ac:dyDescent="0.3">
      <c r="A104" s="3" t="s">
        <v>430</v>
      </c>
      <c r="B104" s="3" t="s">
        <v>422</v>
      </c>
      <c r="C104" s="3" t="s">
        <v>57</v>
      </c>
      <c r="D104" s="3">
        <v>57</v>
      </c>
      <c r="E104" t="s">
        <v>20</v>
      </c>
      <c r="F104" s="2" t="str">
        <f t="shared" si="6"/>
        <v>SylvieSmithFMILLENNIUM RUNNING</v>
      </c>
      <c r="G104" s="26">
        <f>SUMIF('Nashua 10K'!$F$2:$F$300,$F104,'Nashua 10K'!$J$2:$J$300)</f>
        <v>0</v>
      </c>
      <c r="H104" s="26">
        <f>SUMIF('Cinco 5K'!$F$2:$F$399,$F104,'Cinco 5K'!$J$2:$J$399)</f>
        <v>2</v>
      </c>
      <c r="I104" s="26">
        <f>SUMIF('Run for Freedom 10K'!$F$2:$F$300,$F104,'Run for Freedom 10K'!$J$2:$J$300)</f>
        <v>0</v>
      </c>
      <c r="J104" s="26">
        <f>SUMIF('Half Way to St. Patty 5K'!$F$2:$F$300,$F104,'Half Way to St. Patty 5K'!$J$2:$J$300)</f>
        <v>0</v>
      </c>
      <c r="K104" s="26">
        <f>SUMIF('Downriver 10K'!$F$2:$F$300,$F104,'Downriver 10K'!$J$2:$J$300)</f>
        <v>0</v>
      </c>
      <c r="L104" s="26">
        <f>SUMIF('New England Half'!$F$2:$F$300,$F104,'New England Half'!$J$2:$J$300)</f>
        <v>0</v>
      </c>
      <c r="M104" s="28">
        <f t="shared" si="7"/>
        <v>2</v>
      </c>
    </row>
    <row r="105" spans="1:13" ht="12.45" x14ac:dyDescent="0.3">
      <c r="A105" s="3" t="s">
        <v>240</v>
      </c>
      <c r="B105" s="3" t="s">
        <v>465</v>
      </c>
      <c r="C105" s="3" t="s">
        <v>57</v>
      </c>
      <c r="D105" s="3">
        <v>58</v>
      </c>
      <c r="E105" t="s">
        <v>20</v>
      </c>
      <c r="F105" s="2" t="str">
        <f t="shared" si="6"/>
        <v>MichelleCollierFMILLENNIUM RUNNING</v>
      </c>
      <c r="G105" s="26">
        <f>SUMIF('Nashua 10K'!$F$2:$F$300,$F105,'Nashua 10K'!$J$2:$J$300)</f>
        <v>0</v>
      </c>
      <c r="H105" s="26">
        <f>SUMIF('Cinco 5K'!$F$2:$F$399,$F105,'Cinco 5K'!$J$2:$J$399)</f>
        <v>2</v>
      </c>
      <c r="I105" s="26">
        <f>SUMIF('Run for Freedom 10K'!$F$2:$F$300,$F105,'Run for Freedom 10K'!$J$2:$J$300)</f>
        <v>0</v>
      </c>
      <c r="J105" s="26">
        <f>SUMIF('Half Way to St. Patty 5K'!$F$2:$F$300,$F105,'Half Way to St. Patty 5K'!$J$2:$J$300)</f>
        <v>0</v>
      </c>
      <c r="K105" s="26">
        <f>SUMIF('Downriver 10K'!$F$2:$F$300,$F105,'Downriver 10K'!$J$2:$J$300)</f>
        <v>0</v>
      </c>
      <c r="L105" s="26">
        <f>SUMIF('New England Half'!$F$2:$F$300,$F105,'New England Half'!$J$2:$J$300)</f>
        <v>0</v>
      </c>
      <c r="M105" s="28">
        <f t="shared" si="7"/>
        <v>2</v>
      </c>
    </row>
    <row r="106" spans="1:13" ht="12.45" x14ac:dyDescent="0.3">
      <c r="A106" s="2" t="s">
        <v>380</v>
      </c>
      <c r="B106" s="2" t="s">
        <v>412</v>
      </c>
      <c r="C106" s="2" t="s">
        <v>57</v>
      </c>
      <c r="D106" s="2">
        <v>58</v>
      </c>
      <c r="E106" t="s">
        <v>20</v>
      </c>
      <c r="F106" s="2" t="str">
        <f t="shared" si="6"/>
        <v>KimCushionFMILLENNIUM RUNNING</v>
      </c>
      <c r="G106" s="26">
        <f>SUMIF('Nashua 10K'!$F$2:$F$300,$F106,'Nashua 10K'!$J$2:$J$300)</f>
        <v>0</v>
      </c>
      <c r="H106" s="26">
        <f>SUMIF('Cinco 5K'!$F$2:$F$399,$F106,'Cinco 5K'!$J$2:$J$399)</f>
        <v>2</v>
      </c>
      <c r="I106" s="26">
        <f>SUMIF('Run for Freedom 10K'!$F$2:$F$300,$F106,'Run for Freedom 10K'!$J$2:$J$300)</f>
        <v>0</v>
      </c>
      <c r="J106" s="26">
        <f>SUMIF('Half Way to St. Patty 5K'!$F$2:$F$300,$F106,'Half Way to St. Patty 5K'!$J$2:$J$300)</f>
        <v>0</v>
      </c>
      <c r="K106" s="26">
        <f>SUMIF('Downriver 10K'!$F$2:$F$300,$F106,'Downriver 10K'!$J$2:$J$300)</f>
        <v>0</v>
      </c>
      <c r="L106" s="26">
        <f>SUMIF('New England Half'!$F$2:$F$300,$F106,'New England Half'!$J$2:$J$300)</f>
        <v>0</v>
      </c>
      <c r="M106" s="28">
        <f t="shared" si="7"/>
        <v>2</v>
      </c>
    </row>
    <row r="107" spans="1:13" ht="12.45" x14ac:dyDescent="0.3">
      <c r="A107" s="2" t="s">
        <v>262</v>
      </c>
      <c r="B107" s="2" t="s">
        <v>375</v>
      </c>
      <c r="C107" s="2" t="s">
        <v>57</v>
      </c>
      <c r="D107" s="2">
        <v>59</v>
      </c>
      <c r="E107" t="s">
        <v>20</v>
      </c>
      <c r="F107" s="2" t="str">
        <f t="shared" si="6"/>
        <v>KarenNaultFMILLENNIUM RUNNING</v>
      </c>
      <c r="G107" s="26">
        <f>SUMIF('Nashua 10K'!$F$2:$F$300,$F107,'Nashua 10K'!$J$2:$J$300)</f>
        <v>0</v>
      </c>
      <c r="H107" s="26">
        <f>SUMIF('Cinco 5K'!$F$2:$F$399,$F107,'Cinco 5K'!$J$2:$J$399)</f>
        <v>2</v>
      </c>
      <c r="I107" s="26">
        <f>SUMIF('Run for Freedom 10K'!$F$2:$F$300,$F107,'Run for Freedom 10K'!$J$2:$J$300)</f>
        <v>0</v>
      </c>
      <c r="J107" s="26">
        <f>SUMIF('Half Way to St. Patty 5K'!$F$2:$F$300,$F107,'Half Way to St. Patty 5K'!$J$2:$J$300)</f>
        <v>0</v>
      </c>
      <c r="K107" s="26">
        <f>SUMIF('Downriver 10K'!$F$2:$F$300,$F107,'Downriver 10K'!$J$2:$J$300)</f>
        <v>0</v>
      </c>
      <c r="L107" s="26">
        <f>SUMIF('New England Half'!$F$2:$F$300,$F107,'New England Half'!$J$2:$J$300)</f>
        <v>0</v>
      </c>
      <c r="M107" s="28">
        <f t="shared" si="7"/>
        <v>2</v>
      </c>
    </row>
    <row r="108" spans="1:13" ht="12.45" x14ac:dyDescent="0.3">
      <c r="A108" s="2" t="s">
        <v>428</v>
      </c>
      <c r="B108" s="2" t="s">
        <v>429</v>
      </c>
      <c r="C108" s="2" t="s">
        <v>57</v>
      </c>
      <c r="D108" s="2">
        <v>59</v>
      </c>
      <c r="E108" t="s">
        <v>20</v>
      </c>
      <c r="F108" s="2" t="str">
        <f t="shared" si="6"/>
        <v>SandyRoweFMILLENNIUM RUNNING</v>
      </c>
      <c r="G108" s="26">
        <f>SUMIF('Nashua 10K'!$F$2:$F$300,$F108,'Nashua 10K'!$J$2:$J$300)</f>
        <v>0</v>
      </c>
      <c r="H108" s="26">
        <f>SUMIF('Cinco 5K'!$F$2:$F$399,$F108,'Cinco 5K'!$J$2:$J$399)</f>
        <v>2</v>
      </c>
      <c r="I108" s="26">
        <f>SUMIF('Run for Freedom 10K'!$F$2:$F$300,$F108,'Run for Freedom 10K'!$J$2:$J$300)</f>
        <v>0</v>
      </c>
      <c r="J108" s="26">
        <f>SUMIF('Half Way to St. Patty 5K'!$F$2:$F$300,$F108,'Half Way to St. Patty 5K'!$J$2:$J$300)</f>
        <v>0</v>
      </c>
      <c r="K108" s="26">
        <f>SUMIF('Downriver 10K'!$F$2:$F$300,$F108,'Downriver 10K'!$J$2:$J$300)</f>
        <v>0</v>
      </c>
      <c r="L108" s="26">
        <f>SUMIF('New England Half'!$F$2:$F$300,$F108,'New England Half'!$J$2:$J$300)</f>
        <v>0</v>
      </c>
      <c r="M108" s="28">
        <f t="shared" si="7"/>
        <v>2</v>
      </c>
    </row>
    <row r="109" spans="1:13" ht="12.45" x14ac:dyDescent="0.3">
      <c r="A109" s="2"/>
      <c r="B109" s="2"/>
      <c r="C109" s="2"/>
      <c r="D109" s="2"/>
      <c r="E109" s="2"/>
      <c r="F109" s="6"/>
      <c r="G109" s="26"/>
      <c r="H109" s="26"/>
      <c r="I109" s="26"/>
      <c r="J109" s="26"/>
      <c r="K109" s="26"/>
      <c r="L109" s="26"/>
      <c r="M109" s="28"/>
    </row>
    <row r="110" spans="1:13" ht="12.45" x14ac:dyDescent="0.3">
      <c r="A110"/>
      <c r="B110"/>
      <c r="C110"/>
      <c r="D110"/>
      <c r="E110"/>
      <c r="F110" s="6"/>
      <c r="G110" s="26"/>
      <c r="H110" s="26"/>
      <c r="I110" s="26"/>
      <c r="J110" s="26"/>
      <c r="K110" s="26"/>
      <c r="L110" s="26"/>
      <c r="M110" s="28"/>
    </row>
    <row r="111" spans="1:13" ht="12.45" x14ac:dyDescent="0.3">
      <c r="A111" s="2"/>
      <c r="B111" s="2"/>
      <c r="C111" s="2"/>
      <c r="D111" s="2"/>
      <c r="E111" s="2"/>
      <c r="F111" s="6"/>
      <c r="G111" s="26"/>
      <c r="H111" s="26"/>
      <c r="I111" s="26"/>
      <c r="J111" s="26"/>
      <c r="K111" s="26"/>
      <c r="L111" s="26"/>
      <c r="M111" s="28"/>
    </row>
    <row r="112" spans="1:13" ht="12.45" x14ac:dyDescent="0.3">
      <c r="A112" s="2"/>
      <c r="B112" s="2"/>
      <c r="C112" s="2"/>
      <c r="D112" s="2"/>
      <c r="E112" s="2"/>
      <c r="F112" s="2"/>
      <c r="G112" s="26"/>
      <c r="H112" s="26"/>
      <c r="I112" s="26"/>
      <c r="J112" s="26"/>
      <c r="K112" s="26"/>
      <c r="L112" s="26"/>
      <c r="M112" s="28"/>
    </row>
    <row r="113" spans="1:13" ht="12.45" x14ac:dyDescent="0.3">
      <c r="A113"/>
      <c r="B113"/>
      <c r="C113"/>
      <c r="D113"/>
      <c r="E113"/>
      <c r="F113" s="6"/>
      <c r="G113" s="26"/>
      <c r="H113" s="26"/>
      <c r="I113" s="26"/>
      <c r="J113" s="26"/>
      <c r="K113" s="26"/>
      <c r="L113" s="26"/>
      <c r="M113" s="28"/>
    </row>
    <row r="114" spans="1:13" ht="12.45" x14ac:dyDescent="0.3">
      <c r="F114" s="6"/>
      <c r="G114" s="26"/>
      <c r="H114" s="26"/>
      <c r="I114" s="26"/>
      <c r="J114" s="26"/>
      <c r="K114" s="26"/>
      <c r="L114" s="26"/>
      <c r="M114" s="28"/>
    </row>
    <row r="115" spans="1:13" ht="12.45" x14ac:dyDescent="0.3">
      <c r="F115" s="6"/>
      <c r="G115" s="26"/>
      <c r="H115" s="26"/>
      <c r="I115" s="26"/>
      <c r="J115" s="26"/>
      <c r="K115" s="26"/>
      <c r="L115" s="26"/>
      <c r="M115" s="28"/>
    </row>
    <row r="116" spans="1:13" ht="12.45" x14ac:dyDescent="0.3">
      <c r="A116" s="2"/>
      <c r="B116" s="2"/>
      <c r="C116" s="2"/>
      <c r="D116" s="2"/>
      <c r="E116" s="2"/>
      <c r="F116" s="6"/>
      <c r="G116" s="26"/>
      <c r="H116" s="26"/>
      <c r="I116" s="26"/>
      <c r="J116" s="26"/>
      <c r="K116" s="26"/>
      <c r="L116" s="26"/>
      <c r="M116" s="28"/>
    </row>
    <row r="117" spans="1:13" ht="12.45" x14ac:dyDescent="0.3">
      <c r="A117" s="2"/>
      <c r="B117" s="2"/>
      <c r="C117" s="2"/>
      <c r="D117" s="2"/>
      <c r="E117" s="2"/>
      <c r="F117" s="6"/>
      <c r="G117" s="26"/>
      <c r="H117" s="26"/>
      <c r="I117" s="26"/>
      <c r="J117" s="26"/>
      <c r="K117" s="26"/>
      <c r="L117" s="26"/>
      <c r="M117" s="28"/>
    </row>
    <row r="118" spans="1:13" ht="12.45" x14ac:dyDescent="0.3">
      <c r="F118" s="2"/>
      <c r="G118" s="26"/>
      <c r="H118" s="26"/>
      <c r="I118" s="26"/>
      <c r="J118" s="26"/>
      <c r="K118" s="26"/>
      <c r="L118" s="26"/>
      <c r="M118" s="28"/>
    </row>
    <row r="119" spans="1:13" ht="12.45" x14ac:dyDescent="0.3">
      <c r="A119"/>
      <c r="B119"/>
      <c r="C119"/>
      <c r="D119"/>
      <c r="E119"/>
      <c r="F119" s="6"/>
      <c r="G119" s="26"/>
      <c r="H119" s="26"/>
      <c r="I119" s="26"/>
      <c r="J119" s="26"/>
      <c r="K119" s="26"/>
      <c r="L119" s="26"/>
      <c r="M119" s="28"/>
    </row>
    <row r="120" spans="1:13" ht="12.45" x14ac:dyDescent="0.3">
      <c r="A120" s="2"/>
      <c r="B120" s="2"/>
      <c r="C120" s="2"/>
      <c r="D120" s="2"/>
      <c r="E120" s="2"/>
      <c r="F120" s="2"/>
      <c r="G120" s="26"/>
      <c r="H120" s="26"/>
      <c r="I120" s="26"/>
      <c r="J120" s="26"/>
      <c r="K120" s="26"/>
      <c r="L120" s="26"/>
      <c r="M120" s="28"/>
    </row>
    <row r="121" spans="1:13" ht="12.45" x14ac:dyDescent="0.3">
      <c r="A121"/>
      <c r="B121"/>
      <c r="C121"/>
      <c r="D121"/>
      <c r="E121"/>
      <c r="F121" s="6"/>
      <c r="G121" s="26"/>
      <c r="H121" s="26"/>
      <c r="I121" s="26"/>
      <c r="J121" s="26"/>
      <c r="K121" s="26"/>
      <c r="L121" s="26"/>
      <c r="M121" s="28"/>
    </row>
    <row r="122" spans="1:13" ht="12.45" x14ac:dyDescent="0.3">
      <c r="A122" s="2"/>
      <c r="B122" s="2"/>
      <c r="C122" s="2"/>
      <c r="D122" s="2"/>
      <c r="E122" s="2"/>
      <c r="F122" s="6"/>
      <c r="G122" s="26"/>
      <c r="H122" s="26"/>
      <c r="I122" s="26"/>
      <c r="J122" s="26"/>
      <c r="K122" s="26"/>
      <c r="L122" s="26"/>
      <c r="M122" s="28"/>
    </row>
    <row r="123" spans="1:13" ht="12.45" x14ac:dyDescent="0.3">
      <c r="A123" s="2"/>
      <c r="B123" s="2"/>
      <c r="C123" s="2"/>
      <c r="D123" s="2"/>
      <c r="E123" s="2"/>
      <c r="F123" s="6"/>
      <c r="G123" s="26"/>
      <c r="H123" s="26"/>
      <c r="I123" s="26"/>
      <c r="J123" s="26"/>
      <c r="K123" s="26"/>
      <c r="L123" s="26"/>
      <c r="M123" s="28"/>
    </row>
    <row r="124" spans="1:13" ht="12.45" x14ac:dyDescent="0.3">
      <c r="A124" s="2"/>
      <c r="B124" s="2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8"/>
    </row>
    <row r="125" spans="1:13" ht="12.45" x14ac:dyDescent="0.3">
      <c r="A125" s="2"/>
      <c r="B125" s="2"/>
      <c r="C125" s="2"/>
      <c r="D125" s="2"/>
      <c r="E125" s="2"/>
      <c r="F125" s="2"/>
      <c r="G125" s="26"/>
      <c r="H125" s="26"/>
      <c r="I125" s="26"/>
      <c r="J125" s="26"/>
      <c r="K125" s="26"/>
      <c r="L125" s="26"/>
      <c r="M125" s="28"/>
    </row>
    <row r="126" spans="1:13" ht="12.45" x14ac:dyDescent="0.3">
      <c r="F126" s="2"/>
      <c r="G126" s="26"/>
      <c r="H126" s="26"/>
      <c r="I126" s="26"/>
      <c r="J126" s="26"/>
      <c r="K126" s="26"/>
      <c r="L126" s="26"/>
      <c r="M126" s="28"/>
    </row>
    <row r="127" spans="1:13" ht="12.45" x14ac:dyDescent="0.3">
      <c r="A127" s="2"/>
      <c r="B127" s="2"/>
      <c r="C127" s="2"/>
      <c r="D127" s="2"/>
      <c r="E127" s="2"/>
      <c r="F127" s="6"/>
      <c r="G127" s="26"/>
      <c r="H127" s="26"/>
      <c r="I127" s="26"/>
      <c r="J127" s="26"/>
      <c r="K127" s="26"/>
      <c r="L127" s="26"/>
      <c r="M127" s="28"/>
    </row>
    <row r="128" spans="1:13" ht="12.45" x14ac:dyDescent="0.3">
      <c r="A128" s="2"/>
      <c r="B128" s="2"/>
      <c r="C128" s="2"/>
      <c r="D128" s="2"/>
      <c r="E128" s="2"/>
      <c r="F128" s="6"/>
      <c r="G128" s="26"/>
      <c r="H128" s="26"/>
      <c r="I128" s="26"/>
      <c r="J128" s="26"/>
      <c r="K128" s="26"/>
      <c r="L128" s="26"/>
      <c r="M128" s="28"/>
    </row>
    <row r="129" spans="1:13" ht="12.45" x14ac:dyDescent="0.3">
      <c r="A129"/>
      <c r="B129"/>
      <c r="C129"/>
      <c r="D129"/>
      <c r="E129"/>
      <c r="F129" s="6"/>
      <c r="G129" s="26"/>
      <c r="H129" s="26"/>
      <c r="I129" s="26"/>
      <c r="J129" s="26"/>
      <c r="K129" s="26"/>
      <c r="L129" s="26"/>
      <c r="M129" s="28"/>
    </row>
    <row r="130" spans="1:13" ht="12.45" x14ac:dyDescent="0.3">
      <c r="A130" s="2"/>
      <c r="B130" s="2"/>
      <c r="C130" s="2"/>
      <c r="D130" s="2"/>
      <c r="E130" s="2"/>
      <c r="F130" s="6"/>
      <c r="G130" s="26"/>
      <c r="H130" s="26"/>
      <c r="I130" s="26"/>
      <c r="J130" s="26"/>
      <c r="K130" s="26"/>
      <c r="L130" s="26"/>
      <c r="M130" s="28"/>
    </row>
    <row r="131" spans="1:13" ht="12.45" x14ac:dyDescent="0.3">
      <c r="A131" s="2"/>
      <c r="B131" s="2"/>
      <c r="C131" s="2"/>
      <c r="D131" s="2"/>
      <c r="E131" s="2"/>
      <c r="F131" s="6"/>
      <c r="G131" s="26"/>
      <c r="H131" s="26"/>
      <c r="I131" s="26"/>
      <c r="J131" s="26"/>
      <c r="K131" s="26"/>
      <c r="L131" s="26"/>
      <c r="M131" s="28"/>
    </row>
    <row r="132" spans="1:13" ht="12.45" x14ac:dyDescent="0.3">
      <c r="A132" s="2"/>
      <c r="B132" s="2"/>
      <c r="C132" s="2"/>
      <c r="D132" s="2"/>
      <c r="E132" s="2"/>
      <c r="F132" s="6"/>
      <c r="G132" s="26"/>
      <c r="H132" s="26"/>
      <c r="I132" s="26"/>
      <c r="J132" s="26"/>
      <c r="K132" s="26"/>
      <c r="L132" s="26"/>
      <c r="M132" s="28"/>
    </row>
    <row r="133" spans="1:13" ht="12.45" x14ac:dyDescent="0.3">
      <c r="F133" s="6"/>
      <c r="G133" s="26"/>
      <c r="H133" s="26"/>
      <c r="I133" s="26"/>
      <c r="J133" s="26"/>
      <c r="K133" s="26"/>
      <c r="L133" s="26"/>
      <c r="M133" s="28"/>
    </row>
    <row r="134" spans="1:13" ht="12.45" x14ac:dyDescent="0.3">
      <c r="A134" s="2"/>
      <c r="B134" s="2"/>
      <c r="C134" s="2"/>
      <c r="D134" s="2"/>
      <c r="E134" s="2"/>
      <c r="F134" s="2"/>
      <c r="G134" s="26"/>
      <c r="H134" s="26"/>
      <c r="I134" s="26"/>
      <c r="J134" s="26"/>
      <c r="K134" s="26"/>
      <c r="L134" s="26"/>
      <c r="M134" s="28"/>
    </row>
    <row r="135" spans="1:13" ht="12.45" x14ac:dyDescent="0.3">
      <c r="A135"/>
      <c r="B135"/>
      <c r="C135"/>
      <c r="D135"/>
      <c r="E135"/>
      <c r="F135" s="6"/>
      <c r="G135" s="26"/>
      <c r="H135" s="26"/>
      <c r="I135" s="26"/>
      <c r="J135" s="26"/>
      <c r="K135" s="26"/>
      <c r="L135" s="26"/>
      <c r="M135" s="28"/>
    </row>
    <row r="136" spans="1:13" ht="12.45" x14ac:dyDescent="0.3">
      <c r="A136" s="2"/>
      <c r="B136" s="2"/>
      <c r="C136" s="2"/>
      <c r="D136" s="2"/>
      <c r="E136" s="2"/>
      <c r="F136" s="6"/>
      <c r="G136" s="26"/>
      <c r="H136" s="26"/>
      <c r="I136" s="26"/>
      <c r="J136" s="26"/>
      <c r="K136" s="26"/>
      <c r="L136" s="26"/>
      <c r="M136" s="28"/>
    </row>
    <row r="137" spans="1:13" ht="12.45" x14ac:dyDescent="0.3">
      <c r="A137" s="2"/>
      <c r="B137" s="2"/>
      <c r="C137" s="2"/>
      <c r="D137" s="2"/>
      <c r="E137" s="2"/>
      <c r="F137" s="6"/>
      <c r="G137" s="26"/>
      <c r="H137" s="26"/>
      <c r="I137" s="26"/>
      <c r="J137" s="26"/>
      <c r="K137" s="26"/>
      <c r="L137" s="26"/>
      <c r="M137" s="28"/>
    </row>
    <row r="138" spans="1:13" ht="12.45" x14ac:dyDescent="0.3">
      <c r="F138" s="6"/>
      <c r="G138" s="26"/>
      <c r="H138" s="26"/>
      <c r="I138" s="26"/>
      <c r="J138" s="26"/>
      <c r="K138" s="26"/>
      <c r="L138" s="26"/>
      <c r="M138" s="28"/>
    </row>
    <row r="139" spans="1:13" ht="12.45" x14ac:dyDescent="0.3">
      <c r="A139"/>
      <c r="B139"/>
      <c r="C139"/>
      <c r="D139"/>
      <c r="E139"/>
      <c r="F139" s="6"/>
      <c r="G139" s="26"/>
      <c r="H139" s="26"/>
      <c r="I139" s="26"/>
      <c r="J139" s="26"/>
      <c r="K139" s="26"/>
      <c r="L139" s="26"/>
      <c r="M139" s="28"/>
    </row>
    <row r="140" spans="1:13" ht="12.45" x14ac:dyDescent="0.3">
      <c r="A140" s="2"/>
      <c r="B140" s="2"/>
      <c r="C140" s="2"/>
      <c r="D140" s="2"/>
      <c r="E140" s="2"/>
      <c r="F140" s="6"/>
      <c r="G140" s="26"/>
      <c r="H140" s="26"/>
      <c r="I140" s="26"/>
      <c r="J140" s="26"/>
      <c r="K140" s="26"/>
      <c r="L140" s="26"/>
      <c r="M140" s="28"/>
    </row>
    <row r="141" spans="1:13" ht="12.45" x14ac:dyDescent="0.3">
      <c r="A141" s="2"/>
      <c r="B141" s="2"/>
      <c r="C141" s="2"/>
      <c r="D141" s="2"/>
      <c r="E141" s="2"/>
      <c r="F141" s="6"/>
      <c r="G141" s="26"/>
      <c r="H141" s="26"/>
      <c r="I141" s="26"/>
      <c r="J141" s="26"/>
      <c r="K141" s="26"/>
      <c r="L141" s="26"/>
      <c r="M141" s="28"/>
    </row>
    <row r="142" spans="1:13" ht="12.45" x14ac:dyDescent="0.3">
      <c r="A142" s="2"/>
      <c r="B142" s="2"/>
      <c r="C142" s="2"/>
      <c r="D142" s="2"/>
      <c r="E142" s="2"/>
      <c r="F142" s="6"/>
      <c r="G142" s="26"/>
      <c r="H142" s="26"/>
      <c r="I142" s="26"/>
      <c r="J142" s="26"/>
      <c r="K142" s="26"/>
      <c r="L142" s="26"/>
      <c r="M142" s="28"/>
    </row>
    <row r="143" spans="1:13" ht="12.45" x14ac:dyDescent="0.3">
      <c r="F143" s="2"/>
      <c r="G143" s="26"/>
      <c r="H143" s="26"/>
      <c r="I143" s="26"/>
      <c r="J143" s="26"/>
      <c r="K143" s="26"/>
      <c r="L143" s="26"/>
      <c r="M143" s="28"/>
    </row>
    <row r="144" spans="1:13" ht="12.45" x14ac:dyDescent="0.3">
      <c r="A144" s="2"/>
      <c r="B144" s="2"/>
      <c r="C144" s="2"/>
      <c r="D144" s="2"/>
      <c r="E144" s="2"/>
      <c r="F144" s="6"/>
      <c r="G144" s="26"/>
      <c r="H144" s="26"/>
      <c r="I144" s="26"/>
      <c r="J144" s="26"/>
      <c r="K144" s="26"/>
      <c r="L144" s="26"/>
      <c r="M144" s="28"/>
    </row>
    <row r="145" spans="1:13" ht="12.45" x14ac:dyDescent="0.3">
      <c r="A145" s="2"/>
      <c r="B145" s="2"/>
      <c r="C145" s="2"/>
      <c r="D145" s="2"/>
      <c r="E145" s="2"/>
      <c r="F145" s="2"/>
      <c r="G145" s="26"/>
      <c r="H145" s="26"/>
      <c r="I145" s="26"/>
      <c r="J145" s="26"/>
      <c r="K145" s="26"/>
      <c r="L145" s="26"/>
      <c r="M145" s="28"/>
    </row>
    <row r="146" spans="1:13" ht="12.45" x14ac:dyDescent="0.3">
      <c r="A146" s="2"/>
      <c r="B146" s="2"/>
      <c r="C146" s="2"/>
      <c r="D146" s="2"/>
      <c r="E146" s="2"/>
      <c r="F146" s="6"/>
      <c r="G146" s="26"/>
      <c r="H146" s="26"/>
      <c r="I146" s="26"/>
      <c r="J146" s="26"/>
      <c r="K146" s="26"/>
      <c r="L146" s="26"/>
      <c r="M146" s="28"/>
    </row>
    <row r="147" spans="1:13" ht="12.45" x14ac:dyDescent="0.3">
      <c r="F147" s="2"/>
      <c r="G147" s="26"/>
      <c r="H147" s="26"/>
      <c r="I147" s="26"/>
      <c r="J147" s="26"/>
      <c r="K147" s="26"/>
      <c r="L147" s="26"/>
      <c r="M147" s="28"/>
    </row>
    <row r="148" spans="1:13" ht="12.45" x14ac:dyDescent="0.3">
      <c r="A148"/>
      <c r="B148"/>
      <c r="C148"/>
      <c r="D148"/>
      <c r="E148"/>
      <c r="F148" s="6"/>
      <c r="G148" s="26"/>
      <c r="H148" s="26"/>
      <c r="I148" s="26"/>
      <c r="J148" s="26"/>
      <c r="K148" s="26"/>
      <c r="L148" s="26"/>
      <c r="M148" s="28"/>
    </row>
    <row r="149" spans="1:13" ht="12.45" x14ac:dyDescent="0.3">
      <c r="A149" s="2"/>
      <c r="B149" s="2"/>
      <c r="C149" s="2"/>
      <c r="D149" s="2"/>
      <c r="E149" s="2"/>
      <c r="F149" s="6"/>
      <c r="G149" s="26"/>
      <c r="H149" s="26"/>
      <c r="I149" s="26"/>
      <c r="J149" s="26"/>
      <c r="K149" s="26"/>
      <c r="L149" s="26"/>
      <c r="M149" s="28"/>
    </row>
    <row r="150" spans="1:13" ht="12.45" x14ac:dyDescent="0.3">
      <c r="A150" s="2"/>
      <c r="B150" s="2"/>
      <c r="C150" s="2"/>
      <c r="D150" s="2"/>
      <c r="E150" s="2"/>
      <c r="F150" s="6"/>
      <c r="G150" s="26"/>
      <c r="H150" s="26"/>
      <c r="I150" s="26"/>
      <c r="J150" s="26"/>
      <c r="K150" s="26"/>
      <c r="L150" s="26"/>
      <c r="M150" s="28"/>
    </row>
    <row r="151" spans="1:13" ht="12.45" x14ac:dyDescent="0.3">
      <c r="A151" s="2"/>
      <c r="B151" s="2"/>
      <c r="C151" s="2"/>
      <c r="D151" s="2"/>
      <c r="E151" s="2"/>
      <c r="F151" s="6"/>
      <c r="G151" s="26"/>
      <c r="H151" s="26"/>
      <c r="I151" s="26"/>
      <c r="J151" s="26"/>
      <c r="K151" s="26"/>
      <c r="L151" s="26"/>
      <c r="M151" s="28"/>
    </row>
    <row r="152" spans="1:13" ht="12.45" x14ac:dyDescent="0.3">
      <c r="A152" s="2"/>
      <c r="B152" s="2"/>
      <c r="C152" s="2"/>
      <c r="D152" s="2"/>
      <c r="E152" s="2"/>
      <c r="F152" s="6"/>
      <c r="G152" s="26"/>
      <c r="H152" s="26"/>
      <c r="I152" s="26"/>
      <c r="J152" s="26"/>
      <c r="K152" s="26"/>
      <c r="L152" s="26"/>
      <c r="M152" s="28"/>
    </row>
    <row r="153" spans="1:13" ht="12.45" x14ac:dyDescent="0.3">
      <c r="A153" s="2"/>
      <c r="B153" s="2"/>
      <c r="C153" s="2"/>
      <c r="D153" s="2"/>
      <c r="E153" s="2"/>
      <c r="F153" s="6"/>
      <c r="G153" s="26"/>
      <c r="H153" s="26"/>
      <c r="I153" s="26"/>
      <c r="J153" s="26"/>
      <c r="K153" s="26"/>
      <c r="L153" s="26"/>
      <c r="M153" s="28"/>
    </row>
    <row r="154" spans="1:13" ht="12.45" x14ac:dyDescent="0.3">
      <c r="A154" s="2"/>
      <c r="B154" s="2"/>
      <c r="C154" s="2"/>
      <c r="D154" s="2"/>
      <c r="E154" s="2"/>
      <c r="F154" s="6"/>
      <c r="G154" s="26"/>
      <c r="H154" s="26"/>
      <c r="I154" s="26"/>
      <c r="J154" s="26"/>
      <c r="K154" s="26"/>
      <c r="L154" s="26"/>
      <c r="M154" s="28"/>
    </row>
    <row r="155" spans="1:13" ht="12.45" x14ac:dyDescent="0.3">
      <c r="A155" s="2"/>
      <c r="B155" s="2"/>
      <c r="C155" s="2"/>
      <c r="D155" s="2"/>
      <c r="E155" s="2"/>
      <c r="F155" s="6"/>
      <c r="G155" s="26"/>
      <c r="H155" s="26"/>
      <c r="I155" s="26"/>
      <c r="J155" s="26"/>
      <c r="K155" s="26"/>
      <c r="L155" s="26"/>
      <c r="M155" s="28"/>
    </row>
    <row r="156" spans="1:13" ht="12.45" x14ac:dyDescent="0.3">
      <c r="A156" s="2"/>
      <c r="B156" s="2"/>
      <c r="C156" s="2"/>
      <c r="D156" s="2"/>
      <c r="E156" s="2"/>
      <c r="F156" s="2"/>
      <c r="G156" s="26"/>
      <c r="H156" s="26"/>
      <c r="I156" s="26"/>
      <c r="J156" s="26"/>
      <c r="K156" s="26"/>
      <c r="L156" s="26"/>
      <c r="M156" s="28"/>
    </row>
    <row r="157" spans="1:13" ht="12.45" x14ac:dyDescent="0.3">
      <c r="A157" s="2"/>
      <c r="B157" s="2"/>
      <c r="C157" s="2"/>
      <c r="D157" s="2"/>
      <c r="E157" s="2"/>
      <c r="F157" s="6"/>
      <c r="G157" s="26"/>
      <c r="H157" s="26"/>
      <c r="I157" s="26"/>
      <c r="J157" s="26"/>
      <c r="K157" s="26"/>
      <c r="L157" s="26"/>
      <c r="M157" s="28"/>
    </row>
    <row r="158" spans="1:13" ht="12.45" x14ac:dyDescent="0.3">
      <c r="A158" s="2"/>
      <c r="B158" s="2"/>
      <c r="C158" s="2"/>
      <c r="D158" s="2"/>
      <c r="E158" s="2"/>
      <c r="F158" s="6"/>
      <c r="G158" s="26"/>
      <c r="H158" s="26"/>
      <c r="I158" s="26"/>
      <c r="J158" s="26"/>
      <c r="K158" s="26"/>
      <c r="L158" s="26"/>
      <c r="M158" s="28"/>
    </row>
    <row r="159" spans="1:13" ht="12.45" x14ac:dyDescent="0.3">
      <c r="A159" s="2"/>
      <c r="B159" s="2"/>
      <c r="C159" s="2"/>
      <c r="D159" s="2"/>
      <c r="E159" s="2"/>
      <c r="F159" s="6"/>
      <c r="G159" s="26"/>
      <c r="H159" s="26"/>
      <c r="I159" s="26"/>
      <c r="J159" s="26"/>
      <c r="K159" s="26"/>
      <c r="L159" s="26"/>
      <c r="M159" s="28"/>
    </row>
    <row r="160" spans="1:13" ht="12.45" x14ac:dyDescent="0.3">
      <c r="A160" s="2"/>
      <c r="B160" s="2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8"/>
    </row>
    <row r="161" spans="1:13" ht="12.45" x14ac:dyDescent="0.3">
      <c r="A161" s="2"/>
      <c r="B161" s="2"/>
      <c r="C161" s="2"/>
      <c r="D161" s="2"/>
      <c r="E161" s="2"/>
      <c r="F161" s="2"/>
      <c r="G161" s="26"/>
      <c r="H161" s="26"/>
      <c r="I161" s="26"/>
      <c r="J161" s="26"/>
      <c r="K161" s="26"/>
      <c r="L161" s="26"/>
      <c r="M161" s="28"/>
    </row>
    <row r="162" spans="1:13" ht="12.45" x14ac:dyDescent="0.3">
      <c r="A162" s="2"/>
      <c r="B162" s="2"/>
      <c r="C162" s="2"/>
      <c r="D162" s="2"/>
      <c r="E162" s="2"/>
      <c r="F162" s="6"/>
      <c r="G162" s="26"/>
      <c r="H162" s="26"/>
      <c r="I162" s="26"/>
      <c r="J162" s="26"/>
      <c r="K162" s="26"/>
      <c r="L162" s="26"/>
      <c r="M162" s="28"/>
    </row>
    <row r="163" spans="1:13" ht="12.45" x14ac:dyDescent="0.3">
      <c r="A163" s="2"/>
      <c r="B163" s="2"/>
      <c r="C163" s="2"/>
      <c r="D163" s="2"/>
      <c r="E163" s="2"/>
      <c r="F163" s="2"/>
      <c r="G163" s="26"/>
      <c r="H163" s="26"/>
      <c r="I163" s="26"/>
      <c r="J163" s="26"/>
      <c r="K163" s="26"/>
      <c r="L163" s="26"/>
      <c r="M163" s="28"/>
    </row>
    <row r="164" spans="1:13" ht="12.45" x14ac:dyDescent="0.3">
      <c r="A164" s="2"/>
      <c r="B164" s="2"/>
      <c r="C164" s="2"/>
      <c r="D164" s="2"/>
      <c r="E164" s="2"/>
      <c r="F164" s="6"/>
      <c r="G164" s="26"/>
      <c r="H164" s="26"/>
      <c r="I164" s="26"/>
      <c r="J164" s="26"/>
      <c r="K164" s="26"/>
      <c r="L164" s="26"/>
      <c r="M164" s="28"/>
    </row>
    <row r="165" spans="1:13" ht="12.45" x14ac:dyDescent="0.3">
      <c r="A165" s="2"/>
      <c r="B165" s="2"/>
      <c r="C165" s="2"/>
      <c r="D165" s="2"/>
      <c r="E165" s="2"/>
      <c r="F165" s="6"/>
      <c r="G165" s="26"/>
      <c r="H165" s="26"/>
      <c r="I165" s="26"/>
      <c r="J165" s="26"/>
      <c r="K165" s="26"/>
      <c r="L165" s="26"/>
      <c r="M165" s="28"/>
    </row>
    <row r="166" spans="1:13" ht="12.45" x14ac:dyDescent="0.3">
      <c r="F166" s="2"/>
      <c r="G166" s="26"/>
      <c r="H166" s="26"/>
      <c r="I166" s="26"/>
      <c r="J166" s="26"/>
      <c r="K166" s="26"/>
      <c r="L166" s="26"/>
      <c r="M166" s="28"/>
    </row>
    <row r="167" spans="1:13" ht="12.45" x14ac:dyDescent="0.3">
      <c r="A167" s="2"/>
      <c r="B167" s="2"/>
      <c r="C167" s="2"/>
      <c r="D167" s="2"/>
      <c r="E167" s="2"/>
      <c r="F167" s="6"/>
      <c r="G167" s="26"/>
      <c r="H167" s="26"/>
      <c r="I167" s="26"/>
      <c r="J167" s="26"/>
      <c r="K167" s="26"/>
      <c r="L167" s="26"/>
      <c r="M167" s="28"/>
    </row>
    <row r="168" spans="1:13" ht="12.45" x14ac:dyDescent="0.3">
      <c r="A168" s="2"/>
      <c r="B168" s="2"/>
      <c r="C168" s="2"/>
      <c r="D168" s="2"/>
      <c r="E168" s="2"/>
      <c r="F168" s="6"/>
      <c r="G168" s="26"/>
      <c r="H168" s="26"/>
      <c r="I168" s="26"/>
      <c r="J168" s="26"/>
      <c r="K168" s="26"/>
      <c r="L168" s="26"/>
      <c r="M168" s="28"/>
    </row>
    <row r="169" spans="1:13" ht="12.45" x14ac:dyDescent="0.3">
      <c r="A169" s="2"/>
      <c r="B169" s="2"/>
      <c r="C169" s="2"/>
      <c r="D169" s="2"/>
      <c r="E169" s="2"/>
      <c r="F169" s="6"/>
      <c r="G169" s="26"/>
      <c r="H169" s="26"/>
      <c r="I169" s="26"/>
      <c r="J169" s="26"/>
      <c r="K169" s="26"/>
      <c r="L169" s="26"/>
      <c r="M169" s="28"/>
    </row>
    <row r="170" spans="1:13" ht="12.45" x14ac:dyDescent="0.3">
      <c r="A170" s="2"/>
      <c r="B170" s="2"/>
      <c r="C170" s="2"/>
      <c r="D170" s="2"/>
      <c r="E170" s="2"/>
      <c r="F170" s="6"/>
      <c r="G170" s="26"/>
      <c r="H170" s="26"/>
      <c r="I170" s="26"/>
      <c r="J170" s="26"/>
      <c r="K170" s="26"/>
      <c r="L170" s="26"/>
      <c r="M170" s="28"/>
    </row>
    <row r="171" spans="1:13" ht="12.45" x14ac:dyDescent="0.3">
      <c r="A171" s="2"/>
      <c r="B171" s="2"/>
      <c r="C171" s="2"/>
      <c r="D171" s="2"/>
      <c r="E171" s="2"/>
      <c r="F171" s="6"/>
      <c r="G171" s="26"/>
      <c r="H171" s="26"/>
      <c r="I171" s="26"/>
      <c r="J171" s="26"/>
      <c r="K171" s="26"/>
      <c r="L171" s="26"/>
      <c r="M171" s="28"/>
    </row>
    <row r="172" spans="1:13" ht="12.45" x14ac:dyDescent="0.3">
      <c r="F172" s="2"/>
      <c r="G172" s="26"/>
      <c r="H172" s="26"/>
      <c r="I172" s="26"/>
      <c r="J172" s="26"/>
      <c r="K172" s="26"/>
      <c r="L172" s="26"/>
      <c r="M172" s="28"/>
    </row>
    <row r="173" spans="1:13" ht="12.45" x14ac:dyDescent="0.3">
      <c r="A173" s="2"/>
      <c r="B173" s="2"/>
      <c r="C173" s="2"/>
      <c r="D173" s="2"/>
      <c r="E173" s="2"/>
      <c r="F173" s="2"/>
      <c r="G173" s="26"/>
      <c r="H173" s="26"/>
      <c r="I173" s="26"/>
      <c r="J173" s="26"/>
      <c r="K173" s="26"/>
      <c r="L173" s="26"/>
      <c r="M173" s="28"/>
    </row>
    <row r="174" spans="1:13" ht="12.45" x14ac:dyDescent="0.3">
      <c r="A174" s="2"/>
      <c r="B174" s="2"/>
      <c r="C174" s="2"/>
      <c r="D174" s="2"/>
      <c r="E174" s="2"/>
      <c r="F174" s="6"/>
      <c r="G174" s="26"/>
      <c r="H174" s="26"/>
      <c r="I174" s="26"/>
      <c r="J174" s="26"/>
      <c r="K174" s="26"/>
      <c r="L174" s="26"/>
      <c r="M174" s="28"/>
    </row>
    <row r="175" spans="1:13" ht="12.45" x14ac:dyDescent="0.3">
      <c r="A175" s="2"/>
      <c r="B175" s="2"/>
      <c r="C175" s="2"/>
      <c r="D175" s="2"/>
      <c r="E175" s="2"/>
      <c r="F175" s="6"/>
      <c r="G175" s="26"/>
      <c r="H175" s="26"/>
      <c r="I175" s="26"/>
      <c r="J175" s="26"/>
      <c r="K175" s="26"/>
      <c r="L175" s="26"/>
      <c r="M175" s="28"/>
    </row>
    <row r="176" spans="1:13" ht="12.45" x14ac:dyDescent="0.3">
      <c r="A176" s="2"/>
      <c r="B176" s="2"/>
      <c r="C176" s="2"/>
      <c r="D176" s="2"/>
      <c r="E176" s="2"/>
      <c r="F176" s="6"/>
      <c r="G176" s="26"/>
      <c r="H176" s="26"/>
      <c r="I176" s="26"/>
      <c r="J176" s="26"/>
      <c r="K176" s="26"/>
      <c r="L176" s="26"/>
      <c r="M176" s="28"/>
    </row>
    <row r="177" spans="1:13" ht="12.45" x14ac:dyDescent="0.3">
      <c r="A177" s="2"/>
      <c r="B177" s="2"/>
      <c r="C177" s="2"/>
      <c r="D177" s="2"/>
      <c r="E177" s="2"/>
      <c r="F177" s="2"/>
      <c r="G177" s="26"/>
      <c r="H177" s="26"/>
      <c r="I177" s="26"/>
      <c r="J177" s="26"/>
      <c r="K177" s="26"/>
      <c r="L177" s="26"/>
      <c r="M177" s="28"/>
    </row>
    <row r="178" spans="1:13" ht="12.45" x14ac:dyDescent="0.3">
      <c r="A178" s="2"/>
      <c r="B178" s="2"/>
      <c r="C178" s="2"/>
      <c r="D178" s="2"/>
      <c r="E178" s="2"/>
      <c r="F178" s="6"/>
      <c r="G178" s="26"/>
      <c r="H178" s="26"/>
      <c r="I178" s="26"/>
      <c r="J178" s="26"/>
      <c r="K178" s="26"/>
      <c r="L178" s="26"/>
      <c r="M178" s="28"/>
    </row>
    <row r="179" spans="1:13" ht="12.45" x14ac:dyDescent="0.3">
      <c r="A179" s="2"/>
      <c r="B179" s="2"/>
      <c r="C179" s="2"/>
      <c r="D179" s="2"/>
      <c r="E179" s="2"/>
      <c r="F179" s="6"/>
      <c r="G179" s="26"/>
      <c r="H179" s="26"/>
      <c r="I179" s="26"/>
      <c r="J179" s="26"/>
      <c r="K179" s="26"/>
      <c r="L179" s="26"/>
      <c r="M179" s="28"/>
    </row>
    <row r="180" spans="1:13" ht="12.45" x14ac:dyDescent="0.3">
      <c r="F180" s="6"/>
      <c r="G180" s="26"/>
      <c r="H180" s="26"/>
      <c r="I180" s="26"/>
      <c r="J180" s="26"/>
      <c r="K180" s="26"/>
      <c r="L180" s="26"/>
      <c r="M180" s="28"/>
    </row>
    <row r="181" spans="1:13" ht="12.45" x14ac:dyDescent="0.3">
      <c r="A181" s="2"/>
      <c r="B181" s="2"/>
      <c r="C181" s="2"/>
      <c r="D181" s="2"/>
      <c r="E181" s="2"/>
      <c r="F181" s="6"/>
      <c r="G181" s="26"/>
      <c r="H181" s="26"/>
      <c r="I181" s="26"/>
      <c r="J181" s="26"/>
      <c r="K181" s="26"/>
      <c r="L181" s="26"/>
      <c r="M181" s="28"/>
    </row>
    <row r="182" spans="1:13" ht="12.45" x14ac:dyDescent="0.3">
      <c r="A182" s="2"/>
      <c r="B182" s="2"/>
      <c r="C182" s="2"/>
      <c r="D182" s="2"/>
      <c r="E182" s="2"/>
      <c r="F182" s="6"/>
      <c r="G182" s="26"/>
      <c r="H182" s="26"/>
      <c r="I182" s="26"/>
      <c r="J182" s="26"/>
      <c r="K182" s="26"/>
      <c r="L182" s="26"/>
      <c r="M182" s="28"/>
    </row>
    <row r="183" spans="1:13" ht="12.45" x14ac:dyDescent="0.3">
      <c r="A183" s="2"/>
      <c r="B183" s="2"/>
      <c r="C183" s="2"/>
      <c r="D183" s="2"/>
      <c r="E183" s="2"/>
      <c r="F183" s="6"/>
      <c r="G183" s="26"/>
      <c r="H183" s="26"/>
      <c r="I183" s="26"/>
      <c r="J183" s="26"/>
      <c r="K183" s="26"/>
      <c r="L183" s="26"/>
      <c r="M183" s="28"/>
    </row>
    <row r="184" spans="1:13" ht="12.45" x14ac:dyDescent="0.3">
      <c r="A184" s="2"/>
      <c r="B184" s="2"/>
      <c r="C184" s="2"/>
      <c r="D184" s="2"/>
      <c r="E184" s="2"/>
      <c r="F184" s="6"/>
      <c r="G184" s="26"/>
      <c r="H184" s="26"/>
      <c r="I184" s="26"/>
      <c r="J184" s="26"/>
      <c r="K184" s="26"/>
      <c r="L184" s="26"/>
      <c r="M184" s="28"/>
    </row>
    <row r="185" spans="1:13" ht="12.45" x14ac:dyDescent="0.3">
      <c r="A185" s="2"/>
      <c r="B185" s="2"/>
      <c r="C185" s="2"/>
      <c r="D185" s="2"/>
      <c r="E185" s="2"/>
      <c r="F185" s="6"/>
      <c r="G185" s="26"/>
      <c r="H185" s="26"/>
      <c r="I185" s="26"/>
      <c r="J185" s="26"/>
      <c r="K185" s="26"/>
      <c r="L185" s="26"/>
      <c r="M185" s="28"/>
    </row>
    <row r="186" spans="1:13" ht="12.45" x14ac:dyDescent="0.3">
      <c r="A186" s="2"/>
      <c r="B186" s="2"/>
      <c r="C186" s="2"/>
      <c r="D186" s="2"/>
      <c r="E186" s="2"/>
      <c r="F186" s="6"/>
      <c r="G186" s="26"/>
      <c r="H186" s="26"/>
      <c r="I186" s="26"/>
      <c r="J186" s="26"/>
      <c r="K186" s="26"/>
      <c r="L186" s="26"/>
      <c r="M186" s="28"/>
    </row>
    <row r="187" spans="1:13" ht="12.45" x14ac:dyDescent="0.3">
      <c r="F187" s="6"/>
      <c r="G187" s="26"/>
      <c r="H187" s="26"/>
      <c r="I187" s="26"/>
      <c r="J187" s="26"/>
      <c r="K187" s="26"/>
      <c r="L187" s="26"/>
      <c r="M187" s="28"/>
    </row>
    <row r="188" spans="1:13" ht="12.45" x14ac:dyDescent="0.3">
      <c r="A188" s="2"/>
      <c r="B188" s="2"/>
      <c r="C188" s="2"/>
      <c r="D188" s="2"/>
      <c r="E188" s="2"/>
      <c r="F188" s="6"/>
      <c r="G188" s="26"/>
      <c r="H188" s="26"/>
      <c r="I188" s="26"/>
      <c r="J188" s="26"/>
      <c r="K188" s="26"/>
      <c r="L188" s="26"/>
      <c r="M188" s="28"/>
    </row>
    <row r="189" spans="1:13" ht="12.45" x14ac:dyDescent="0.3">
      <c r="A189" s="2"/>
      <c r="B189" s="2"/>
      <c r="C189" s="2"/>
      <c r="D189" s="2"/>
      <c r="E189" s="2"/>
      <c r="F189" s="6"/>
      <c r="G189" s="26"/>
      <c r="H189" s="26"/>
      <c r="I189" s="26"/>
      <c r="J189" s="26"/>
      <c r="K189" s="26"/>
      <c r="L189" s="26"/>
      <c r="M189" s="28"/>
    </row>
    <row r="190" spans="1:13" ht="12.45" x14ac:dyDescent="0.3">
      <c r="A190" s="2"/>
      <c r="B190" s="2"/>
      <c r="C190" s="2"/>
      <c r="D190" s="2"/>
      <c r="E190" s="2"/>
      <c r="F190" s="6"/>
      <c r="G190" s="26"/>
      <c r="H190" s="26"/>
      <c r="I190" s="26"/>
      <c r="J190" s="26"/>
      <c r="K190" s="26"/>
      <c r="L190" s="26"/>
      <c r="M190" s="28"/>
    </row>
    <row r="191" spans="1:13" ht="12.45" x14ac:dyDescent="0.3">
      <c r="F191" s="2"/>
      <c r="G191" s="26"/>
      <c r="H191" s="26"/>
      <c r="I191" s="26"/>
      <c r="J191" s="26"/>
      <c r="K191" s="26"/>
      <c r="L191" s="26"/>
      <c r="M191" s="28"/>
    </row>
    <row r="192" spans="1:13" ht="12.45" x14ac:dyDescent="0.3">
      <c r="A192" s="2"/>
      <c r="B192" s="2"/>
      <c r="C192" s="2"/>
      <c r="D192" s="2"/>
      <c r="E192" s="2"/>
      <c r="F192" s="6"/>
      <c r="G192" s="26"/>
      <c r="H192" s="26"/>
      <c r="I192" s="26"/>
      <c r="J192" s="26"/>
      <c r="K192" s="26"/>
      <c r="L192" s="26"/>
      <c r="M192" s="28"/>
    </row>
    <row r="193" spans="1:13" ht="12.45" x14ac:dyDescent="0.3">
      <c r="F193" s="2"/>
      <c r="G193" s="26"/>
      <c r="H193" s="26"/>
      <c r="I193" s="26"/>
      <c r="J193" s="26"/>
      <c r="K193" s="26"/>
      <c r="L193" s="26"/>
      <c r="M193" s="28"/>
    </row>
    <row r="194" spans="1:13" ht="12.45" x14ac:dyDescent="0.3">
      <c r="A194" s="2"/>
      <c r="B194" s="2"/>
      <c r="C194" s="2"/>
      <c r="D194" s="2"/>
      <c r="E194" s="2"/>
      <c r="F194" s="6"/>
      <c r="G194" s="26"/>
      <c r="H194" s="26"/>
      <c r="I194" s="26"/>
      <c r="J194" s="26"/>
      <c r="K194" s="26"/>
      <c r="L194" s="26"/>
      <c r="M194" s="28"/>
    </row>
    <row r="195" spans="1:13" ht="12.45" x14ac:dyDescent="0.3">
      <c r="A195" s="2"/>
      <c r="B195" s="2"/>
      <c r="C195" s="2"/>
      <c r="D195" s="2"/>
      <c r="E195" s="2"/>
      <c r="F195" s="6"/>
      <c r="G195" s="26"/>
      <c r="H195" s="26"/>
      <c r="I195" s="26"/>
      <c r="J195" s="26"/>
      <c r="K195" s="26"/>
      <c r="L195" s="26"/>
      <c r="M195" s="28"/>
    </row>
    <row r="196" spans="1:13" ht="12.45" x14ac:dyDescent="0.3">
      <c r="A196" s="2"/>
      <c r="B196" s="2"/>
      <c r="C196" s="2"/>
      <c r="D196" s="2"/>
      <c r="E196" s="2"/>
      <c r="F196" s="6"/>
      <c r="G196" s="26"/>
      <c r="H196" s="26"/>
      <c r="I196" s="26"/>
      <c r="J196" s="26"/>
      <c r="K196" s="26"/>
      <c r="L196" s="26"/>
      <c r="M196" s="28"/>
    </row>
    <row r="197" spans="1:13" ht="12.45" x14ac:dyDescent="0.3">
      <c r="A197" s="2"/>
      <c r="B197" s="2"/>
      <c r="C197" s="2"/>
      <c r="D197" s="2"/>
      <c r="E197" s="2"/>
      <c r="F197" s="6"/>
      <c r="G197" s="26"/>
      <c r="H197" s="26"/>
      <c r="I197" s="26"/>
      <c r="J197" s="26"/>
      <c r="K197" s="26"/>
      <c r="L197" s="26"/>
      <c r="M197" s="28"/>
    </row>
    <row r="198" spans="1:13" ht="12.45" x14ac:dyDescent="0.3">
      <c r="A198" s="2"/>
      <c r="B198" s="2"/>
      <c r="C198" s="2"/>
      <c r="D198" s="2"/>
      <c r="E198" s="2"/>
      <c r="F198" s="6"/>
      <c r="G198" s="26"/>
      <c r="H198" s="26"/>
      <c r="I198" s="26"/>
      <c r="J198" s="26"/>
      <c r="K198" s="26"/>
      <c r="L198" s="26"/>
      <c r="M198" s="28"/>
    </row>
    <row r="199" spans="1:13" ht="12.45" x14ac:dyDescent="0.3">
      <c r="A199" s="2"/>
      <c r="B199" s="2"/>
      <c r="C199" s="2"/>
      <c r="D199" s="2"/>
      <c r="E199" s="2"/>
      <c r="F199" s="6"/>
      <c r="G199" s="26"/>
      <c r="H199" s="26"/>
      <c r="I199" s="26"/>
      <c r="J199" s="26"/>
      <c r="K199" s="26"/>
      <c r="L199" s="26"/>
      <c r="M199" s="28"/>
    </row>
    <row r="200" spans="1:13" ht="12.45" x14ac:dyDescent="0.3">
      <c r="A200" s="2"/>
      <c r="B200" s="2"/>
      <c r="C200" s="2"/>
      <c r="D200" s="2"/>
      <c r="E200" s="2"/>
      <c r="F200" s="6"/>
      <c r="G200" s="26"/>
      <c r="H200" s="26"/>
      <c r="I200" s="26"/>
      <c r="J200" s="26"/>
      <c r="K200" s="26"/>
      <c r="L200" s="26"/>
      <c r="M200" s="28"/>
    </row>
    <row r="201" spans="1:13" ht="12.45" x14ac:dyDescent="0.3">
      <c r="A201" s="2"/>
      <c r="B201" s="2"/>
      <c r="C201" s="2"/>
      <c r="D201" s="2"/>
      <c r="E201" s="2"/>
      <c r="F201" s="6"/>
      <c r="G201" s="26"/>
      <c r="H201" s="26"/>
      <c r="I201" s="26"/>
      <c r="J201" s="26"/>
      <c r="K201" s="26"/>
      <c r="L201" s="26"/>
      <c r="M201" s="28"/>
    </row>
    <row r="202" spans="1:13" ht="12.45" x14ac:dyDescent="0.3">
      <c r="A202" s="2"/>
      <c r="B202" s="2"/>
      <c r="C202" s="2"/>
      <c r="D202" s="2"/>
      <c r="E202" s="2"/>
      <c r="F202" s="6"/>
      <c r="G202" s="26"/>
      <c r="H202" s="26"/>
      <c r="I202" s="26"/>
      <c r="J202" s="26"/>
      <c r="K202" s="26"/>
      <c r="L202" s="26"/>
      <c r="M202" s="28"/>
    </row>
    <row r="203" spans="1:13" ht="12.45" x14ac:dyDescent="0.3">
      <c r="A203" s="2"/>
      <c r="B203" s="2"/>
      <c r="C203" s="2"/>
      <c r="D203" s="2"/>
      <c r="E203" s="2"/>
      <c r="F203" s="6"/>
      <c r="G203" s="26"/>
      <c r="H203" s="26"/>
      <c r="I203" s="26"/>
      <c r="J203" s="26"/>
      <c r="K203" s="26"/>
      <c r="L203" s="26"/>
      <c r="M203" s="28"/>
    </row>
    <row r="204" spans="1:13" ht="12.45" x14ac:dyDescent="0.3">
      <c r="A204" s="2"/>
      <c r="B204" s="2"/>
      <c r="C204" s="2"/>
      <c r="D204" s="2"/>
      <c r="E204" s="2"/>
      <c r="F204" s="6"/>
      <c r="G204" s="26"/>
      <c r="H204" s="26"/>
      <c r="I204" s="26"/>
      <c r="J204" s="26"/>
      <c r="K204" s="26"/>
      <c r="L204" s="26"/>
      <c r="M204" s="28"/>
    </row>
    <row r="205" spans="1:13" ht="12.45" x14ac:dyDescent="0.3">
      <c r="A205" s="2"/>
      <c r="B205" s="2"/>
      <c r="C205" s="2"/>
      <c r="D205" s="2"/>
      <c r="E205" s="2"/>
      <c r="F205" s="6"/>
      <c r="G205" s="26"/>
      <c r="H205" s="26"/>
      <c r="I205" s="26"/>
      <c r="J205" s="26"/>
      <c r="K205" s="26"/>
      <c r="L205" s="26"/>
      <c r="M205" s="28"/>
    </row>
    <row r="206" spans="1:13" ht="12.45" x14ac:dyDescent="0.3">
      <c r="A206" s="2"/>
      <c r="B206" s="2"/>
      <c r="C206" s="2"/>
      <c r="D206" s="2"/>
      <c r="E206" s="2"/>
      <c r="F206" s="6"/>
      <c r="G206" s="26"/>
      <c r="H206" s="26"/>
      <c r="I206" s="26"/>
      <c r="J206" s="26"/>
      <c r="K206" s="26"/>
      <c r="L206" s="26"/>
      <c r="M206" s="28"/>
    </row>
    <row r="207" spans="1:13" ht="12.45" x14ac:dyDescent="0.3">
      <c r="A207" s="2"/>
      <c r="B207" s="2"/>
      <c r="C207" s="2"/>
      <c r="D207" s="2"/>
      <c r="E207" s="2"/>
      <c r="F207" s="6"/>
      <c r="G207" s="26"/>
      <c r="H207" s="26"/>
      <c r="I207" s="26"/>
      <c r="J207" s="26"/>
      <c r="K207" s="26"/>
      <c r="L207" s="26"/>
      <c r="M207" s="28"/>
    </row>
    <row r="208" spans="1:13" ht="12.45" x14ac:dyDescent="0.3">
      <c r="A208" s="2"/>
      <c r="B208" s="2"/>
      <c r="C208" s="2"/>
      <c r="D208" s="2"/>
      <c r="E208" s="2"/>
      <c r="F208" s="6"/>
      <c r="G208" s="26"/>
      <c r="H208" s="26"/>
      <c r="I208" s="26"/>
      <c r="J208" s="26"/>
      <c r="K208" s="26"/>
      <c r="L208" s="26"/>
      <c r="M208" s="28"/>
    </row>
    <row r="209" spans="1:13" ht="12.45" x14ac:dyDescent="0.3">
      <c r="A209" s="2"/>
      <c r="B209" s="2"/>
      <c r="C209" s="2"/>
      <c r="D209" s="2"/>
      <c r="E209" s="2"/>
      <c r="F209" s="6"/>
      <c r="G209" s="26"/>
      <c r="H209" s="26"/>
      <c r="I209" s="26"/>
      <c r="J209" s="26"/>
      <c r="K209" s="26"/>
      <c r="L209" s="26"/>
      <c r="M209" s="28"/>
    </row>
    <row r="210" spans="1:13" ht="12.45" x14ac:dyDescent="0.3">
      <c r="A210" s="2"/>
      <c r="B210" s="2"/>
      <c r="C210" s="2"/>
      <c r="D210" s="2"/>
      <c r="E210" s="2"/>
      <c r="F210" s="6"/>
      <c r="G210" s="26"/>
      <c r="H210" s="26"/>
      <c r="I210" s="26"/>
      <c r="J210" s="26"/>
      <c r="K210" s="26"/>
      <c r="L210" s="26"/>
      <c r="M210" s="28"/>
    </row>
    <row r="211" spans="1:13" ht="12.45" x14ac:dyDescent="0.3">
      <c r="A211" s="2"/>
      <c r="B211" s="2"/>
      <c r="C211" s="2"/>
      <c r="D211" s="2"/>
      <c r="E211" s="2"/>
      <c r="F211" s="6"/>
      <c r="G211" s="26"/>
      <c r="H211" s="26"/>
      <c r="I211" s="26"/>
      <c r="J211" s="26"/>
      <c r="K211" s="26"/>
      <c r="L211" s="26"/>
      <c r="M211" s="28"/>
    </row>
    <row r="212" spans="1:13" ht="12.45" x14ac:dyDescent="0.3">
      <c r="A212" s="2"/>
      <c r="B212" s="2"/>
      <c r="C212" s="2"/>
      <c r="D212" s="2"/>
      <c r="E212" s="2"/>
      <c r="F212" s="6"/>
      <c r="G212" s="26"/>
      <c r="H212" s="26"/>
      <c r="I212" s="26"/>
      <c r="J212" s="26"/>
      <c r="K212" s="26"/>
      <c r="L212" s="26"/>
      <c r="M212" s="28"/>
    </row>
    <row r="213" spans="1:13" ht="12.45" x14ac:dyDescent="0.3">
      <c r="A213" s="2"/>
      <c r="B213" s="2"/>
      <c r="C213" s="2"/>
      <c r="D213" s="2"/>
      <c r="E213" s="2"/>
      <c r="F213" s="6"/>
      <c r="G213" s="26"/>
      <c r="H213" s="26"/>
      <c r="I213" s="26"/>
      <c r="J213" s="26"/>
      <c r="K213" s="26"/>
      <c r="L213" s="26"/>
      <c r="M213" s="28"/>
    </row>
    <row r="214" spans="1:13" ht="12.45" x14ac:dyDescent="0.3">
      <c r="A214" s="2"/>
      <c r="B214" s="2"/>
      <c r="C214" s="2"/>
      <c r="D214" s="2"/>
      <c r="E214" s="2"/>
      <c r="F214" s="6"/>
      <c r="G214" s="26"/>
      <c r="H214" s="26"/>
      <c r="I214" s="26"/>
      <c r="J214" s="26"/>
      <c r="K214" s="26"/>
      <c r="L214" s="26"/>
      <c r="M214" s="28"/>
    </row>
    <row r="215" spans="1:13" ht="12.45" x14ac:dyDescent="0.3">
      <c r="A215" s="2"/>
      <c r="B215" s="2"/>
      <c r="C215" s="2"/>
      <c r="D215" s="2"/>
      <c r="E215" s="2"/>
      <c r="F215" s="6"/>
      <c r="G215" s="26"/>
      <c r="H215" s="26"/>
      <c r="I215" s="26"/>
      <c r="J215" s="26"/>
      <c r="K215" s="26"/>
      <c r="L215" s="26"/>
      <c r="M215" s="28"/>
    </row>
    <row r="216" spans="1:13" ht="12.45" x14ac:dyDescent="0.3">
      <c r="A216" s="2"/>
      <c r="B216" s="2"/>
      <c r="C216" s="2"/>
      <c r="D216" s="2"/>
      <c r="E216" s="2"/>
      <c r="F216" s="6"/>
      <c r="G216" s="26"/>
      <c r="H216" s="26"/>
      <c r="I216" s="26"/>
      <c r="J216" s="26"/>
      <c r="K216" s="26"/>
      <c r="L216" s="26"/>
      <c r="M216" s="28"/>
    </row>
    <row r="217" spans="1:13" ht="12.45" x14ac:dyDescent="0.3">
      <c r="A217" s="2"/>
      <c r="B217" s="2"/>
      <c r="C217" s="2"/>
      <c r="D217" s="2"/>
      <c r="E217" s="2"/>
      <c r="F217" s="6"/>
      <c r="G217" s="26"/>
      <c r="H217" s="26"/>
      <c r="I217" s="26"/>
      <c r="J217" s="26"/>
      <c r="K217" s="26"/>
      <c r="L217" s="26"/>
      <c r="M217" s="28"/>
    </row>
    <row r="218" spans="1:13" ht="12.45" x14ac:dyDescent="0.3">
      <c r="A218" s="2"/>
      <c r="B218" s="2"/>
      <c r="C218" s="2"/>
      <c r="D218" s="2"/>
      <c r="E218" s="2"/>
      <c r="F218" s="6"/>
      <c r="G218" s="26"/>
      <c r="H218" s="26"/>
      <c r="I218" s="26"/>
      <c r="J218" s="26"/>
      <c r="K218" s="26"/>
      <c r="L218" s="26"/>
      <c r="M218" s="28"/>
    </row>
    <row r="219" spans="1:13" ht="12.45" x14ac:dyDescent="0.3">
      <c r="A219" s="2"/>
      <c r="B219" s="2"/>
      <c r="C219" s="2"/>
      <c r="D219" s="2"/>
      <c r="E219" s="2"/>
      <c r="F219" s="6"/>
      <c r="G219" s="26"/>
      <c r="H219" s="26"/>
      <c r="I219" s="26"/>
      <c r="J219" s="26"/>
      <c r="K219" s="26"/>
      <c r="L219" s="26"/>
      <c r="M219" s="28"/>
    </row>
    <row r="220" spans="1:13" ht="12.45" x14ac:dyDescent="0.3">
      <c r="A220" s="2"/>
      <c r="B220" s="2"/>
      <c r="C220" s="2"/>
      <c r="D220" s="2"/>
      <c r="E220" s="2"/>
      <c r="F220" s="6"/>
      <c r="G220" s="26"/>
      <c r="H220" s="26"/>
      <c r="I220" s="26"/>
      <c r="J220" s="26"/>
      <c r="K220" s="26"/>
      <c r="L220" s="26"/>
      <c r="M220" s="28"/>
    </row>
    <row r="221" spans="1:13" ht="12.45" x14ac:dyDescent="0.3">
      <c r="A221" s="2"/>
      <c r="B221" s="2"/>
      <c r="C221" s="2"/>
      <c r="D221" s="2"/>
      <c r="E221" s="2"/>
      <c r="F221" s="6"/>
      <c r="G221" s="26"/>
      <c r="H221" s="26"/>
      <c r="I221" s="26"/>
      <c r="J221" s="26"/>
      <c r="K221" s="26"/>
      <c r="L221" s="26"/>
      <c r="M221" s="28"/>
    </row>
    <row r="222" spans="1:13" ht="12.45" x14ac:dyDescent="0.3">
      <c r="A222" s="2"/>
      <c r="B222" s="2"/>
      <c r="C222" s="2"/>
      <c r="D222" s="2"/>
      <c r="E222" s="2"/>
      <c r="F222" s="6"/>
      <c r="G222" s="26"/>
      <c r="H222" s="26"/>
      <c r="I222" s="26"/>
      <c r="J222" s="26"/>
      <c r="K222" s="26"/>
      <c r="L222" s="26"/>
      <c r="M222" s="28"/>
    </row>
    <row r="223" spans="1:13" ht="12.45" x14ac:dyDescent="0.3">
      <c r="E223" s="2"/>
      <c r="F223" s="6"/>
      <c r="G223" s="26"/>
      <c r="H223" s="26"/>
      <c r="I223" s="26"/>
      <c r="J223" s="26"/>
      <c r="K223" s="26"/>
      <c r="L223" s="26"/>
      <c r="M223" s="28"/>
    </row>
    <row r="224" spans="1:13" ht="12.45" x14ac:dyDescent="0.3">
      <c r="A224" s="2"/>
      <c r="B224" s="2"/>
      <c r="C224" s="2"/>
      <c r="D224" s="2"/>
      <c r="E224" s="2"/>
      <c r="F224" s="6"/>
      <c r="G224" s="26"/>
      <c r="H224" s="26"/>
      <c r="I224" s="26"/>
      <c r="J224" s="26"/>
      <c r="K224" s="26"/>
      <c r="L224" s="26"/>
      <c r="M224" s="28"/>
    </row>
    <row r="225" spans="1:13" ht="12.45" x14ac:dyDescent="0.3">
      <c r="A225" s="2"/>
      <c r="B225" s="2"/>
      <c r="C225" s="2"/>
      <c r="D225" s="30"/>
      <c r="E225" s="2"/>
      <c r="F225" s="6"/>
      <c r="G225" s="26"/>
      <c r="H225" s="26"/>
      <c r="I225" s="26"/>
      <c r="J225" s="26"/>
      <c r="K225" s="26"/>
      <c r="L225" s="26"/>
      <c r="M225" s="28"/>
    </row>
    <row r="226" spans="1:13" ht="12.45" x14ac:dyDescent="0.3">
      <c r="A226" s="2"/>
      <c r="B226" s="2"/>
      <c r="C226" s="2"/>
      <c r="D226" s="2"/>
      <c r="E226" s="2"/>
      <c r="F226" s="6"/>
      <c r="G226" s="26"/>
      <c r="H226" s="26"/>
      <c r="I226" s="26"/>
      <c r="J226" s="26"/>
      <c r="K226" s="26"/>
      <c r="L226" s="26"/>
      <c r="M226" s="28"/>
    </row>
    <row r="227" spans="1:13" ht="12.45" x14ac:dyDescent="0.3">
      <c r="A227" s="2"/>
      <c r="B227" s="2"/>
      <c r="C227" s="2"/>
      <c r="D227" s="2"/>
      <c r="E227" s="2"/>
      <c r="F227" s="6"/>
      <c r="G227" s="26"/>
      <c r="H227" s="26"/>
      <c r="I227" s="26"/>
      <c r="J227" s="26"/>
      <c r="K227" s="26"/>
      <c r="L227" s="26"/>
      <c r="M227" s="28"/>
    </row>
    <row r="228" spans="1:13" ht="12.45" x14ac:dyDescent="0.3">
      <c r="A228" s="2"/>
      <c r="B228" s="2"/>
      <c r="C228" s="2"/>
      <c r="D228" s="2"/>
      <c r="E228" s="2"/>
      <c r="F228" s="6"/>
      <c r="G228" s="26"/>
      <c r="H228" s="26"/>
      <c r="I228" s="26"/>
      <c r="J228" s="26"/>
      <c r="K228" s="26"/>
      <c r="L228" s="26"/>
      <c r="M228" s="28"/>
    </row>
    <row r="229" spans="1:13" ht="12.45" x14ac:dyDescent="0.3">
      <c r="A229" s="2"/>
      <c r="B229" s="2"/>
      <c r="C229" s="2"/>
      <c r="D229" s="2"/>
      <c r="E229" s="2"/>
      <c r="F229" s="6"/>
      <c r="G229" s="26"/>
      <c r="H229" s="26"/>
      <c r="I229" s="26"/>
      <c r="J229" s="26"/>
      <c r="K229" s="26"/>
      <c r="L229" s="26"/>
      <c r="M229" s="28"/>
    </row>
    <row r="230" spans="1:13" ht="12.45" x14ac:dyDescent="0.3">
      <c r="A230" s="2"/>
      <c r="B230" s="2"/>
      <c r="C230" s="2"/>
      <c r="D230" s="2"/>
      <c r="E230" s="2"/>
      <c r="F230" s="6"/>
      <c r="G230" s="26"/>
      <c r="H230" s="26"/>
      <c r="I230" s="26"/>
      <c r="J230" s="26"/>
      <c r="K230" s="26"/>
      <c r="L230" s="26"/>
      <c r="M230" s="28"/>
    </row>
    <row r="231" spans="1:13" ht="12.45" x14ac:dyDescent="0.3">
      <c r="M231" s="28"/>
    </row>
    <row r="232" spans="1:13" ht="12.45" x14ac:dyDescent="0.3">
      <c r="M232" s="28"/>
    </row>
    <row r="233" spans="1:13" ht="12.45" x14ac:dyDescent="0.3">
      <c r="M233" s="28"/>
    </row>
    <row r="234" spans="1:13" ht="12.45" x14ac:dyDescent="0.3">
      <c r="M234" s="28"/>
    </row>
    <row r="235" spans="1:13" ht="12.45" x14ac:dyDescent="0.3">
      <c r="M235" s="28"/>
    </row>
    <row r="236" spans="1:13" ht="12.45" x14ac:dyDescent="0.3">
      <c r="M236" s="28"/>
    </row>
    <row r="237" spans="1:13" ht="12.45" x14ac:dyDescent="0.3">
      <c r="M237" s="28"/>
    </row>
    <row r="238" spans="1:13" ht="12.45" x14ac:dyDescent="0.3">
      <c r="M238" s="28"/>
    </row>
    <row r="239" spans="1:13" ht="12.45" x14ac:dyDescent="0.3">
      <c r="M239" s="28"/>
    </row>
    <row r="240" spans="1:13" ht="12.45" x14ac:dyDescent="0.3">
      <c r="M240" s="28"/>
    </row>
    <row r="241" spans="13:13" ht="12.45" x14ac:dyDescent="0.3">
      <c r="M241" s="28"/>
    </row>
    <row r="242" spans="13:13" ht="12.45" x14ac:dyDescent="0.3">
      <c r="M242" s="28"/>
    </row>
    <row r="243" spans="13:13" ht="12.45" x14ac:dyDescent="0.3">
      <c r="M243" s="28"/>
    </row>
    <row r="244" spans="13:13" ht="12.45" x14ac:dyDescent="0.3">
      <c r="M244" s="28"/>
    </row>
    <row r="245" spans="13:13" ht="12.45" x14ac:dyDescent="0.3">
      <c r="M245" s="28"/>
    </row>
    <row r="246" spans="13:13" ht="12.45" x14ac:dyDescent="0.3">
      <c r="M246" s="28"/>
    </row>
    <row r="247" spans="13:13" ht="12.45" x14ac:dyDescent="0.3">
      <c r="M247" s="28"/>
    </row>
    <row r="248" spans="13:13" ht="12.45" x14ac:dyDescent="0.3">
      <c r="M248" s="28"/>
    </row>
    <row r="249" spans="13:13" ht="12.45" x14ac:dyDescent="0.3">
      <c r="M249" s="28"/>
    </row>
    <row r="250" spans="13:13" ht="12.45" x14ac:dyDescent="0.3">
      <c r="M250" s="28"/>
    </row>
    <row r="251" spans="13:13" ht="12.45" x14ac:dyDescent="0.3">
      <c r="M251" s="28"/>
    </row>
    <row r="252" spans="13:13" ht="12.45" x14ac:dyDescent="0.3">
      <c r="M252" s="28"/>
    </row>
    <row r="253" spans="13:13" ht="12.45" x14ac:dyDescent="0.3">
      <c r="M253" s="28"/>
    </row>
    <row r="254" spans="13:13" ht="12.45" x14ac:dyDescent="0.3">
      <c r="M254" s="28"/>
    </row>
    <row r="255" spans="13:13" ht="12.45" x14ac:dyDescent="0.3">
      <c r="M255" s="28"/>
    </row>
    <row r="256" spans="13:13" ht="12.45" x14ac:dyDescent="0.3">
      <c r="M256" s="28"/>
    </row>
    <row r="257" spans="13:13" ht="12.45" x14ac:dyDescent="0.3">
      <c r="M257" s="28"/>
    </row>
    <row r="258" spans="13:13" ht="12.45" x14ac:dyDescent="0.3">
      <c r="M258" s="28"/>
    </row>
    <row r="259" spans="13:13" ht="12.45" x14ac:dyDescent="0.3">
      <c r="M259" s="28"/>
    </row>
    <row r="260" spans="13:13" ht="12.45" x14ac:dyDescent="0.3">
      <c r="M260" s="28"/>
    </row>
    <row r="261" spans="13:13" ht="12.45" x14ac:dyDescent="0.3">
      <c r="M261" s="28"/>
    </row>
    <row r="262" spans="13:13" ht="12.45" x14ac:dyDescent="0.3">
      <c r="M262" s="28"/>
    </row>
    <row r="263" spans="13:13" ht="12.45" x14ac:dyDescent="0.3">
      <c r="M263" s="28"/>
    </row>
    <row r="264" spans="13:13" ht="12.45" x14ac:dyDescent="0.3">
      <c r="M264" s="28"/>
    </row>
    <row r="265" spans="13:13" ht="12.45" x14ac:dyDescent="0.3">
      <c r="M265" s="28"/>
    </row>
    <row r="266" spans="13:13" ht="12.45" x14ac:dyDescent="0.3">
      <c r="M266" s="28"/>
    </row>
    <row r="267" spans="13:13" ht="12.45" x14ac:dyDescent="0.3">
      <c r="M267" s="28"/>
    </row>
    <row r="268" spans="13:13" ht="12.45" x14ac:dyDescent="0.3">
      <c r="M268" s="28"/>
    </row>
    <row r="269" spans="13:13" ht="12.45" x14ac:dyDescent="0.3">
      <c r="M269" s="28"/>
    </row>
    <row r="270" spans="13:13" ht="12.45" x14ac:dyDescent="0.3">
      <c r="M270" s="28"/>
    </row>
    <row r="271" spans="13:13" ht="12.45" x14ac:dyDescent="0.3">
      <c r="M271" s="28"/>
    </row>
    <row r="272" spans="13:13" ht="12.45" x14ac:dyDescent="0.3">
      <c r="M272" s="28"/>
    </row>
    <row r="273" spans="13:13" ht="12.45" x14ac:dyDescent="0.3">
      <c r="M273" s="28"/>
    </row>
    <row r="274" spans="13:13" ht="12.45" x14ac:dyDescent="0.3">
      <c r="M274" s="28"/>
    </row>
    <row r="275" spans="13:13" ht="12.45" x14ac:dyDescent="0.3">
      <c r="M275" s="28"/>
    </row>
    <row r="276" spans="13:13" ht="12.45" x14ac:dyDescent="0.3">
      <c r="M276" s="28"/>
    </row>
    <row r="277" spans="13:13" ht="12.45" x14ac:dyDescent="0.3">
      <c r="M277" s="28"/>
    </row>
    <row r="278" spans="13:13" ht="12.45" x14ac:dyDescent="0.3">
      <c r="M278" s="28"/>
    </row>
    <row r="279" spans="13:13" ht="12.45" x14ac:dyDescent="0.3">
      <c r="M279" s="28"/>
    </row>
    <row r="280" spans="13:13" ht="12.45" x14ac:dyDescent="0.3">
      <c r="M280" s="28"/>
    </row>
    <row r="281" spans="13:13" ht="12.45" x14ac:dyDescent="0.3">
      <c r="M281" s="28"/>
    </row>
    <row r="282" spans="13:13" ht="12.45" x14ac:dyDescent="0.3">
      <c r="M282" s="28"/>
    </row>
    <row r="283" spans="13:13" ht="12.45" x14ac:dyDescent="0.3">
      <c r="M283" s="28"/>
    </row>
    <row r="284" spans="13:13" ht="12.45" x14ac:dyDescent="0.3">
      <c r="M284" s="28"/>
    </row>
    <row r="285" spans="13:13" ht="12.45" x14ac:dyDescent="0.3">
      <c r="M285" s="28"/>
    </row>
    <row r="286" spans="13:13" ht="12.45" x14ac:dyDescent="0.3">
      <c r="M286" s="28"/>
    </row>
    <row r="287" spans="13:13" ht="12.45" x14ac:dyDescent="0.3">
      <c r="M287" s="28"/>
    </row>
    <row r="288" spans="13:13" ht="12.45" x14ac:dyDescent="0.3">
      <c r="M288" s="28"/>
    </row>
    <row r="289" spans="13:13" ht="12.45" x14ac:dyDescent="0.3">
      <c r="M289" s="28"/>
    </row>
    <row r="290" spans="13:13" ht="12.45" x14ac:dyDescent="0.3">
      <c r="M290" s="28"/>
    </row>
    <row r="291" spans="13:13" ht="12.45" x14ac:dyDescent="0.3">
      <c r="M291" s="28"/>
    </row>
    <row r="292" spans="13:13" ht="12.45" x14ac:dyDescent="0.3">
      <c r="M292" s="28"/>
    </row>
    <row r="293" spans="13:13" ht="12.45" x14ac:dyDescent="0.3">
      <c r="M293" s="28"/>
    </row>
    <row r="294" spans="13:13" ht="12.45" x14ac:dyDescent="0.3">
      <c r="M294" s="28"/>
    </row>
    <row r="295" spans="13:13" ht="12.45" x14ac:dyDescent="0.3">
      <c r="M295" s="28"/>
    </row>
    <row r="296" spans="13:13" ht="12.45" x14ac:dyDescent="0.3">
      <c r="M296" s="28"/>
    </row>
    <row r="297" spans="13:13" ht="12.45" x14ac:dyDescent="0.3">
      <c r="M297" s="28"/>
    </row>
    <row r="298" spans="13:13" ht="12.45" x14ac:dyDescent="0.3">
      <c r="M298" s="28"/>
    </row>
    <row r="299" spans="13:13" ht="12.45" x14ac:dyDescent="0.3">
      <c r="M299" s="28"/>
    </row>
    <row r="300" spans="13:13" ht="12.45" x14ac:dyDescent="0.3">
      <c r="M300" s="28"/>
    </row>
    <row r="301" spans="13:13" ht="12.45" x14ac:dyDescent="0.3">
      <c r="M301" s="28"/>
    </row>
    <row r="302" spans="13:13" ht="12.45" x14ac:dyDescent="0.3">
      <c r="M302" s="28"/>
    </row>
    <row r="303" spans="13:13" ht="12.45" x14ac:dyDescent="0.3">
      <c r="M303" s="28"/>
    </row>
    <row r="304" spans="13:13" ht="12.45" x14ac:dyDescent="0.3">
      <c r="M304" s="28"/>
    </row>
    <row r="305" spans="13:13" ht="12.45" x14ac:dyDescent="0.3">
      <c r="M305" s="28"/>
    </row>
    <row r="306" spans="13:13" ht="12.45" x14ac:dyDescent="0.3">
      <c r="M306" s="28"/>
    </row>
    <row r="307" spans="13:13" ht="12.45" x14ac:dyDescent="0.3">
      <c r="M307" s="28"/>
    </row>
    <row r="308" spans="13:13" ht="12.45" x14ac:dyDescent="0.3">
      <c r="M308" s="28"/>
    </row>
    <row r="309" spans="13:13" ht="12.45" x14ac:dyDescent="0.3">
      <c r="M309" s="28"/>
    </row>
    <row r="310" spans="13:13" ht="12.45" x14ac:dyDescent="0.3">
      <c r="M310" s="28"/>
    </row>
    <row r="311" spans="13:13" ht="12.45" x14ac:dyDescent="0.3">
      <c r="M311" s="28"/>
    </row>
    <row r="312" spans="13:13" ht="12.45" x14ac:dyDescent="0.3">
      <c r="M312" s="28"/>
    </row>
    <row r="313" spans="13:13" ht="12.45" x14ac:dyDescent="0.3">
      <c r="M313" s="28"/>
    </row>
    <row r="314" spans="13:13" ht="12.45" x14ac:dyDescent="0.3">
      <c r="M314" s="28"/>
    </row>
    <row r="315" spans="13:13" ht="12.45" x14ac:dyDescent="0.3">
      <c r="M315" s="28"/>
    </row>
    <row r="316" spans="13:13" ht="12.45" x14ac:dyDescent="0.3">
      <c r="M316" s="28"/>
    </row>
    <row r="317" spans="13:13" ht="12.45" x14ac:dyDescent="0.3">
      <c r="M317" s="28"/>
    </row>
    <row r="318" spans="13:13" ht="12.45" x14ac:dyDescent="0.3">
      <c r="M318" s="28"/>
    </row>
    <row r="319" spans="13:13" ht="12.45" x14ac:dyDescent="0.3">
      <c r="M319" s="28"/>
    </row>
    <row r="320" spans="13:13" ht="12.45" x14ac:dyDescent="0.3">
      <c r="M320" s="28"/>
    </row>
    <row r="321" spans="13:13" ht="12.45" x14ac:dyDescent="0.3">
      <c r="M321" s="28"/>
    </row>
    <row r="322" spans="13:13" ht="12.45" x14ac:dyDescent="0.3">
      <c r="M322" s="28"/>
    </row>
    <row r="323" spans="13:13" ht="12.45" x14ac:dyDescent="0.3">
      <c r="M323" s="28"/>
    </row>
    <row r="324" spans="13:13" ht="12.45" x14ac:dyDescent="0.3">
      <c r="M324" s="28"/>
    </row>
    <row r="325" spans="13:13" ht="12.45" x14ac:dyDescent="0.3">
      <c r="M325" s="28"/>
    </row>
    <row r="326" spans="13:13" ht="12.45" x14ac:dyDescent="0.3">
      <c r="M326" s="28"/>
    </row>
    <row r="327" spans="13:13" ht="12.45" x14ac:dyDescent="0.3">
      <c r="M327" s="28"/>
    </row>
    <row r="328" spans="13:13" ht="12.45" x14ac:dyDescent="0.3">
      <c r="M328" s="28"/>
    </row>
    <row r="329" spans="13:13" ht="12.45" x14ac:dyDescent="0.3">
      <c r="M329" s="28"/>
    </row>
    <row r="330" spans="13:13" ht="12.45" x14ac:dyDescent="0.3">
      <c r="M330" s="28"/>
    </row>
    <row r="331" spans="13:13" ht="12.45" x14ac:dyDescent="0.3">
      <c r="M331" s="28"/>
    </row>
    <row r="332" spans="13:13" ht="12.45" x14ac:dyDescent="0.3">
      <c r="M332" s="28"/>
    </row>
    <row r="333" spans="13:13" ht="12.45" x14ac:dyDescent="0.3">
      <c r="M333" s="28"/>
    </row>
    <row r="334" spans="13:13" ht="12.45" x14ac:dyDescent="0.3">
      <c r="M334" s="28"/>
    </row>
    <row r="335" spans="13:13" ht="12.45" x14ac:dyDescent="0.3">
      <c r="M335" s="28"/>
    </row>
    <row r="336" spans="13:13" ht="12.45" x14ac:dyDescent="0.3">
      <c r="M336" s="28"/>
    </row>
    <row r="337" spans="13:13" ht="12.45" x14ac:dyDescent="0.3">
      <c r="M337" s="28"/>
    </row>
    <row r="338" spans="13:13" ht="12.45" x14ac:dyDescent="0.3">
      <c r="M338" s="28"/>
    </row>
    <row r="339" spans="13:13" ht="12.45" x14ac:dyDescent="0.3">
      <c r="M339" s="28"/>
    </row>
    <row r="340" spans="13:13" ht="12.45" x14ac:dyDescent="0.3">
      <c r="M340" s="28"/>
    </row>
    <row r="341" spans="13:13" ht="12.45" x14ac:dyDescent="0.3">
      <c r="M341" s="28"/>
    </row>
    <row r="342" spans="13:13" ht="12.45" x14ac:dyDescent="0.3">
      <c r="M342" s="28"/>
    </row>
    <row r="343" spans="13:13" ht="12.45" x14ac:dyDescent="0.3">
      <c r="M343" s="28"/>
    </row>
    <row r="344" spans="13:13" ht="12.45" x14ac:dyDescent="0.3">
      <c r="M344" s="28"/>
    </row>
    <row r="345" spans="13:13" ht="12.45" x14ac:dyDescent="0.3">
      <c r="M345" s="28"/>
    </row>
    <row r="346" spans="13:13" ht="12.45" x14ac:dyDescent="0.3">
      <c r="M346" s="28"/>
    </row>
    <row r="347" spans="13:13" ht="12.45" x14ac:dyDescent="0.3">
      <c r="M347" s="28"/>
    </row>
    <row r="348" spans="13:13" ht="12.45" x14ac:dyDescent="0.3">
      <c r="M348" s="28"/>
    </row>
    <row r="349" spans="13:13" ht="12.45" x14ac:dyDescent="0.3">
      <c r="M349" s="28"/>
    </row>
    <row r="350" spans="13:13" ht="12.45" x14ac:dyDescent="0.3">
      <c r="M350" s="28"/>
    </row>
    <row r="351" spans="13:13" ht="12.45" x14ac:dyDescent="0.3">
      <c r="M351" s="28"/>
    </row>
    <row r="352" spans="13:13" ht="12.45" x14ac:dyDescent="0.3">
      <c r="M352" s="28"/>
    </row>
    <row r="353" spans="13:13" ht="12.45" x14ac:dyDescent="0.3">
      <c r="M353" s="28"/>
    </row>
    <row r="354" spans="13:13" ht="12.45" x14ac:dyDescent="0.3">
      <c r="M354" s="28"/>
    </row>
    <row r="355" spans="13:13" ht="12.45" x14ac:dyDescent="0.3">
      <c r="M355" s="28"/>
    </row>
    <row r="356" spans="13:13" ht="12.45" x14ac:dyDescent="0.3">
      <c r="M356" s="28"/>
    </row>
    <row r="357" spans="13:13" ht="12.45" x14ac:dyDescent="0.3">
      <c r="M357" s="28"/>
    </row>
    <row r="358" spans="13:13" ht="12.45" x14ac:dyDescent="0.3">
      <c r="M358" s="28"/>
    </row>
    <row r="359" spans="13:13" ht="12.45" x14ac:dyDescent="0.3">
      <c r="M359" s="28"/>
    </row>
    <row r="360" spans="13:13" ht="12.45" x14ac:dyDescent="0.3">
      <c r="M360" s="28"/>
    </row>
    <row r="361" spans="13:13" ht="12.45" x14ac:dyDescent="0.3">
      <c r="M361" s="28"/>
    </row>
    <row r="362" spans="13:13" ht="12.45" x14ac:dyDescent="0.3">
      <c r="M362" s="28"/>
    </row>
    <row r="363" spans="13:13" ht="12.45" x14ac:dyDescent="0.3">
      <c r="M363" s="28"/>
    </row>
    <row r="364" spans="13:13" ht="12.45" x14ac:dyDescent="0.3">
      <c r="M364" s="28"/>
    </row>
    <row r="365" spans="13:13" ht="12.45" x14ac:dyDescent="0.3">
      <c r="M365" s="28"/>
    </row>
    <row r="366" spans="13:13" ht="12.45" x14ac:dyDescent="0.3">
      <c r="M366" s="28"/>
    </row>
    <row r="367" spans="13:13" ht="12.45" x14ac:dyDescent="0.3">
      <c r="M367" s="28"/>
    </row>
    <row r="368" spans="13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13:13" ht="12.45" x14ac:dyDescent="0.3">
      <c r="M641" s="28"/>
    </row>
    <row r="642" spans="13:13" ht="12.45" x14ac:dyDescent="0.3">
      <c r="M642" s="28"/>
    </row>
    <row r="643" spans="13:13" ht="12.45" x14ac:dyDescent="0.3">
      <c r="M643" s="28"/>
    </row>
    <row r="644" spans="13:13" ht="12.45" x14ac:dyDescent="0.3">
      <c r="M644" s="28"/>
    </row>
    <row r="645" spans="13:13" ht="12.45" x14ac:dyDescent="0.3">
      <c r="M645" s="28"/>
    </row>
    <row r="646" spans="13:13" ht="12.45" x14ac:dyDescent="0.3">
      <c r="M646" s="28"/>
    </row>
    <row r="647" spans="13:13" ht="12.45" x14ac:dyDescent="0.3">
      <c r="M647" s="28"/>
    </row>
    <row r="648" spans="13:13" ht="12.45" x14ac:dyDescent="0.3">
      <c r="M648" s="28"/>
    </row>
    <row r="649" spans="13:13" ht="12.45" x14ac:dyDescent="0.3">
      <c r="M649" s="28"/>
    </row>
    <row r="650" spans="13:13" ht="12.45" x14ac:dyDescent="0.3">
      <c r="M650" s="28"/>
    </row>
    <row r="651" spans="13:13" ht="12.45" x14ac:dyDescent="0.3">
      <c r="M651" s="28"/>
    </row>
    <row r="652" spans="13:13" ht="12.45" x14ac:dyDescent="0.3">
      <c r="M652" s="28"/>
    </row>
    <row r="653" spans="13:13" ht="12.45" x14ac:dyDescent="0.3">
      <c r="M653" s="28"/>
    </row>
    <row r="654" spans="13:13" ht="12.45" x14ac:dyDescent="0.3">
      <c r="M654" s="28"/>
    </row>
    <row r="655" spans="13:13" ht="12.45" x14ac:dyDescent="0.3">
      <c r="M655" s="28"/>
    </row>
    <row r="656" spans="13:13" ht="12.45" x14ac:dyDescent="0.3">
      <c r="M656" s="28"/>
    </row>
    <row r="657" spans="13:13" ht="12.45" x14ac:dyDescent="0.3">
      <c r="M657" s="28"/>
    </row>
    <row r="658" spans="13:13" ht="12.45" x14ac:dyDescent="0.3">
      <c r="M658" s="28"/>
    </row>
    <row r="659" spans="13:13" ht="12.45" x14ac:dyDescent="0.3">
      <c r="M659" s="28"/>
    </row>
    <row r="660" spans="13:13" ht="12.45" x14ac:dyDescent="0.3">
      <c r="M660" s="28"/>
    </row>
    <row r="661" spans="13:13" ht="12.45" x14ac:dyDescent="0.3">
      <c r="M661" s="28"/>
    </row>
    <row r="662" spans="13:13" ht="12.45" x14ac:dyDescent="0.3">
      <c r="M662" s="28"/>
    </row>
    <row r="663" spans="13:13" ht="12.45" x14ac:dyDescent="0.3">
      <c r="M663" s="28"/>
    </row>
    <row r="664" spans="13:13" ht="12.45" x14ac:dyDescent="0.3">
      <c r="M664" s="28"/>
    </row>
    <row r="665" spans="13:13" ht="12.45" x14ac:dyDescent="0.3">
      <c r="M665" s="28"/>
    </row>
    <row r="666" spans="13:13" ht="12.45" x14ac:dyDescent="0.3">
      <c r="M666" s="28"/>
    </row>
    <row r="667" spans="13:13" ht="12.45" x14ac:dyDescent="0.3">
      <c r="M667" s="28"/>
    </row>
    <row r="668" spans="13:13" ht="12.45" x14ac:dyDescent="0.3">
      <c r="M668" s="28"/>
    </row>
    <row r="669" spans="13:13" ht="12.45" x14ac:dyDescent="0.3">
      <c r="M669" s="28"/>
    </row>
    <row r="670" spans="13:13" ht="12.45" x14ac:dyDescent="0.3">
      <c r="M670" s="28"/>
    </row>
    <row r="671" spans="13:13" ht="12.45" x14ac:dyDescent="0.3">
      <c r="M671" s="28"/>
    </row>
    <row r="672" spans="13:13" ht="12.45" x14ac:dyDescent="0.3">
      <c r="M672" s="28"/>
    </row>
    <row r="673" spans="6:13" ht="12.45" x14ac:dyDescent="0.3">
      <c r="M673" s="28"/>
    </row>
    <row r="674" spans="6:13" ht="12.45" x14ac:dyDescent="0.3">
      <c r="M674" s="28"/>
    </row>
    <row r="675" spans="6:13" ht="12.45" x14ac:dyDescent="0.3">
      <c r="M675" s="28"/>
    </row>
    <row r="676" spans="6:13" ht="12.45" x14ac:dyDescent="0.3">
      <c r="M676" s="28"/>
    </row>
    <row r="677" spans="6:13" ht="12.45" x14ac:dyDescent="0.3">
      <c r="M677" s="28"/>
    </row>
    <row r="678" spans="6:13" ht="12.45" x14ac:dyDescent="0.3">
      <c r="M678" s="28"/>
    </row>
    <row r="679" spans="6:13" ht="12.45" x14ac:dyDescent="0.3">
      <c r="M679" s="28"/>
    </row>
    <row r="680" spans="6:13" ht="12.45" x14ac:dyDescent="0.3">
      <c r="M680" s="28"/>
    </row>
    <row r="681" spans="6:13" ht="12.45" x14ac:dyDescent="0.3">
      <c r="M681" s="28"/>
    </row>
    <row r="682" spans="6:13" ht="12.45" x14ac:dyDescent="0.3">
      <c r="M682" s="28"/>
    </row>
    <row r="683" spans="6:13" ht="12.45" x14ac:dyDescent="0.3">
      <c r="F683" s="3" t="str">
        <f>A683&amp;B683&amp;C683&amp;E683</f>
        <v/>
      </c>
      <c r="M683" s="28"/>
    </row>
    <row r="684" spans="6:13" ht="12.45" x14ac:dyDescent="0.3">
      <c r="M684" s="28"/>
    </row>
    <row r="685" spans="6:13" ht="12.45" x14ac:dyDescent="0.3">
      <c r="M685" s="28"/>
    </row>
    <row r="686" spans="6:13" ht="12.45" x14ac:dyDescent="0.3">
      <c r="M686" s="28"/>
    </row>
    <row r="687" spans="6:13" ht="12.45" x14ac:dyDescent="0.3">
      <c r="M687" s="28"/>
    </row>
    <row r="688" spans="6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M837" s="28"/>
    </row>
    <row r="838" spans="6:13" ht="12.45" x14ac:dyDescent="0.3">
      <c r="M838" s="28"/>
    </row>
    <row r="839" spans="6:13" ht="12.45" x14ac:dyDescent="0.3">
      <c r="M839" s="28"/>
    </row>
    <row r="840" spans="6:13" ht="12.45" x14ac:dyDescent="0.3">
      <c r="M840" s="28"/>
    </row>
    <row r="841" spans="6:13" ht="12.45" x14ac:dyDescent="0.3">
      <c r="M841" s="28"/>
    </row>
    <row r="842" spans="6:13" ht="12.45" x14ac:dyDescent="0.3">
      <c r="M842" s="28"/>
    </row>
    <row r="843" spans="6:13" ht="12.45" x14ac:dyDescent="0.3">
      <c r="M843" s="28"/>
    </row>
    <row r="844" spans="6:13" ht="12.45" x14ac:dyDescent="0.3">
      <c r="M844" s="28"/>
    </row>
    <row r="845" spans="6:13" ht="12.45" x14ac:dyDescent="0.3">
      <c r="M845" s="28"/>
    </row>
    <row r="846" spans="6:13" ht="12.45" x14ac:dyDescent="0.3">
      <c r="M846" s="28"/>
    </row>
    <row r="847" spans="6:13" ht="12.45" x14ac:dyDescent="0.3">
      <c r="M847" s="28"/>
    </row>
    <row r="848" spans="6:13" ht="12.45" x14ac:dyDescent="0.3">
      <c r="F848" s="6"/>
      <c r="M848" s="28"/>
    </row>
  </sheetData>
  <sortState xmlns:xlrd2="http://schemas.microsoft.com/office/spreadsheetml/2017/richdata2" ref="A2:M848">
    <sortCondition descending="1" ref="M2:M84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M848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3515625" defaultRowHeight="15.75" customHeight="1" outlineLevelCol="1" x14ac:dyDescent="0.3"/>
  <cols>
    <col min="1" max="1" width="7.84375" style="3" bestFit="1" customWidth="1"/>
    <col min="2" max="2" width="14.53515625" style="3" bestFit="1" customWidth="1"/>
    <col min="3" max="3" width="7.15234375" style="3" bestFit="1" customWidth="1"/>
    <col min="4" max="4" width="4.15234375" style="3" bestFit="1" customWidth="1"/>
    <col min="5" max="5" width="28.3046875" style="3" bestFit="1" customWidth="1" collapsed="1"/>
    <col min="6" max="6" width="49.382812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bestFit="1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s="3" t="s">
        <v>87</v>
      </c>
      <c r="B2" s="3" t="s">
        <v>88</v>
      </c>
      <c r="C2" s="3" t="s">
        <v>57</v>
      </c>
      <c r="D2" s="3">
        <v>63</v>
      </c>
      <c r="E2" s="3" t="s">
        <v>21</v>
      </c>
      <c r="F2" s="2" t="str">
        <f t="shared" ref="F2:F33" si="0">A2&amp;B2&amp;C2&amp;E2</f>
        <v>LaurieReedFUPPER VALLEY RUNNING CLUB</v>
      </c>
      <c r="G2" s="26">
        <f>SUMIF('Nashua 10K'!$F$2:$F$300,$F2,'Nashua 10K'!$J$2:$J$300)</f>
        <v>91</v>
      </c>
      <c r="H2" s="26">
        <f>SUMIF('Cinco 5K'!$F$2:$F$399,$F2,'Cinco 5K'!$J$2:$J$399)</f>
        <v>100</v>
      </c>
      <c r="I2" s="26">
        <f>SUMIF('Run for Freedom 10K'!$F$2:$F$300,$F2,'Run for Freedom 10K'!$J$2:$J$300)</f>
        <v>85</v>
      </c>
      <c r="J2" s="26">
        <f>SUMIF('Half Way to St. Patty 5K'!$F$2:$F$300,$F2,'Half Way to St. Patty 5K'!$J$2:$J$300)</f>
        <v>88</v>
      </c>
      <c r="K2" s="26">
        <f>SUMIF('Downriver 10K'!$F$2:$F$300,$F2,'Downriver 10K'!$J$2:$J$300)</f>
        <v>85</v>
      </c>
      <c r="L2" s="26">
        <f>SUMIF('New England Half'!$F$2:$F$300,$F2,'New England Half'!$J$2:$J$300)</f>
        <v>0</v>
      </c>
      <c r="M2" s="28">
        <f t="shared" ref="M2:M33" si="1">SUM(G2:L2)</f>
        <v>449</v>
      </c>
    </row>
    <row r="3" spans="1:13" ht="12.45" x14ac:dyDescent="0.3">
      <c r="A3" s="2" t="s">
        <v>100</v>
      </c>
      <c r="B3" s="2" t="s">
        <v>101</v>
      </c>
      <c r="C3" s="2" t="s">
        <v>57</v>
      </c>
      <c r="D3" s="2">
        <v>69</v>
      </c>
      <c r="E3" t="s">
        <v>19</v>
      </c>
      <c r="F3" s="2" t="str">
        <f t="shared" si="0"/>
        <v>PegDonovanFGREATER DERRY TRACK CLUB</v>
      </c>
      <c r="G3" s="26">
        <f>SUMIF('Nashua 10K'!$F$2:$F$300,$F3,'Nashua 10K'!$J$2:$J$300)</f>
        <v>94</v>
      </c>
      <c r="H3" s="26">
        <f>SUMIF('Cinco 5K'!$F$2:$F$399,$F3,'Cinco 5K'!$J$2:$J$399)</f>
        <v>73</v>
      </c>
      <c r="I3" s="26">
        <f>SUMIF('Run for Freedom 10K'!$F$2:$F$300,$F3,'Run for Freedom 10K'!$J$2:$J$300)</f>
        <v>91</v>
      </c>
      <c r="J3" s="26">
        <f>SUMIF('Half Way to St. Patty 5K'!$F$2:$F$300,$F3,'Half Way to St. Patty 5K'!$J$2:$J$300)</f>
        <v>76</v>
      </c>
      <c r="K3" s="26">
        <f>SUMIF('Downriver 10K'!$F$2:$F$300,$F3,'Downriver 10K'!$J$2:$J$300)</f>
        <v>88</v>
      </c>
      <c r="L3" s="26">
        <f>SUMIF('New England Half'!$F$2:$F$300,$F3,'New England Half'!$J$2:$J$300)</f>
        <v>0</v>
      </c>
      <c r="M3" s="28">
        <f t="shared" si="1"/>
        <v>422</v>
      </c>
    </row>
    <row r="4" spans="1:13" ht="12.45" x14ac:dyDescent="0.3">
      <c r="A4" s="3" t="s">
        <v>119</v>
      </c>
      <c r="B4" s="3" t="s">
        <v>120</v>
      </c>
      <c r="C4" s="3" t="s">
        <v>57</v>
      </c>
      <c r="D4" s="3">
        <v>61</v>
      </c>
      <c r="E4" s="3" t="s">
        <v>19</v>
      </c>
      <c r="F4" s="2" t="str">
        <f t="shared" si="0"/>
        <v>DeniseSarnieFGREATER DERRY TRACK CLUB</v>
      </c>
      <c r="G4" s="26">
        <f>SUMIF('Nashua 10K'!$F$2:$F$300,$F4,'Nashua 10K'!$J$2:$J$300)</f>
        <v>70</v>
      </c>
      <c r="H4" s="26">
        <f>SUMIF('Cinco 5K'!$F$2:$F$399,$F4,'Cinco 5K'!$J$2:$J$399)</f>
        <v>28</v>
      </c>
      <c r="I4" s="26">
        <f>SUMIF('Run for Freedom 10K'!$F$2:$F$300,$F4,'Run for Freedom 10K'!$J$2:$J$300)</f>
        <v>39.5</v>
      </c>
      <c r="J4" s="26">
        <f>SUMIF('Half Way to St. Patty 5K'!$F$2:$F$300,$F4,'Half Way to St. Patty 5K'!$J$2:$J$300)</f>
        <v>64</v>
      </c>
      <c r="K4" s="26">
        <f>SUMIF('Downriver 10K'!$F$2:$F$300,$F4,'Downriver 10K'!$J$2:$J$300)</f>
        <v>60</v>
      </c>
      <c r="L4" s="26">
        <f>SUMIF('New England Half'!$F$2:$F$300,$F4,'New England Half'!$J$2:$J$300)</f>
        <v>90</v>
      </c>
      <c r="M4" s="28">
        <f t="shared" si="1"/>
        <v>351.5</v>
      </c>
    </row>
    <row r="5" spans="1:13" ht="12.45" x14ac:dyDescent="0.3">
      <c r="A5" s="2" t="s">
        <v>95</v>
      </c>
      <c r="B5" s="2" t="s">
        <v>96</v>
      </c>
      <c r="C5" s="2" t="s">
        <v>57</v>
      </c>
      <c r="D5" s="2">
        <v>62</v>
      </c>
      <c r="E5" s="2" t="s">
        <v>18</v>
      </c>
      <c r="F5" s="2" t="str">
        <f t="shared" si="0"/>
        <v>LindaKnippersFGATE CITY STRIDERS</v>
      </c>
      <c r="G5" s="26">
        <f>SUMIF('Nashua 10K'!$F$2:$F$300,$F5,'Nashua 10K'!$J$2:$J$300)</f>
        <v>88</v>
      </c>
      <c r="H5" s="26">
        <f>SUMIF('Cinco 5K'!$F$2:$F$399,$F5,'Cinco 5K'!$J$2:$J$399)</f>
        <v>66</v>
      </c>
      <c r="I5" s="26">
        <f>SUMIF('Run for Freedom 10K'!$F$2:$F$300,$F5,'Run for Freedom 10K'!$J$2:$J$300)</f>
        <v>73</v>
      </c>
      <c r="J5" s="26">
        <f>SUMIF('Half Way to St. Patty 5K'!$F$2:$F$300,$F5,'Half Way to St. Patty 5K'!$J$2:$J$300)</f>
        <v>0</v>
      </c>
      <c r="K5" s="26">
        <f>SUMIF('Downriver 10K'!$F$2:$F$300,$F5,'Downriver 10K'!$J$2:$J$300)</f>
        <v>0</v>
      </c>
      <c r="L5" s="26">
        <f>SUMIF('New England Half'!$F$2:$F$300,$F5,'New England Half'!$J$2:$J$300)</f>
        <v>0</v>
      </c>
      <c r="M5" s="28">
        <f t="shared" si="1"/>
        <v>227</v>
      </c>
    </row>
    <row r="6" spans="1:13" ht="12.45" x14ac:dyDescent="0.3">
      <c r="A6" s="2" t="s">
        <v>215</v>
      </c>
      <c r="B6" s="2" t="s">
        <v>216</v>
      </c>
      <c r="C6" s="2" t="s">
        <v>57</v>
      </c>
      <c r="D6" s="2">
        <v>66</v>
      </c>
      <c r="E6" t="s">
        <v>20</v>
      </c>
      <c r="F6" s="2" t="str">
        <f t="shared" si="0"/>
        <v>BarbaraObecnyFMILLENNIUM RUNNING</v>
      </c>
      <c r="G6" s="26">
        <f>SUMIF('Nashua 10K'!$F$2:$F$300,$F6,'Nashua 10K'!$J$2:$J$300)</f>
        <v>0</v>
      </c>
      <c r="H6" s="26">
        <f>SUMIF('Cinco 5K'!$F$2:$F$399,$F6,'Cinco 5K'!$J$2:$J$399)</f>
        <v>33</v>
      </c>
      <c r="I6" s="26">
        <f>SUMIF('Run for Freedom 10K'!$F$2:$F$300,$F6,'Run for Freedom 10K'!$J$2:$J$300)</f>
        <v>45.5</v>
      </c>
      <c r="J6" s="26">
        <f>SUMIF('Half Way to St. Patty 5K'!$F$2:$F$300,$F6,'Half Way to St. Patty 5K'!$J$2:$J$300)</f>
        <v>68</v>
      </c>
      <c r="K6" s="26">
        <f>SUMIF('Downriver 10K'!$F$2:$F$300,$F6,'Downriver 10K'!$J$2:$J$300)</f>
        <v>0</v>
      </c>
      <c r="L6" s="26">
        <f>SUMIF('New England Half'!$F$2:$F$300,$F6,'New England Half'!$J$2:$J$300)</f>
        <v>72</v>
      </c>
      <c r="M6" s="28">
        <f t="shared" si="1"/>
        <v>218.5</v>
      </c>
    </row>
    <row r="7" spans="1:13" ht="12.45" x14ac:dyDescent="0.3">
      <c r="A7" s="2" t="s">
        <v>188</v>
      </c>
      <c r="B7" s="2" t="s">
        <v>189</v>
      </c>
      <c r="C7" s="2" t="s">
        <v>57</v>
      </c>
      <c r="D7" s="2">
        <v>64</v>
      </c>
      <c r="E7" s="2" t="s">
        <v>22</v>
      </c>
      <c r="F7" s="2" t="str">
        <f t="shared" si="0"/>
        <v>PatBourgaultFGRANITE STATE RACING TEAM</v>
      </c>
      <c r="G7" s="26">
        <f>SUMIF('Nashua 10K'!$F$2:$F$300,$F7,'Nashua 10K'!$J$2:$J$300)</f>
        <v>0</v>
      </c>
      <c r="H7" s="26">
        <f>SUMIF('Cinco 5K'!$F$2:$F$399,$F7,'Cinco 5K'!$J$2:$J$399)</f>
        <v>85</v>
      </c>
      <c r="I7" s="26">
        <f>SUMIF('Run for Freedom 10K'!$F$2:$F$300,$F7,'Run for Freedom 10K'!$J$2:$J$300)</f>
        <v>0</v>
      </c>
      <c r="J7" s="26">
        <f>SUMIF('Half Way to St. Patty 5K'!$F$2:$F$300,$F7,'Half Way to St. Patty 5K'!$J$2:$J$300)</f>
        <v>0</v>
      </c>
      <c r="K7" s="26">
        <f>SUMIF('Downriver 10K'!$F$2:$F$300,$F7,'Downriver 10K'!$J$2:$J$300)</f>
        <v>0</v>
      </c>
      <c r="L7" s="26">
        <f>SUMIF('New England Half'!$F$2:$F$300,$F7,'New England Half'!$J$2:$J$300)</f>
        <v>125</v>
      </c>
      <c r="M7" s="28">
        <f t="shared" si="1"/>
        <v>210</v>
      </c>
    </row>
    <row r="8" spans="1:13" ht="12.45" x14ac:dyDescent="0.3">
      <c r="A8" s="2" t="s">
        <v>168</v>
      </c>
      <c r="B8" s="2" t="s">
        <v>169</v>
      </c>
      <c r="C8" s="2" t="s">
        <v>57</v>
      </c>
      <c r="D8" s="2">
        <v>65</v>
      </c>
      <c r="E8" t="s">
        <v>19</v>
      </c>
      <c r="F8" s="2" t="str">
        <f t="shared" si="0"/>
        <v>ConnieNolanFGREATER DERRY TRACK CLUB</v>
      </c>
      <c r="G8" s="26">
        <f>SUMIF('Nashua 10K'!$F$2:$F$300,$F8,'Nashua 10K'!$J$2:$J$300)</f>
        <v>32</v>
      </c>
      <c r="H8" s="26">
        <f>SUMIF('Cinco 5K'!$F$2:$F$399,$F8,'Cinco 5K'!$J$2:$J$399)</f>
        <v>22.75</v>
      </c>
      <c r="I8" s="26">
        <f>SUMIF('Run for Freedom 10K'!$F$2:$F$300,$F8,'Run for Freedom 10K'!$J$2:$J$300)</f>
        <v>42.5</v>
      </c>
      <c r="J8" s="26">
        <f>SUMIF('Half Way to St. Patty 5K'!$F$2:$F$300,$F8,'Half Way to St. Patty 5K'!$J$2:$J$300)</f>
        <v>52</v>
      </c>
      <c r="K8" s="26">
        <f>SUMIF('Downriver 10K'!$F$2:$F$300,$F8,'Downriver 10K'!$J$2:$J$300)</f>
        <v>48.5</v>
      </c>
      <c r="L8" s="26">
        <f>SUMIF('New England Half'!$F$2:$F$300,$F8,'New England Half'!$J$2:$J$300)</f>
        <v>0</v>
      </c>
      <c r="M8" s="28">
        <f t="shared" si="1"/>
        <v>197.75</v>
      </c>
    </row>
    <row r="9" spans="1:13" ht="12.45" x14ac:dyDescent="0.3">
      <c r="A9" s="2" t="s">
        <v>190</v>
      </c>
      <c r="B9" s="2" t="s">
        <v>191</v>
      </c>
      <c r="C9" s="2" t="s">
        <v>57</v>
      </c>
      <c r="D9" s="2">
        <v>68</v>
      </c>
      <c r="E9" t="s">
        <v>20</v>
      </c>
      <c r="F9" s="2" t="str">
        <f t="shared" si="0"/>
        <v>LorraineMcPhillipsFMILLENNIUM RUNNING</v>
      </c>
      <c r="G9" s="26">
        <f>SUMIF('Nashua 10K'!$F$2:$F$300,$F9,'Nashua 10K'!$J$2:$J$300)</f>
        <v>0</v>
      </c>
      <c r="H9" s="26">
        <f>SUMIF('Cinco 5K'!$F$2:$F$399,$F9,'Cinco 5K'!$J$2:$J$399)</f>
        <v>79</v>
      </c>
      <c r="I9" s="26">
        <f>SUMIF('Run for Freedom 10K'!$F$2:$F$300,$F9,'Run for Freedom 10K'!$J$2:$J$300)</f>
        <v>0</v>
      </c>
      <c r="J9" s="26">
        <f>SUMIF('Half Way to St. Patty 5K'!$F$2:$F$300,$F9,'Half Way to St. Patty 5K'!$J$2:$J$300)</f>
        <v>94</v>
      </c>
      <c r="K9" s="26">
        <f>SUMIF('Downriver 10K'!$F$2:$F$300,$F9,'Downriver 10K'!$J$2:$J$300)</f>
        <v>0</v>
      </c>
      <c r="L9" s="26">
        <f>SUMIF('New England Half'!$F$2:$F$300,$F9,'New England Half'!$J$2:$J$300)</f>
        <v>0</v>
      </c>
      <c r="M9" s="28">
        <f t="shared" si="1"/>
        <v>173</v>
      </c>
    </row>
    <row r="10" spans="1:13" ht="12.45" x14ac:dyDescent="0.3">
      <c r="A10" s="2" t="s">
        <v>209</v>
      </c>
      <c r="B10" s="2" t="s">
        <v>210</v>
      </c>
      <c r="C10" s="2" t="s">
        <v>57</v>
      </c>
      <c r="D10" s="2">
        <v>63</v>
      </c>
      <c r="E10" t="s">
        <v>20</v>
      </c>
      <c r="F10" s="2" t="str">
        <f t="shared" si="0"/>
        <v>CharlaStevensFMILLENNIUM RUNNING</v>
      </c>
      <c r="G10" s="26">
        <f>SUMIF('Nashua 10K'!$F$2:$F$300,$F10,'Nashua 10K'!$J$2:$J$300)</f>
        <v>0</v>
      </c>
      <c r="H10" s="26">
        <f>SUMIF('Cinco 5K'!$F$2:$F$399,$F10,'Cinco 5K'!$J$2:$J$399)</f>
        <v>45.5</v>
      </c>
      <c r="I10" s="26">
        <f>SUMIF('Run for Freedom 10K'!$F$2:$F$300,$F10,'Run for Freedom 10K'!$J$2:$J$300)</f>
        <v>41</v>
      </c>
      <c r="J10" s="26">
        <f>SUMIF('Half Way to St. Patty 5K'!$F$2:$F$300,$F10,'Half Way to St. Patty 5K'!$J$2:$J$300)</f>
        <v>60</v>
      </c>
      <c r="K10" s="26">
        <f>SUMIF('Downriver 10K'!$F$2:$F$300,$F10,'Downriver 10K'!$J$2:$J$300)</f>
        <v>0</v>
      </c>
      <c r="L10" s="26">
        <f>SUMIF('New England Half'!$F$2:$F$300,$F10,'New England Half'!$J$2:$J$300)</f>
        <v>0</v>
      </c>
      <c r="M10" s="28">
        <f t="shared" si="1"/>
        <v>146.5</v>
      </c>
    </row>
    <row r="11" spans="1:13" ht="12.45" x14ac:dyDescent="0.3">
      <c r="A11" s="2" t="s">
        <v>199</v>
      </c>
      <c r="B11" s="2" t="s">
        <v>200</v>
      </c>
      <c r="C11" s="2" t="s">
        <v>57</v>
      </c>
      <c r="D11" s="2">
        <v>64</v>
      </c>
      <c r="E11" t="s">
        <v>19</v>
      </c>
      <c r="F11" s="2" t="str">
        <f t="shared" si="0"/>
        <v>PattyCrothersFGREATER DERRY TRACK CLUB</v>
      </c>
      <c r="G11" s="26">
        <f>SUMIF('Nashua 10K'!$F$2:$F$300,$F11,'Nashua 10K'!$J$2:$J$300)</f>
        <v>0</v>
      </c>
      <c r="H11" s="26">
        <f>SUMIF('Cinco 5K'!$F$2:$F$399,$F11,'Cinco 5K'!$J$2:$J$399)</f>
        <v>62</v>
      </c>
      <c r="I11" s="26">
        <f>SUMIF('Run for Freedom 10K'!$F$2:$F$300,$F11,'Run for Freedom 10K'!$J$2:$J$300)</f>
        <v>0</v>
      </c>
      <c r="J11" s="26">
        <f>SUMIF('Half Way to St. Patty 5K'!$F$2:$F$300,$F11,'Half Way to St. Patty 5K'!$J$2:$J$300)</f>
        <v>0</v>
      </c>
      <c r="K11" s="26">
        <f>SUMIF('Downriver 10K'!$F$2:$F$300,$F11,'Downriver 10K'!$J$2:$J$300)</f>
        <v>82</v>
      </c>
      <c r="L11" s="26">
        <f>SUMIF('New England Half'!$F$2:$F$300,$F11,'New England Half'!$J$2:$J$300)</f>
        <v>0</v>
      </c>
      <c r="M11" s="28">
        <f t="shared" si="1"/>
        <v>144</v>
      </c>
    </row>
    <row r="12" spans="1:13" ht="12.45" x14ac:dyDescent="0.3">
      <c r="A12" s="2" t="s">
        <v>51</v>
      </c>
      <c r="B12" s="2" t="s">
        <v>136</v>
      </c>
      <c r="C12" s="2" t="s">
        <v>57</v>
      </c>
      <c r="D12" s="2">
        <v>60</v>
      </c>
      <c r="E12" t="s">
        <v>19</v>
      </c>
      <c r="F12" s="2" t="str">
        <f t="shared" si="0"/>
        <v>JeanManningFGREATER DERRY TRACK CLUB</v>
      </c>
      <c r="G12" s="26">
        <f>SUMIF('Nashua 10K'!$F$2:$F$300,$F12,'Nashua 10K'!$J$2:$J$300)</f>
        <v>54</v>
      </c>
      <c r="H12" s="26">
        <f>SUMIF('Cinco 5K'!$F$2:$F$399,$F12,'Cinco 5K'!$J$2:$J$399)</f>
        <v>0</v>
      </c>
      <c r="I12" s="26">
        <f>SUMIF('Run for Freedom 10K'!$F$2:$F$300,$F12,'Run for Freedom 10K'!$J$2:$J$300)</f>
        <v>0</v>
      </c>
      <c r="J12" s="26">
        <f>SUMIF('Half Way to St. Patty 5K'!$F$2:$F$300,$F12,'Half Way to St. Patty 5K'!$J$2:$J$300)</f>
        <v>30</v>
      </c>
      <c r="K12" s="26">
        <f>SUMIF('Downriver 10K'!$F$2:$F$300,$F12,'Downriver 10K'!$J$2:$J$300)</f>
        <v>30</v>
      </c>
      <c r="L12" s="26">
        <f>SUMIF('New England Half'!$F$2:$F$300,$F12,'New England Half'!$J$2:$J$300)</f>
        <v>27</v>
      </c>
      <c r="M12" s="28">
        <f t="shared" si="1"/>
        <v>141</v>
      </c>
    </row>
    <row r="13" spans="1:13" ht="12.45" x14ac:dyDescent="0.3">
      <c r="A13" s="3" t="s">
        <v>748</v>
      </c>
      <c r="B13" s="3" t="s">
        <v>749</v>
      </c>
      <c r="C13" s="3" t="s">
        <v>57</v>
      </c>
      <c r="D13" s="3">
        <v>64</v>
      </c>
      <c r="E13" t="s">
        <v>20</v>
      </c>
      <c r="F13" s="2" t="str">
        <f t="shared" si="0"/>
        <v>DonnaDostieFMILLENNIUM RUNNING</v>
      </c>
      <c r="G13" s="26">
        <f>SUMIF('Nashua 10K'!$F$2:$F$300,$F13,'Nashua 10K'!$J$2:$J$300)</f>
        <v>0</v>
      </c>
      <c r="H13" s="26">
        <f>SUMIF('Cinco 5K'!$F$2:$F$399,$F13,'Cinco 5K'!$J$2:$J$399)</f>
        <v>0</v>
      </c>
      <c r="I13" s="26">
        <f>SUMIF('Run for Freedom 10K'!$F$2:$F$300,$F13,'Run for Freedom 10K'!$J$2:$J$300)</f>
        <v>0</v>
      </c>
      <c r="J13" s="26">
        <f>SUMIF('Half Way to St. Patty 5K'!$F$2:$F$300,$F13,'Half Way to St. Patty 5K'!$J$2:$J$300)</f>
        <v>48.5</v>
      </c>
      <c r="K13" s="26">
        <f>SUMIF('Downriver 10K'!$F$2:$F$300,$F13,'Downriver 10K'!$J$2:$J$300)</f>
        <v>0</v>
      </c>
      <c r="L13" s="26">
        <f>SUMIF('New England Half'!$F$2:$F$300,$F13,'New England Half'!$J$2:$J$300)</f>
        <v>84</v>
      </c>
      <c r="M13" s="28">
        <f t="shared" si="1"/>
        <v>132.5</v>
      </c>
    </row>
    <row r="14" spans="1:13" ht="12.45" x14ac:dyDescent="0.3">
      <c r="A14" s="2" t="s">
        <v>264</v>
      </c>
      <c r="B14" s="2" t="s">
        <v>265</v>
      </c>
      <c r="C14" s="2" t="s">
        <v>57</v>
      </c>
      <c r="D14" s="2">
        <v>67</v>
      </c>
      <c r="E14" t="s">
        <v>19</v>
      </c>
      <c r="F14" s="2" t="str">
        <f t="shared" si="0"/>
        <v>BevSomogieFGREATER DERRY TRACK CLUB</v>
      </c>
      <c r="G14" s="26">
        <f>SUMIF('Nashua 10K'!$F$2:$F$300,$F14,'Nashua 10K'!$J$2:$J$300)</f>
        <v>0</v>
      </c>
      <c r="H14" s="26">
        <f>SUMIF('Cinco 5K'!$F$2:$F$399,$F14,'Cinco 5K'!$J$2:$J$399)</f>
        <v>11</v>
      </c>
      <c r="I14" s="26">
        <f>SUMIF('Run for Freedom 10K'!$F$2:$F$300,$F14,'Run for Freedom 10K'!$J$2:$J$300)</f>
        <v>33</v>
      </c>
      <c r="J14" s="26">
        <f>SUMIF('Half Way to St. Patty 5K'!$F$2:$F$300,$F14,'Half Way to St. Patty 5K'!$J$2:$J$300)</f>
        <v>0</v>
      </c>
      <c r="K14" s="26">
        <f>SUMIF('Downriver 10K'!$F$2:$F$300,$F14,'Downriver 10K'!$J$2:$J$300)</f>
        <v>52</v>
      </c>
      <c r="L14" s="26">
        <f>SUMIF('New England Half'!$F$2:$F$300,$F14,'New England Half'!$J$2:$J$300)</f>
        <v>19</v>
      </c>
      <c r="M14" s="28">
        <f t="shared" si="1"/>
        <v>115</v>
      </c>
    </row>
    <row r="15" spans="1:13" ht="12.45" x14ac:dyDescent="0.3">
      <c r="A15" t="s">
        <v>262</v>
      </c>
      <c r="B15" t="s">
        <v>793</v>
      </c>
      <c r="C15" t="s">
        <v>57</v>
      </c>
      <c r="D15">
        <v>66</v>
      </c>
      <c r="E15" s="2" t="s">
        <v>18</v>
      </c>
      <c r="F15" s="2" t="str">
        <f t="shared" si="0"/>
        <v>KarenMcGowanFGATE CITY STRIDERS</v>
      </c>
      <c r="G15" s="26">
        <f>SUMIF('Nashua 10K'!$F$2:$F$300,$F15,'Nashua 10K'!$J$2:$J$300)</f>
        <v>0</v>
      </c>
      <c r="H15" s="26">
        <f>SUMIF('Cinco 5K'!$F$2:$F$399,$F15,'Cinco 5K'!$J$2:$J$399)</f>
        <v>0</v>
      </c>
      <c r="I15" s="26">
        <f>SUMIF('Run for Freedom 10K'!$F$2:$F$300,$F15,'Run for Freedom 10K'!$J$2:$J$300)</f>
        <v>0</v>
      </c>
      <c r="J15" s="26">
        <f>SUMIF('Half Way to St. Patty 5K'!$F$2:$F$300,$F15,'Half Way to St. Patty 5K'!$J$2:$J$300)</f>
        <v>0</v>
      </c>
      <c r="K15" s="26">
        <f>SUMIF('Downriver 10K'!$F$2:$F$300,$F15,'Downriver 10K'!$J$2:$J$300)</f>
        <v>100</v>
      </c>
      <c r="L15" s="26">
        <f>SUMIF('New England Half'!$F$2:$F$300,$F15,'New England Half'!$J$2:$J$300)</f>
        <v>0</v>
      </c>
      <c r="M15" s="28">
        <f t="shared" si="1"/>
        <v>100</v>
      </c>
    </row>
    <row r="16" spans="1:13" ht="12.45" x14ac:dyDescent="0.3">
      <c r="A16" t="s">
        <v>748</v>
      </c>
      <c r="B16" t="s">
        <v>812</v>
      </c>
      <c r="C16" t="s">
        <v>57</v>
      </c>
      <c r="D16">
        <v>66</v>
      </c>
      <c r="E16" s="2" t="s">
        <v>21</v>
      </c>
      <c r="F16" s="2" t="str">
        <f t="shared" si="0"/>
        <v>DonnaSmyersFUPPER VALLEY RUNNING CLUB</v>
      </c>
      <c r="G16" s="26">
        <f>SUMIF('Nashua 10K'!$F$2:$F$300,$F16,'Nashua 10K'!$J$2:$J$300)</f>
        <v>0</v>
      </c>
      <c r="H16" s="26">
        <f>SUMIF('Cinco 5K'!$F$2:$F$399,$F16,'Cinco 5K'!$J$2:$J$399)</f>
        <v>0</v>
      </c>
      <c r="I16" s="26">
        <f>SUMIF('Run for Freedom 10K'!$F$2:$F$300,$F16,'Run for Freedom 10K'!$J$2:$J$300)</f>
        <v>0</v>
      </c>
      <c r="J16" s="26">
        <f>SUMIF('Half Way to St. Patty 5K'!$F$2:$F$300,$F16,'Half Way to St. Patty 5K'!$J$2:$J$300)</f>
        <v>0</v>
      </c>
      <c r="K16" s="26">
        <f>SUMIF('Downriver 10K'!$F$2:$F$300,$F16,'Downriver 10K'!$J$2:$J$300)</f>
        <v>94</v>
      </c>
      <c r="L16" s="26">
        <f>SUMIF('New England Half'!$F$2:$F$300,$F16,'New England Half'!$J$2:$J$300)</f>
        <v>0</v>
      </c>
      <c r="M16" s="28">
        <f t="shared" si="1"/>
        <v>94</v>
      </c>
    </row>
    <row r="17" spans="1:13" ht="12.45" x14ac:dyDescent="0.3">
      <c r="A17" s="2" t="s">
        <v>190</v>
      </c>
      <c r="B17" s="2" t="s">
        <v>270</v>
      </c>
      <c r="C17" s="2" t="s">
        <v>57</v>
      </c>
      <c r="D17" s="2">
        <v>66</v>
      </c>
      <c r="E17" t="s">
        <v>20</v>
      </c>
      <c r="F17" s="2" t="str">
        <f t="shared" si="0"/>
        <v>LorraineBilodeauFMILLENNIUM RUNNING</v>
      </c>
      <c r="G17" s="26">
        <f>SUMIF('Nashua 10K'!$F$2:$F$300,$F17,'Nashua 10K'!$J$2:$J$300)</f>
        <v>0</v>
      </c>
      <c r="H17" s="26">
        <f>SUMIF('Cinco 5K'!$F$2:$F$399,$F17,'Cinco 5K'!$J$2:$J$399)</f>
        <v>10.25</v>
      </c>
      <c r="I17" s="26">
        <f>SUMIF('Run for Freedom 10K'!$F$2:$F$300,$F17,'Run for Freedom 10K'!$J$2:$J$300)</f>
        <v>26</v>
      </c>
      <c r="J17" s="26">
        <f>SUMIF('Half Way to St. Patty 5K'!$F$2:$F$300,$F17,'Half Way to St. Patty 5K'!$J$2:$J$300)</f>
        <v>26</v>
      </c>
      <c r="K17" s="26">
        <f>SUMIF('Downriver 10K'!$F$2:$F$300,$F17,'Downriver 10K'!$J$2:$J$300)</f>
        <v>0</v>
      </c>
      <c r="L17" s="26">
        <f>SUMIF('New England Half'!$F$2:$F$300,$F17,'New England Half'!$J$2:$J$300)</f>
        <v>30</v>
      </c>
      <c r="M17" s="28">
        <f t="shared" si="1"/>
        <v>92.25</v>
      </c>
    </row>
    <row r="18" spans="1:13" ht="12.45" x14ac:dyDescent="0.3">
      <c r="A18" s="3" t="s">
        <v>845</v>
      </c>
      <c r="B18" s="3" t="s">
        <v>932</v>
      </c>
      <c r="C18" s="3" t="s">
        <v>57</v>
      </c>
      <c r="D18" s="3">
        <v>61</v>
      </c>
      <c r="E18" s="2" t="s">
        <v>22</v>
      </c>
      <c r="F18" s="2" t="str">
        <f t="shared" si="0"/>
        <v>GinnyHastFGRANITE STATE RACING TEAM</v>
      </c>
      <c r="G18" s="26">
        <f>SUMIF('Nashua 10K'!$F$2:$F$300,$F18,'Nashua 10K'!$J$2:$J$300)</f>
        <v>0</v>
      </c>
      <c r="H18" s="26">
        <f>SUMIF('Cinco 5K'!$F$2:$F$399,$F18,'Cinco 5K'!$J$2:$J$399)</f>
        <v>0</v>
      </c>
      <c r="I18" s="26">
        <f>SUMIF('Run for Freedom 10K'!$F$2:$F$300,$F18,'Run for Freedom 10K'!$J$2:$J$300)</f>
        <v>0</v>
      </c>
      <c r="J18" s="26">
        <f>SUMIF('Half Way to St. Patty 5K'!$F$2:$F$300,$F18,'Half Way to St. Patty 5K'!$J$2:$J$300)</f>
        <v>0</v>
      </c>
      <c r="K18" s="26">
        <f>SUMIF('Downriver 10K'!$F$2:$F$300,$F18,'Downriver 10K'!$J$2:$J$300)</f>
        <v>0</v>
      </c>
      <c r="L18" s="26">
        <f>SUMIF('New England Half'!$F$2:$F$300,$F18,'New England Half'!$J$2:$J$300)</f>
        <v>92</v>
      </c>
      <c r="M18" s="28">
        <f t="shared" si="1"/>
        <v>92</v>
      </c>
    </row>
    <row r="19" spans="1:13" ht="12.45" x14ac:dyDescent="0.3">
      <c r="A19" t="s">
        <v>818</v>
      </c>
      <c r="B19" t="s">
        <v>819</v>
      </c>
      <c r="C19" t="s">
        <v>57</v>
      </c>
      <c r="D19">
        <v>62</v>
      </c>
      <c r="E19" s="2" t="s">
        <v>21</v>
      </c>
      <c r="F19" s="2" t="str">
        <f t="shared" si="0"/>
        <v>RobynMosherFUPPER VALLEY RUNNING CLUB</v>
      </c>
      <c r="G19" s="26">
        <f>SUMIF('Nashua 10K'!$F$2:$F$300,$F19,'Nashua 10K'!$J$2:$J$300)</f>
        <v>0</v>
      </c>
      <c r="H19" s="26">
        <f>SUMIF('Cinco 5K'!$F$2:$F$399,$F19,'Cinco 5K'!$J$2:$J$399)</f>
        <v>0</v>
      </c>
      <c r="I19" s="26">
        <f>SUMIF('Run for Freedom 10K'!$F$2:$F$300,$F19,'Run for Freedom 10K'!$J$2:$J$300)</f>
        <v>0</v>
      </c>
      <c r="J19" s="26">
        <f>SUMIF('Half Way to St. Patty 5K'!$F$2:$F$300,$F19,'Half Way to St. Patty 5K'!$J$2:$J$300)</f>
        <v>0</v>
      </c>
      <c r="K19" s="26">
        <f>SUMIF('Downriver 10K'!$F$2:$F$300,$F19,'Downriver 10K'!$J$2:$J$300)</f>
        <v>79</v>
      </c>
      <c r="L19" s="26">
        <f>SUMIF('New England Half'!$F$2:$F$300,$F19,'New England Half'!$J$2:$J$300)</f>
        <v>0</v>
      </c>
      <c r="M19" s="28">
        <f t="shared" si="1"/>
        <v>79</v>
      </c>
    </row>
    <row r="20" spans="1:13" ht="12.45" x14ac:dyDescent="0.3">
      <c r="A20" t="s">
        <v>131</v>
      </c>
      <c r="B20" t="s">
        <v>821</v>
      </c>
      <c r="C20" t="s">
        <v>57</v>
      </c>
      <c r="D20">
        <v>63</v>
      </c>
      <c r="E20" s="2" t="s">
        <v>21</v>
      </c>
      <c r="F20" s="2" t="str">
        <f t="shared" si="0"/>
        <v>AmyStansfieldFUPPER VALLEY RUNNING CLUB</v>
      </c>
      <c r="G20" s="26">
        <f>SUMIF('Nashua 10K'!$F$2:$F$300,$F20,'Nashua 10K'!$J$2:$J$300)</f>
        <v>0</v>
      </c>
      <c r="H20" s="26">
        <f>SUMIF('Cinco 5K'!$F$2:$F$399,$F20,'Cinco 5K'!$J$2:$J$399)</f>
        <v>0</v>
      </c>
      <c r="I20" s="26">
        <f>SUMIF('Run for Freedom 10K'!$F$2:$F$300,$F20,'Run for Freedom 10K'!$J$2:$J$300)</f>
        <v>0</v>
      </c>
      <c r="J20" s="26">
        <f>SUMIF('Half Way to St. Patty 5K'!$F$2:$F$300,$F20,'Half Way to St. Patty 5K'!$J$2:$J$300)</f>
        <v>0</v>
      </c>
      <c r="K20" s="26">
        <f>SUMIF('Downriver 10K'!$F$2:$F$300,$F20,'Downriver 10K'!$J$2:$J$300)</f>
        <v>73</v>
      </c>
      <c r="L20" s="26">
        <f>SUMIF('New England Half'!$F$2:$F$300,$F20,'New England Half'!$J$2:$J$300)</f>
        <v>0</v>
      </c>
      <c r="M20" s="28">
        <f t="shared" si="1"/>
        <v>73</v>
      </c>
    </row>
    <row r="21" spans="1:13" ht="12.45" x14ac:dyDescent="0.3">
      <c r="A21" t="s">
        <v>609</v>
      </c>
      <c r="B21" t="s">
        <v>621</v>
      </c>
      <c r="C21" t="s">
        <v>57</v>
      </c>
      <c r="D21">
        <v>63</v>
      </c>
      <c r="E21" t="s">
        <v>19</v>
      </c>
      <c r="F21" s="2" t="str">
        <f t="shared" si="0"/>
        <v>GinaFerranteFGREATER DERRY TRACK CLUB</v>
      </c>
      <c r="G21" s="26">
        <f>SUMIF('Nashua 10K'!$F$2:$F$300,$F21,'Nashua 10K'!$J$2:$J$300)</f>
        <v>0</v>
      </c>
      <c r="H21" s="26">
        <f>SUMIF('Cinco 5K'!$F$2:$F$399,$F21,'Cinco 5K'!$J$2:$J$399)</f>
        <v>0</v>
      </c>
      <c r="I21" s="26">
        <f>SUMIF('Run for Freedom 10K'!$F$2:$F$300,$F21,'Run for Freedom 10K'!$J$2:$J$300)</f>
        <v>27</v>
      </c>
      <c r="J21" s="26">
        <f>SUMIF('Half Way to St. Patty 5K'!$F$2:$F$300,$F21,'Half Way to St. Patty 5K'!$J$2:$J$300)</f>
        <v>44</v>
      </c>
      <c r="K21" s="26">
        <f>SUMIF('Downriver 10K'!$F$2:$F$300,$F21,'Downriver 10K'!$J$2:$J$300)</f>
        <v>0</v>
      </c>
      <c r="L21" s="26">
        <f>SUMIF('New England Half'!$F$2:$F$300,$F21,'New England Half'!$J$2:$J$300)</f>
        <v>0</v>
      </c>
      <c r="M21" s="28">
        <f t="shared" si="1"/>
        <v>71</v>
      </c>
    </row>
    <row r="22" spans="1:13" ht="12.45" x14ac:dyDescent="0.3">
      <c r="A22" s="2" t="s">
        <v>197</v>
      </c>
      <c r="B22" s="2" t="s">
        <v>198</v>
      </c>
      <c r="C22" s="2" t="s">
        <v>57</v>
      </c>
      <c r="D22" s="2">
        <v>67</v>
      </c>
      <c r="E22" s="2" t="s">
        <v>18</v>
      </c>
      <c r="F22" s="2" t="str">
        <f t="shared" si="0"/>
        <v>RebeccaKadishFGATE CITY STRIDERS</v>
      </c>
      <c r="G22" s="26">
        <f>SUMIF('Nashua 10K'!$F$2:$F$300,$F22,'Nashua 10K'!$J$2:$J$300)</f>
        <v>0</v>
      </c>
      <c r="H22" s="26">
        <f>SUMIF('Cinco 5K'!$F$2:$F$399,$F22,'Cinco 5K'!$J$2:$J$399)</f>
        <v>70</v>
      </c>
      <c r="I22" s="26">
        <f>SUMIF('Run for Freedom 10K'!$F$2:$F$300,$F22,'Run for Freedom 10K'!$J$2:$J$300)</f>
        <v>0</v>
      </c>
      <c r="J22" s="26">
        <f>SUMIF('Half Way to St. Patty 5K'!$F$2:$F$300,$F22,'Half Way to St. Patty 5K'!$J$2:$J$300)</f>
        <v>0</v>
      </c>
      <c r="K22" s="26">
        <f>SUMIF('Downriver 10K'!$F$2:$F$300,$F22,'Downriver 10K'!$J$2:$J$300)</f>
        <v>0</v>
      </c>
      <c r="L22" s="26">
        <f>SUMIF('New England Half'!$F$2:$F$300,$F22,'New England Half'!$J$2:$J$300)</f>
        <v>0</v>
      </c>
      <c r="M22" s="28">
        <f t="shared" si="1"/>
        <v>70</v>
      </c>
    </row>
    <row r="23" spans="1:13" ht="12.45" x14ac:dyDescent="0.3">
      <c r="A23" s="2" t="s">
        <v>160</v>
      </c>
      <c r="B23" s="2" t="s">
        <v>161</v>
      </c>
      <c r="C23" s="2" t="s">
        <v>57</v>
      </c>
      <c r="D23" s="2">
        <v>60</v>
      </c>
      <c r="E23" s="2" t="s">
        <v>18</v>
      </c>
      <c r="F23" s="2" t="str">
        <f t="shared" si="0"/>
        <v>DebbieRiouxFGATE CITY STRIDERS</v>
      </c>
      <c r="G23" s="26">
        <f>SUMIF('Nashua 10K'!$F$2:$F$300,$F23,'Nashua 10K'!$J$2:$J$300)</f>
        <v>35</v>
      </c>
      <c r="H23" s="26">
        <f>SUMIF('Cinco 5K'!$F$2:$F$399,$F23,'Cinco 5K'!$J$2:$J$399)</f>
        <v>2</v>
      </c>
      <c r="I23" s="26">
        <f>SUMIF('Run for Freedom 10K'!$F$2:$F$300,$F23,'Run for Freedom 10K'!$J$2:$J$300)</f>
        <v>6.5</v>
      </c>
      <c r="J23" s="26">
        <f>SUMIF('Half Way to St. Patty 5K'!$F$2:$F$300,$F23,'Half Way to St. Patty 5K'!$J$2:$J$300)</f>
        <v>5.5</v>
      </c>
      <c r="K23" s="26">
        <f>SUMIF('Downriver 10K'!$F$2:$F$300,$F23,'Downriver 10K'!$J$2:$J$300)</f>
        <v>15</v>
      </c>
      <c r="L23" s="26">
        <f>SUMIF('New England Half'!$F$2:$F$300,$F23,'New England Half'!$J$2:$J$300)</f>
        <v>4.125</v>
      </c>
      <c r="M23" s="28">
        <f t="shared" si="1"/>
        <v>68.125</v>
      </c>
    </row>
    <row r="24" spans="1:13" ht="12.45" x14ac:dyDescent="0.3">
      <c r="A24" s="2" t="s">
        <v>284</v>
      </c>
      <c r="B24" s="2" t="s">
        <v>285</v>
      </c>
      <c r="C24" s="2" t="s">
        <v>57</v>
      </c>
      <c r="D24" s="2">
        <v>64</v>
      </c>
      <c r="E24" t="s">
        <v>20</v>
      </c>
      <c r="F24" s="2" t="str">
        <f t="shared" si="0"/>
        <v>KandyFredetteFMILLENNIUM RUNNING</v>
      </c>
      <c r="G24" s="26">
        <f>SUMIF('Nashua 10K'!$F$2:$F$300,$F24,'Nashua 10K'!$J$2:$J$300)</f>
        <v>0</v>
      </c>
      <c r="H24" s="26">
        <f>SUMIF('Cinco 5K'!$F$2:$F$399,$F24,'Cinco 5K'!$J$2:$J$399)</f>
        <v>7</v>
      </c>
      <c r="I24" s="26">
        <f>SUMIF('Run for Freedom 10K'!$F$2:$F$300,$F24,'Run for Freedom 10K'!$J$2:$J$300)</f>
        <v>0</v>
      </c>
      <c r="J24" s="26">
        <f>SUMIF('Half Way to St. Patty 5K'!$F$2:$F$300,$F24,'Half Way to St. Patty 5K'!$J$2:$J$300)</f>
        <v>24.25</v>
      </c>
      <c r="K24" s="26">
        <f>SUMIF('Downriver 10K'!$F$2:$F$300,$F24,'Downriver 10K'!$J$2:$J$300)</f>
        <v>0</v>
      </c>
      <c r="L24" s="26">
        <f>SUMIF('New England Half'!$F$2:$F$300,$F24,'New England Half'!$J$2:$J$300)</f>
        <v>31</v>
      </c>
      <c r="M24" s="28">
        <f t="shared" si="1"/>
        <v>62.25</v>
      </c>
    </row>
    <row r="25" spans="1:13" ht="12.45" x14ac:dyDescent="0.3">
      <c r="A25" s="2" t="s">
        <v>158</v>
      </c>
      <c r="B25" s="2" t="s">
        <v>159</v>
      </c>
      <c r="C25" s="2" t="s">
        <v>57</v>
      </c>
      <c r="D25" s="2">
        <v>62</v>
      </c>
      <c r="E25" t="s">
        <v>19</v>
      </c>
      <c r="F25" s="2" t="str">
        <f t="shared" si="0"/>
        <v>CarolynSnyderFGREATER DERRY TRACK CLUB</v>
      </c>
      <c r="G25" s="26">
        <f>SUMIF('Nashua 10K'!$F$2:$F$300,$F25,'Nashua 10K'!$J$2:$J$300)</f>
        <v>38</v>
      </c>
      <c r="H25" s="26">
        <f>SUMIF('Cinco 5K'!$F$2:$F$399,$F25,'Cinco 5K'!$J$2:$J$399)</f>
        <v>2.9375</v>
      </c>
      <c r="I25" s="26">
        <f>SUMIF('Run for Freedom 10K'!$F$2:$F$300,$F25,'Run for Freedom 10K'!$J$2:$J$300)</f>
        <v>13</v>
      </c>
      <c r="J25" s="26">
        <f>SUMIF('Half Way to St. Patty 5K'!$F$2:$F$300,$F25,'Half Way to St. Patty 5K'!$J$2:$J$300)</f>
        <v>0</v>
      </c>
      <c r="K25" s="26">
        <f>SUMIF('Downriver 10K'!$F$2:$F$300,$F25,'Downriver 10K'!$J$2:$J$300)</f>
        <v>0</v>
      </c>
      <c r="L25" s="26">
        <f>SUMIF('New England Half'!$F$2:$F$300,$F25,'New England Half'!$J$2:$J$300)</f>
        <v>8</v>
      </c>
      <c r="M25" s="28">
        <f t="shared" si="1"/>
        <v>61.9375</v>
      </c>
    </row>
    <row r="26" spans="1:13" ht="12.45" x14ac:dyDescent="0.3">
      <c r="A26" s="2" t="s">
        <v>166</v>
      </c>
      <c r="B26" s="2" t="s">
        <v>167</v>
      </c>
      <c r="C26" s="2" t="s">
        <v>57</v>
      </c>
      <c r="D26" s="2">
        <v>64</v>
      </c>
      <c r="E26" t="s">
        <v>19</v>
      </c>
      <c r="F26" s="2" t="str">
        <f t="shared" si="0"/>
        <v>JennaGrimaldiFGREATER DERRY TRACK CLUB</v>
      </c>
      <c r="G26" s="26">
        <f>SUMIF('Nashua 10K'!$F$2:$F$300,$F26,'Nashua 10K'!$J$2:$J$300)</f>
        <v>33</v>
      </c>
      <c r="H26" s="26">
        <f>SUMIF('Cinco 5K'!$F$2:$F$399,$F26,'Cinco 5K'!$J$2:$J$399)</f>
        <v>3.03125</v>
      </c>
      <c r="I26" s="26">
        <f>SUMIF('Run for Freedom 10K'!$F$2:$F$300,$F26,'Run for Freedom 10K'!$J$2:$J$300)</f>
        <v>12.5</v>
      </c>
      <c r="J26" s="26">
        <f>SUMIF('Half Way to St. Patty 5K'!$F$2:$F$300,$F26,'Half Way to St. Patty 5K'!$J$2:$J$300)</f>
        <v>11.75</v>
      </c>
      <c r="K26" s="26">
        <f>SUMIF('Downriver 10K'!$F$2:$F$300,$F26,'Downriver 10K'!$J$2:$J$300)</f>
        <v>0</v>
      </c>
      <c r="L26" s="26">
        <f>SUMIF('New England Half'!$F$2:$F$300,$F26,'New England Half'!$J$2:$J$300)</f>
        <v>0</v>
      </c>
      <c r="M26" s="28">
        <f t="shared" si="1"/>
        <v>60.28125</v>
      </c>
    </row>
    <row r="27" spans="1:13" ht="12.45" x14ac:dyDescent="0.3">
      <c r="A27" s="2" t="s">
        <v>164</v>
      </c>
      <c r="B27" s="2" t="s">
        <v>165</v>
      </c>
      <c r="C27" s="2" t="s">
        <v>57</v>
      </c>
      <c r="D27" s="2">
        <v>64</v>
      </c>
      <c r="E27" t="s">
        <v>19</v>
      </c>
      <c r="F27" s="2" t="str">
        <f t="shared" si="0"/>
        <v>AudreyFarnsworthFGREATER DERRY TRACK CLUB</v>
      </c>
      <c r="G27" s="26">
        <f>SUMIF('Nashua 10K'!$F$2:$F$300,$F27,'Nashua 10K'!$J$2:$J$300)</f>
        <v>34</v>
      </c>
      <c r="H27" s="26">
        <f>SUMIF('Cinco 5K'!$F$2:$F$399,$F27,'Cinco 5K'!$J$2:$J$399)</f>
        <v>0</v>
      </c>
      <c r="I27" s="26">
        <f>SUMIF('Run for Freedom 10K'!$F$2:$F$300,$F27,'Run for Freedom 10K'!$J$2:$J$300)</f>
        <v>0</v>
      </c>
      <c r="J27" s="26">
        <f>SUMIF('Half Way to St. Patty 5K'!$F$2:$F$300,$F27,'Half Way to St. Patty 5K'!$J$2:$J$300)</f>
        <v>23.5</v>
      </c>
      <c r="K27" s="26">
        <f>SUMIF('Downriver 10K'!$F$2:$F$300,$F27,'Downriver 10K'!$J$2:$J$300)</f>
        <v>0</v>
      </c>
      <c r="L27" s="26">
        <f>SUMIF('New England Half'!$F$2:$F$300,$F27,'New England Half'!$J$2:$J$300)</f>
        <v>0</v>
      </c>
      <c r="M27" s="28">
        <f t="shared" si="1"/>
        <v>57.5</v>
      </c>
    </row>
    <row r="28" spans="1:13" ht="12.45" x14ac:dyDescent="0.3">
      <c r="A28" s="3" t="s">
        <v>238</v>
      </c>
      <c r="B28" s="3" t="s">
        <v>239</v>
      </c>
      <c r="C28" s="3" t="s">
        <v>57</v>
      </c>
      <c r="D28" s="3">
        <v>62</v>
      </c>
      <c r="E28" t="s">
        <v>20</v>
      </c>
      <c r="F28" s="2" t="str">
        <f t="shared" si="0"/>
        <v>DeborahRosenthalFMILLENNIUM RUNNING</v>
      </c>
      <c r="G28" s="26">
        <f>SUMIF('Nashua 10K'!$F$2:$F$300,$F28,'Nashua 10K'!$J$2:$J$300)</f>
        <v>0</v>
      </c>
      <c r="H28" s="26">
        <f>SUMIF('Cinco 5K'!$F$2:$F$399,$F28,'Cinco 5K'!$J$2:$J$399)</f>
        <v>21.25</v>
      </c>
      <c r="I28" s="26">
        <f>SUMIF('Run for Freedom 10K'!$F$2:$F$300,$F28,'Run for Freedom 10K'!$J$2:$J$300)</f>
        <v>0</v>
      </c>
      <c r="J28" s="26">
        <f>SUMIF('Half Way to St. Patty 5K'!$F$2:$F$300,$F28,'Half Way to St. Patty 5K'!$J$2:$J$300)</f>
        <v>0</v>
      </c>
      <c r="K28" s="26">
        <f>SUMIF('Downriver 10K'!$F$2:$F$300,$F28,'Downriver 10K'!$J$2:$J$300)</f>
        <v>0</v>
      </c>
      <c r="L28" s="26">
        <f>SUMIF('New England Half'!$F$2:$F$300,$F28,'New England Half'!$J$2:$J$300)</f>
        <v>36</v>
      </c>
      <c r="M28" s="28">
        <f t="shared" si="1"/>
        <v>57.25</v>
      </c>
    </row>
    <row r="29" spans="1:13" ht="12.45" x14ac:dyDescent="0.3">
      <c r="A29" t="s">
        <v>716</v>
      </c>
      <c r="B29" t="s">
        <v>324</v>
      </c>
      <c r="C29" s="3" t="s">
        <v>57</v>
      </c>
      <c r="D29">
        <v>63</v>
      </c>
      <c r="E29" t="s">
        <v>19</v>
      </c>
      <c r="F29" s="2" t="str">
        <f t="shared" si="0"/>
        <v>MarggieQuinnFGREATER DERRY TRACK CLUB</v>
      </c>
      <c r="G29" s="26">
        <f>SUMIF('Nashua 10K'!$F$2:$F$300,$F29,'Nashua 10K'!$J$2:$J$300)</f>
        <v>0</v>
      </c>
      <c r="H29" s="26">
        <f>SUMIF('Cinco 5K'!$F$2:$F$399,$F29,'Cinco 5K'!$J$2:$J$399)</f>
        <v>0</v>
      </c>
      <c r="I29" s="26">
        <f>SUMIF('Run for Freedom 10K'!$F$2:$F$300,$F29,'Run for Freedom 10K'!$J$2:$J$300)</f>
        <v>0</v>
      </c>
      <c r="J29" s="26">
        <f>SUMIF('Half Way to St. Patty 5K'!$F$2:$F$300,$F29,'Half Way to St. Patty 5K'!$J$2:$J$300)</f>
        <v>56</v>
      </c>
      <c r="K29" s="26">
        <f>SUMIF('Downriver 10K'!$F$2:$F$300,$F29,'Downriver 10K'!$J$2:$J$300)</f>
        <v>0</v>
      </c>
      <c r="L29" s="26">
        <f>SUMIF('New England Half'!$F$2:$F$300,$F29,'New England Half'!$J$2:$J$300)</f>
        <v>0</v>
      </c>
      <c r="M29" s="28">
        <f t="shared" si="1"/>
        <v>56</v>
      </c>
    </row>
    <row r="30" spans="1:13" ht="12.45" x14ac:dyDescent="0.3">
      <c r="A30" s="2" t="s">
        <v>205</v>
      </c>
      <c r="B30" s="2" t="s">
        <v>206</v>
      </c>
      <c r="C30" s="2" t="s">
        <v>57</v>
      </c>
      <c r="D30" s="2">
        <v>64</v>
      </c>
      <c r="E30" t="s">
        <v>20</v>
      </c>
      <c r="F30" s="2" t="str">
        <f t="shared" si="0"/>
        <v>NanciSiroisFMILLENNIUM RUNNING</v>
      </c>
      <c r="G30" s="26">
        <f>SUMIF('Nashua 10K'!$F$2:$F$300,$F30,'Nashua 10K'!$J$2:$J$300)</f>
        <v>0</v>
      </c>
      <c r="H30" s="26">
        <f>SUMIF('Cinco 5K'!$F$2:$F$399,$F30,'Cinco 5K'!$J$2:$J$399)</f>
        <v>52</v>
      </c>
      <c r="I30" s="26">
        <f>SUMIF('Run for Freedom 10K'!$F$2:$F$300,$F30,'Run for Freedom 10K'!$J$2:$J$300)</f>
        <v>0</v>
      </c>
      <c r="J30" s="26">
        <f>SUMIF('Half Way to St. Patty 5K'!$F$2:$F$300,$F30,'Half Way to St. Patty 5K'!$J$2:$J$300)</f>
        <v>0</v>
      </c>
      <c r="K30" s="26">
        <f>SUMIF('Downriver 10K'!$F$2:$F$300,$F30,'Downriver 10K'!$J$2:$J$300)</f>
        <v>0</v>
      </c>
      <c r="L30" s="26">
        <f>SUMIF('New England Half'!$F$2:$F$300,$F30,'New England Half'!$J$2:$J$300)</f>
        <v>0</v>
      </c>
      <c r="M30" s="28">
        <f t="shared" si="1"/>
        <v>52</v>
      </c>
    </row>
    <row r="31" spans="1:13" ht="12.45" x14ac:dyDescent="0.3">
      <c r="A31" s="2" t="s">
        <v>301</v>
      </c>
      <c r="B31" s="2" t="s">
        <v>302</v>
      </c>
      <c r="C31" s="2" t="s">
        <v>57</v>
      </c>
      <c r="D31" s="2">
        <v>63</v>
      </c>
      <c r="E31" t="s">
        <v>19</v>
      </c>
      <c r="F31" s="2" t="str">
        <f t="shared" si="0"/>
        <v>LouiseChevalierFGREATER DERRY TRACK CLUB</v>
      </c>
      <c r="G31" s="26">
        <f>SUMIF('Nashua 10K'!$F$2:$F$300,$F31,'Nashua 10K'!$J$2:$J$300)</f>
        <v>0</v>
      </c>
      <c r="H31" s="26">
        <f>SUMIF('Cinco 5K'!$F$2:$F$399,$F31,'Cinco 5K'!$J$2:$J$399)</f>
        <v>4.125</v>
      </c>
      <c r="I31" s="26">
        <f>SUMIF('Run for Freedom 10K'!$F$2:$F$300,$F31,'Run for Freedom 10K'!$J$2:$J$300)</f>
        <v>19.75</v>
      </c>
      <c r="J31" s="26">
        <f>SUMIF('Half Way to St. Patty 5K'!$F$2:$F$300,$F31,'Half Way to St. Patty 5K'!$J$2:$J$300)</f>
        <v>18.25</v>
      </c>
      <c r="K31" s="26">
        <f>SUMIF('Downriver 10K'!$F$2:$F$300,$F31,'Downriver 10K'!$J$2:$J$300)</f>
        <v>0</v>
      </c>
      <c r="L31" s="26">
        <f>SUMIF('New England Half'!$F$2:$F$300,$F31,'New England Half'!$J$2:$J$300)</f>
        <v>0</v>
      </c>
      <c r="M31" s="28">
        <f t="shared" si="1"/>
        <v>42.125</v>
      </c>
    </row>
    <row r="32" spans="1:13" ht="12.45" x14ac:dyDescent="0.3">
      <c r="A32" t="s">
        <v>156</v>
      </c>
      <c r="B32" t="s">
        <v>722</v>
      </c>
      <c r="C32" s="3" t="s">
        <v>57</v>
      </c>
      <c r="D32">
        <v>66</v>
      </c>
      <c r="E32" t="s">
        <v>19</v>
      </c>
      <c r="F32" s="2" t="str">
        <f t="shared" si="0"/>
        <v>LisaHarringtonFGREATER DERRY TRACK CLUB</v>
      </c>
      <c r="G32" s="26">
        <f>SUMIF('Nashua 10K'!$F$2:$F$300,$F32,'Nashua 10K'!$J$2:$J$300)</f>
        <v>0</v>
      </c>
      <c r="H32" s="26">
        <f>SUMIF('Cinco 5K'!$F$2:$F$399,$F32,'Cinco 5K'!$J$2:$J$399)</f>
        <v>0</v>
      </c>
      <c r="I32" s="26">
        <f>SUMIF('Run for Freedom 10K'!$F$2:$F$300,$F32,'Run for Freedom 10K'!$J$2:$J$300)</f>
        <v>0</v>
      </c>
      <c r="J32" s="26">
        <f>SUMIF('Half Way to St. Patty 5K'!$F$2:$F$300,$F32,'Half Way to St. Patty 5K'!$J$2:$J$300)</f>
        <v>33</v>
      </c>
      <c r="K32" s="26">
        <f>SUMIF('Downriver 10K'!$F$2:$F$300,$F32,'Downriver 10K'!$J$2:$J$300)</f>
        <v>0</v>
      </c>
      <c r="L32" s="26">
        <f>SUMIF('New England Half'!$F$2:$F$300,$F32,'New England Half'!$J$2:$J$300)</f>
        <v>0</v>
      </c>
      <c r="M32" s="28">
        <f t="shared" si="1"/>
        <v>33</v>
      </c>
    </row>
    <row r="33" spans="1:13" ht="12.45" x14ac:dyDescent="0.3">
      <c r="A33" t="s">
        <v>848</v>
      </c>
      <c r="B33" t="s">
        <v>849</v>
      </c>
      <c r="C33" t="s">
        <v>57</v>
      </c>
      <c r="D33">
        <v>67</v>
      </c>
      <c r="E33" s="2" t="s">
        <v>21</v>
      </c>
      <c r="F33" s="2" t="str">
        <f t="shared" si="0"/>
        <v>MarieParizoFUPPER VALLEY RUNNING CLUB</v>
      </c>
      <c r="G33" s="26">
        <f>SUMIF('Nashua 10K'!$F$2:$F$300,$F33,'Nashua 10K'!$J$2:$J$300)</f>
        <v>0</v>
      </c>
      <c r="H33" s="26">
        <f>SUMIF('Cinco 5K'!$F$2:$F$399,$F33,'Cinco 5K'!$J$2:$J$399)</f>
        <v>0</v>
      </c>
      <c r="I33" s="26">
        <f>SUMIF('Run for Freedom 10K'!$F$2:$F$300,$F33,'Run for Freedom 10K'!$J$2:$J$300)</f>
        <v>0</v>
      </c>
      <c r="J33" s="26">
        <f>SUMIF('Half Way to St. Patty 5K'!$F$2:$F$300,$F33,'Half Way to St. Patty 5K'!$J$2:$J$300)</f>
        <v>0</v>
      </c>
      <c r="K33" s="26">
        <f>SUMIF('Downriver 10K'!$F$2:$F$300,$F33,'Downriver 10K'!$J$2:$J$300)</f>
        <v>33</v>
      </c>
      <c r="L33" s="26">
        <f>SUMIF('New England Half'!$F$2:$F$300,$F33,'New England Half'!$J$2:$J$300)</f>
        <v>0</v>
      </c>
      <c r="M33" s="28">
        <f t="shared" si="1"/>
        <v>33</v>
      </c>
    </row>
    <row r="34" spans="1:13" ht="12.45" x14ac:dyDescent="0.3">
      <c r="A34" s="2" t="s">
        <v>221</v>
      </c>
      <c r="B34" s="2" t="s">
        <v>222</v>
      </c>
      <c r="C34" s="2" t="s">
        <v>57</v>
      </c>
      <c r="D34" s="2">
        <v>63</v>
      </c>
      <c r="E34" s="2" t="s">
        <v>18</v>
      </c>
      <c r="F34" s="2" t="str">
        <f t="shared" ref="F34:F59" si="2">A34&amp;B34&amp;C34&amp;E34</f>
        <v>PriscillaFlynnFGATE CITY STRIDERS</v>
      </c>
      <c r="G34" s="26">
        <f>SUMIF('Nashua 10K'!$F$2:$F$300,$F34,'Nashua 10K'!$J$2:$J$300)</f>
        <v>0</v>
      </c>
      <c r="H34" s="26">
        <f>SUMIF('Cinco 5K'!$F$2:$F$399,$F34,'Cinco 5K'!$J$2:$J$399)</f>
        <v>31</v>
      </c>
      <c r="I34" s="26">
        <f>SUMIF('Run for Freedom 10K'!$F$2:$F$300,$F34,'Run for Freedom 10K'!$J$2:$J$300)</f>
        <v>0</v>
      </c>
      <c r="J34" s="26">
        <f>SUMIF('Half Way to St. Patty 5K'!$F$2:$F$300,$F34,'Half Way to St. Patty 5K'!$J$2:$J$300)</f>
        <v>0</v>
      </c>
      <c r="K34" s="26">
        <f>SUMIF('Downriver 10K'!$F$2:$F$300,$F34,'Downriver 10K'!$J$2:$J$300)</f>
        <v>0</v>
      </c>
      <c r="L34" s="26">
        <f>SUMIF('New England Half'!$F$2:$F$300,$F34,'New England Half'!$J$2:$J$300)</f>
        <v>0</v>
      </c>
      <c r="M34" s="28">
        <f t="shared" ref="M34:M59" si="3">SUM(G34:L34)</f>
        <v>31</v>
      </c>
    </row>
    <row r="35" spans="1:13" ht="12.45" x14ac:dyDescent="0.3">
      <c r="A35" s="3" t="s">
        <v>406</v>
      </c>
      <c r="B35" s="3" t="s">
        <v>775</v>
      </c>
      <c r="C35" s="3" t="s">
        <v>57</v>
      </c>
      <c r="D35" s="3">
        <v>65</v>
      </c>
      <c r="E35" t="s">
        <v>20</v>
      </c>
      <c r="F35" s="2" t="str">
        <f t="shared" si="2"/>
        <v>JaneSlaytonFMILLENNIUM RUNNING</v>
      </c>
      <c r="G35" s="26">
        <f>SUMIF('Nashua 10K'!$F$2:$F$300,$F35,'Nashua 10K'!$J$2:$J$300)</f>
        <v>0</v>
      </c>
      <c r="H35" s="26">
        <f>SUMIF('Cinco 5K'!$F$2:$F$399,$F35,'Cinco 5K'!$J$2:$J$399)</f>
        <v>0</v>
      </c>
      <c r="I35" s="26">
        <f>SUMIF('Run for Freedom 10K'!$F$2:$F$300,$F35,'Run for Freedom 10K'!$J$2:$J$300)</f>
        <v>0</v>
      </c>
      <c r="J35" s="26">
        <f>SUMIF('Half Way to St. Patty 5K'!$F$2:$F$300,$F35,'Half Way to St. Patty 5K'!$J$2:$J$300)</f>
        <v>6.0625</v>
      </c>
      <c r="K35" s="26">
        <f>SUMIF('Downriver 10K'!$F$2:$F$300,$F35,'Downriver 10K'!$J$2:$J$300)</f>
        <v>17.5</v>
      </c>
      <c r="L35" s="26">
        <f>SUMIF('New England Half'!$F$2:$F$300,$F35,'New England Half'!$J$2:$J$300)</f>
        <v>0</v>
      </c>
      <c r="M35" s="28">
        <f t="shared" si="3"/>
        <v>23.5625</v>
      </c>
    </row>
    <row r="36" spans="1:13" ht="12.45" x14ac:dyDescent="0.3">
      <c r="A36" s="2" t="s">
        <v>97</v>
      </c>
      <c r="B36" s="2" t="s">
        <v>289</v>
      </c>
      <c r="C36" s="2" t="s">
        <v>57</v>
      </c>
      <c r="D36" s="2">
        <v>61</v>
      </c>
      <c r="E36" t="s">
        <v>20</v>
      </c>
      <c r="F36" s="2" t="str">
        <f t="shared" si="2"/>
        <v>DianeHartshornFMILLENNIUM RUNNING</v>
      </c>
      <c r="G36" s="26">
        <f>SUMIF('Nashua 10K'!$F$2:$F$300,$F36,'Nashua 10K'!$J$2:$J$300)</f>
        <v>0</v>
      </c>
      <c r="H36" s="26">
        <f>SUMIF('Cinco 5K'!$F$2:$F$399,$F36,'Cinco 5K'!$J$2:$J$399)</f>
        <v>6.5</v>
      </c>
      <c r="I36" s="26">
        <f>SUMIF('Run for Freedom 10K'!$F$2:$F$300,$F36,'Run for Freedom 10K'!$J$2:$J$300)</f>
        <v>0</v>
      </c>
      <c r="J36" s="26">
        <f>SUMIF('Half Way to St. Patty 5K'!$F$2:$F$300,$F36,'Half Way to St. Patty 5K'!$J$2:$J$300)</f>
        <v>0</v>
      </c>
      <c r="K36" s="26">
        <f>SUMIF('Downriver 10K'!$F$2:$F$300,$F36,'Downriver 10K'!$J$2:$J$300)</f>
        <v>0</v>
      </c>
      <c r="L36" s="26">
        <f>SUMIF('New England Half'!$F$2:$F$300,$F36,'New England Half'!$J$2:$J$300)</f>
        <v>14.5</v>
      </c>
      <c r="M36" s="28">
        <f t="shared" si="3"/>
        <v>21</v>
      </c>
    </row>
    <row r="37" spans="1:13" ht="12.45" x14ac:dyDescent="0.3">
      <c r="A37" s="2" t="s">
        <v>347</v>
      </c>
      <c r="B37" s="2" t="s">
        <v>348</v>
      </c>
      <c r="C37" s="2" t="s">
        <v>57</v>
      </c>
      <c r="D37" s="2">
        <v>62</v>
      </c>
      <c r="E37" t="s">
        <v>20</v>
      </c>
      <c r="F37" s="2" t="str">
        <f t="shared" si="2"/>
        <v>PennySullivanFMILLENNIUM RUNNING</v>
      </c>
      <c r="G37" s="26">
        <f>SUMIF('Nashua 10K'!$F$2:$F$300,$F37,'Nashua 10K'!$J$2:$J$300)</f>
        <v>0</v>
      </c>
      <c r="H37" s="26">
        <f>SUMIF('Cinco 5K'!$F$2:$F$399,$F37,'Cinco 5K'!$J$2:$J$399)</f>
        <v>2</v>
      </c>
      <c r="I37" s="26">
        <f>SUMIF('Run for Freedom 10K'!$F$2:$F$300,$F37,'Run for Freedom 10K'!$J$2:$J$300)</f>
        <v>0</v>
      </c>
      <c r="J37" s="26">
        <f>SUMIF('Half Way to St. Patty 5K'!$F$2:$F$300,$F37,'Half Way to St. Patty 5K'!$J$2:$J$300)</f>
        <v>9.125</v>
      </c>
      <c r="K37" s="26">
        <f>SUMIF('Downriver 10K'!$F$2:$F$300,$F37,'Downriver 10K'!$J$2:$J$300)</f>
        <v>0</v>
      </c>
      <c r="L37" s="26">
        <f>SUMIF('New England Half'!$F$2:$F$300,$F37,'New England Half'!$J$2:$J$300)</f>
        <v>9.75</v>
      </c>
      <c r="M37" s="28">
        <f t="shared" si="3"/>
        <v>20.875</v>
      </c>
    </row>
    <row r="38" spans="1:13" ht="12.45" x14ac:dyDescent="0.3">
      <c r="A38" s="2" t="s">
        <v>243</v>
      </c>
      <c r="B38" s="2" t="s">
        <v>244</v>
      </c>
      <c r="C38" s="2" t="s">
        <v>57</v>
      </c>
      <c r="D38" s="2">
        <v>60</v>
      </c>
      <c r="E38" t="s">
        <v>20</v>
      </c>
      <c r="F38" s="2" t="str">
        <f t="shared" si="2"/>
        <v>DebraMcCurdyFMILLENNIUM RUNNING</v>
      </c>
      <c r="G38" s="26">
        <f>SUMIF('Nashua 10K'!$F$2:$F$300,$F38,'Nashua 10K'!$J$2:$J$300)</f>
        <v>0</v>
      </c>
      <c r="H38" s="26">
        <f>SUMIF('Cinco 5K'!$F$2:$F$399,$F38,'Cinco 5K'!$J$2:$J$399)</f>
        <v>20.5</v>
      </c>
      <c r="I38" s="26">
        <f>SUMIF('Run for Freedom 10K'!$F$2:$F$300,$F38,'Run for Freedom 10K'!$J$2:$J$300)</f>
        <v>0</v>
      </c>
      <c r="J38" s="26">
        <f>SUMIF('Half Way to St. Patty 5K'!$F$2:$F$300,$F38,'Half Way to St. Patty 5K'!$J$2:$J$300)</f>
        <v>0</v>
      </c>
      <c r="K38" s="26">
        <f>SUMIF('Downriver 10K'!$F$2:$F$300,$F38,'Downriver 10K'!$J$2:$J$300)</f>
        <v>0</v>
      </c>
      <c r="L38" s="26">
        <f>SUMIF('New England Half'!$F$2:$F$300,$F38,'New England Half'!$J$2:$J$300)</f>
        <v>0</v>
      </c>
      <c r="M38" s="28">
        <f t="shared" si="3"/>
        <v>20.5</v>
      </c>
    </row>
    <row r="39" spans="1:13" ht="12.45" x14ac:dyDescent="0.3">
      <c r="A39" s="2" t="s">
        <v>203</v>
      </c>
      <c r="B39" s="2" t="s">
        <v>408</v>
      </c>
      <c r="C39" s="2" t="s">
        <v>57</v>
      </c>
      <c r="D39" s="2">
        <v>64</v>
      </c>
      <c r="E39" s="2" t="s">
        <v>18</v>
      </c>
      <c r="F39" s="2" t="str">
        <f t="shared" si="2"/>
        <v>EllenKolbFGATE CITY STRIDERS</v>
      </c>
      <c r="G39" s="26">
        <f>SUMIF('Nashua 10K'!$F$2:$F$300,$F39,'Nashua 10K'!$J$2:$J$300)</f>
        <v>0</v>
      </c>
      <c r="H39" s="26">
        <f>SUMIF('Cinco 5K'!$F$2:$F$399,$F39,'Cinco 5K'!$J$2:$J$399)</f>
        <v>2</v>
      </c>
      <c r="I39" s="26">
        <f>SUMIF('Run for Freedom 10K'!$F$2:$F$300,$F39,'Run for Freedom 10K'!$J$2:$J$300)</f>
        <v>0</v>
      </c>
      <c r="J39" s="26">
        <f>SUMIF('Half Way to St. Patty 5K'!$F$2:$F$300,$F39,'Half Way to St. Patty 5K'!$J$2:$J$300)</f>
        <v>3.75</v>
      </c>
      <c r="K39" s="26">
        <f>SUMIF('Downriver 10K'!$F$2:$F$300,$F39,'Downriver 10K'!$J$2:$J$300)</f>
        <v>14</v>
      </c>
      <c r="L39" s="26">
        <f>SUMIF('New England Half'!$F$2:$F$300,$F39,'New England Half'!$J$2:$J$300)</f>
        <v>0</v>
      </c>
      <c r="M39" s="28">
        <f t="shared" si="3"/>
        <v>19.75</v>
      </c>
    </row>
    <row r="40" spans="1:13" ht="12.45" x14ac:dyDescent="0.3">
      <c r="A40" t="s">
        <v>359</v>
      </c>
      <c r="B40" t="s">
        <v>831</v>
      </c>
      <c r="C40" t="s">
        <v>57</v>
      </c>
      <c r="D40">
        <v>63</v>
      </c>
      <c r="E40" s="2" t="s">
        <v>21</v>
      </c>
      <c r="F40" s="2" t="str">
        <f t="shared" si="2"/>
        <v>CherylLasellFUPPER VALLEY RUNNING CLUB</v>
      </c>
      <c r="G40" s="26">
        <f>SUMIF('Nashua 10K'!$F$2:$F$300,$F40,'Nashua 10K'!$J$2:$J$300)</f>
        <v>0</v>
      </c>
      <c r="H40" s="26">
        <f>SUMIF('Cinco 5K'!$F$2:$F$399,$F40,'Cinco 5K'!$J$2:$J$399)</f>
        <v>0</v>
      </c>
      <c r="I40" s="26">
        <f>SUMIF('Run for Freedom 10K'!$F$2:$F$300,$F40,'Run for Freedom 10K'!$J$2:$J$300)</f>
        <v>0</v>
      </c>
      <c r="J40" s="26">
        <f>SUMIF('Half Way to St. Patty 5K'!$F$2:$F$300,$F40,'Half Way to St. Patty 5K'!$J$2:$J$300)</f>
        <v>0</v>
      </c>
      <c r="K40" s="26">
        <f>SUMIF('Downriver 10K'!$F$2:$F$300,$F40,'Downriver 10K'!$J$2:$J$300)</f>
        <v>16</v>
      </c>
      <c r="L40" s="26">
        <f>SUMIF('New England Half'!$F$2:$F$300,$F40,'New England Half'!$J$2:$J$300)</f>
        <v>0</v>
      </c>
      <c r="M40" s="28">
        <f t="shared" si="3"/>
        <v>16</v>
      </c>
    </row>
    <row r="41" spans="1:13" ht="12.45" x14ac:dyDescent="0.3">
      <c r="A41" s="3" t="s">
        <v>219</v>
      </c>
      <c r="B41" s="3" t="s">
        <v>903</v>
      </c>
      <c r="C41" s="3" t="s">
        <v>57</v>
      </c>
      <c r="D41" s="3">
        <v>63</v>
      </c>
      <c r="E41" t="s">
        <v>20</v>
      </c>
      <c r="F41" s="2" t="str">
        <f t="shared" si="2"/>
        <v>BethDroletteFMILLENNIUM RUNNING</v>
      </c>
      <c r="G41" s="26">
        <f>SUMIF('Nashua 10K'!$F$2:$F$300,$F41,'Nashua 10K'!$J$2:$J$300)</f>
        <v>0</v>
      </c>
      <c r="H41" s="26">
        <f>SUMIF('Cinco 5K'!$F$2:$F$399,$F41,'Cinco 5K'!$J$2:$J$399)</f>
        <v>0</v>
      </c>
      <c r="I41" s="26">
        <f>SUMIF('Run for Freedom 10K'!$F$2:$F$300,$F41,'Run for Freedom 10K'!$J$2:$J$300)</f>
        <v>0</v>
      </c>
      <c r="J41" s="26">
        <f>SUMIF('Half Way to St. Patty 5K'!$F$2:$F$300,$F41,'Half Way to St. Patty 5K'!$J$2:$J$300)</f>
        <v>0</v>
      </c>
      <c r="K41" s="26">
        <f>SUMIF('Downriver 10K'!$F$2:$F$300,$F41,'Downriver 10K'!$J$2:$J$300)</f>
        <v>0</v>
      </c>
      <c r="L41" s="26">
        <f>SUMIF('New England Half'!$F$2:$F$300,$F41,'New England Half'!$J$2:$J$300)</f>
        <v>15.5</v>
      </c>
      <c r="M41" s="28">
        <f t="shared" si="3"/>
        <v>15.5</v>
      </c>
    </row>
    <row r="42" spans="1:13" ht="12.45" x14ac:dyDescent="0.3">
      <c r="A42" s="3" t="s">
        <v>97</v>
      </c>
      <c r="B42" s="3" t="s">
        <v>906</v>
      </c>
      <c r="C42" s="3" t="s">
        <v>57</v>
      </c>
      <c r="D42" s="3">
        <v>67</v>
      </c>
      <c r="E42" t="s">
        <v>20</v>
      </c>
      <c r="F42" s="2" t="str">
        <f t="shared" si="2"/>
        <v>DianeNugentFMILLENNIUM RUNNING</v>
      </c>
      <c r="G42" s="26">
        <f>SUMIF('Nashua 10K'!$F$2:$F$300,$F42,'Nashua 10K'!$J$2:$J$300)</f>
        <v>0</v>
      </c>
      <c r="H42" s="26">
        <f>SUMIF('Cinco 5K'!$F$2:$F$399,$F42,'Cinco 5K'!$J$2:$J$399)</f>
        <v>0</v>
      </c>
      <c r="I42" s="26">
        <f>SUMIF('Run for Freedom 10K'!$F$2:$F$300,$F42,'Run for Freedom 10K'!$J$2:$J$300)</f>
        <v>0</v>
      </c>
      <c r="J42" s="26">
        <f>SUMIF('Half Way to St. Patty 5K'!$F$2:$F$300,$F42,'Half Way to St. Patty 5K'!$J$2:$J$300)</f>
        <v>0</v>
      </c>
      <c r="K42" s="26">
        <f>SUMIF('Downriver 10K'!$F$2:$F$300,$F42,'Downriver 10K'!$J$2:$J$300)</f>
        <v>0</v>
      </c>
      <c r="L42" s="26">
        <f>SUMIF('New England Half'!$F$2:$F$300,$F42,'New England Half'!$J$2:$J$300)</f>
        <v>15</v>
      </c>
      <c r="M42" s="28">
        <f t="shared" si="3"/>
        <v>15</v>
      </c>
    </row>
    <row r="43" spans="1:13" ht="12.45" x14ac:dyDescent="0.3">
      <c r="A43" t="s">
        <v>642</v>
      </c>
      <c r="B43" t="s">
        <v>643</v>
      </c>
      <c r="C43" t="s">
        <v>57</v>
      </c>
      <c r="D43">
        <v>62</v>
      </c>
      <c r="E43" t="s">
        <v>20</v>
      </c>
      <c r="F43" s="2" t="str">
        <f t="shared" si="2"/>
        <v>BonnieRobertsFMILLENNIUM RUNNING</v>
      </c>
      <c r="G43" s="26">
        <f>SUMIF('Nashua 10K'!$F$2:$F$300,$F43,'Nashua 10K'!$J$2:$J$300)</f>
        <v>0</v>
      </c>
      <c r="H43" s="26">
        <f>SUMIF('Cinco 5K'!$F$2:$F$399,$F43,'Cinco 5K'!$J$2:$J$399)</f>
        <v>0</v>
      </c>
      <c r="I43" s="26">
        <f>SUMIF('Run for Freedom 10K'!$F$2:$F$300,$F43,'Run for Freedom 10K'!$J$2:$J$300)</f>
        <v>5.875</v>
      </c>
      <c r="J43" s="26">
        <f>SUMIF('Half Way to St. Patty 5K'!$F$2:$F$300,$F43,'Half Way to St. Patty 5K'!$J$2:$J$300)</f>
        <v>0</v>
      </c>
      <c r="K43" s="26">
        <f>SUMIF('Downriver 10K'!$F$2:$F$300,$F43,'Downriver 10K'!$J$2:$J$300)</f>
        <v>0</v>
      </c>
      <c r="L43" s="26">
        <f>SUMIF('New England Half'!$F$2:$F$300,$F43,'New England Half'!$J$2:$J$300)</f>
        <v>8.75</v>
      </c>
      <c r="M43" s="28">
        <f t="shared" si="3"/>
        <v>14.625</v>
      </c>
    </row>
    <row r="44" spans="1:13" ht="12.45" x14ac:dyDescent="0.3">
      <c r="A44" s="2" t="s">
        <v>256</v>
      </c>
      <c r="B44" s="2" t="s">
        <v>257</v>
      </c>
      <c r="C44" s="2" t="s">
        <v>57</v>
      </c>
      <c r="D44" s="2">
        <v>63</v>
      </c>
      <c r="E44" t="s">
        <v>20</v>
      </c>
      <c r="F44" s="2" t="str">
        <f t="shared" si="2"/>
        <v>DianaAgerFMILLENNIUM RUNNING</v>
      </c>
      <c r="G44" s="26">
        <f>SUMIF('Nashua 10K'!$F$2:$F$300,$F44,'Nashua 10K'!$J$2:$J$300)</f>
        <v>0</v>
      </c>
      <c r="H44" s="26">
        <f>SUMIF('Cinco 5K'!$F$2:$F$399,$F44,'Cinco 5K'!$J$2:$J$399)</f>
        <v>14</v>
      </c>
      <c r="I44" s="26">
        <f>SUMIF('Run for Freedom 10K'!$F$2:$F$300,$F44,'Run for Freedom 10K'!$J$2:$J$300)</f>
        <v>0</v>
      </c>
      <c r="J44" s="26">
        <f>SUMIF('Half Way to St. Patty 5K'!$F$2:$F$300,$F44,'Half Way to St. Patty 5K'!$J$2:$J$300)</f>
        <v>0</v>
      </c>
      <c r="K44" s="26">
        <f>SUMIF('Downriver 10K'!$F$2:$F$300,$F44,'Downriver 10K'!$J$2:$J$300)</f>
        <v>0</v>
      </c>
      <c r="L44" s="26">
        <f>SUMIF('New England Half'!$F$2:$F$300,$F44,'New England Half'!$J$2:$J$300)</f>
        <v>0</v>
      </c>
      <c r="M44" s="28">
        <f t="shared" si="3"/>
        <v>14</v>
      </c>
    </row>
    <row r="45" spans="1:13" ht="12.45" x14ac:dyDescent="0.3">
      <c r="A45" t="s">
        <v>702</v>
      </c>
      <c r="B45" t="s">
        <v>703</v>
      </c>
      <c r="C45" s="3" t="s">
        <v>57</v>
      </c>
      <c r="D45">
        <v>60</v>
      </c>
      <c r="E45" s="2" t="s">
        <v>18</v>
      </c>
      <c r="F45" s="2" t="str">
        <f t="shared" si="2"/>
        <v>KristenMacWilliamsFGATE CITY STRIDERS</v>
      </c>
      <c r="G45" s="26">
        <f>SUMIF('Nashua 10K'!$F$2:$F$300,$F45,'Nashua 10K'!$J$2:$J$300)</f>
        <v>0</v>
      </c>
      <c r="H45" s="26">
        <f>SUMIF('Cinco 5K'!$F$2:$F$399,$F45,'Cinco 5K'!$J$2:$J$399)</f>
        <v>0</v>
      </c>
      <c r="I45" s="26">
        <f>SUMIF('Run for Freedom 10K'!$F$2:$F$300,$F45,'Run for Freedom 10K'!$J$2:$J$300)</f>
        <v>0</v>
      </c>
      <c r="J45" s="26">
        <f>SUMIF('Half Way to St. Patty 5K'!$F$2:$F$300,$F45,'Half Way to St. Patty 5K'!$J$2:$J$300)</f>
        <v>13</v>
      </c>
      <c r="K45" s="26">
        <f>SUMIF('Downriver 10K'!$F$2:$F$300,$F45,'Downriver 10K'!$J$2:$J$300)</f>
        <v>0</v>
      </c>
      <c r="L45" s="26">
        <f>SUMIF('New England Half'!$F$2:$F$300,$F45,'New England Half'!$J$2:$J$300)</f>
        <v>0</v>
      </c>
      <c r="M45" s="28">
        <f t="shared" si="3"/>
        <v>13</v>
      </c>
    </row>
    <row r="46" spans="1:13" ht="12.45" x14ac:dyDescent="0.3">
      <c r="A46" s="2" t="s">
        <v>380</v>
      </c>
      <c r="B46" s="2" t="s">
        <v>381</v>
      </c>
      <c r="C46" s="2" t="s">
        <v>57</v>
      </c>
      <c r="D46" s="2">
        <v>63</v>
      </c>
      <c r="E46" t="s">
        <v>20</v>
      </c>
      <c r="F46" s="2" t="str">
        <f t="shared" si="2"/>
        <v>KimMacdonald-ConillFMILLENNIUM RUNNING</v>
      </c>
      <c r="G46" s="26">
        <f>SUMIF('Nashua 10K'!$F$2:$F$300,$F46,'Nashua 10K'!$J$2:$J$300)</f>
        <v>0</v>
      </c>
      <c r="H46" s="26">
        <f>SUMIF('Cinco 5K'!$F$2:$F$399,$F46,'Cinco 5K'!$J$2:$J$399)</f>
        <v>2</v>
      </c>
      <c r="I46" s="26">
        <f>SUMIF('Run for Freedom 10K'!$F$2:$F$300,$F46,'Run for Freedom 10K'!$J$2:$J$300)</f>
        <v>0</v>
      </c>
      <c r="J46" s="26">
        <f>SUMIF('Half Way to St. Patty 5K'!$F$2:$F$300,$F46,'Half Way to St. Patty 5K'!$J$2:$J$300)</f>
        <v>4.25</v>
      </c>
      <c r="K46" s="26">
        <f>SUMIF('Downriver 10K'!$F$2:$F$300,$F46,'Downriver 10K'!$J$2:$J$300)</f>
        <v>0</v>
      </c>
      <c r="L46" s="26">
        <f>SUMIF('New England Half'!$F$2:$F$300,$F46,'New England Half'!$J$2:$J$300)</f>
        <v>4.75</v>
      </c>
      <c r="M46" s="28">
        <f t="shared" si="3"/>
        <v>11</v>
      </c>
    </row>
    <row r="47" spans="1:13" ht="12.45" x14ac:dyDescent="0.3">
      <c r="A47" s="3" t="s">
        <v>359</v>
      </c>
      <c r="B47" s="3" t="s">
        <v>122</v>
      </c>
      <c r="C47" s="3" t="s">
        <v>57</v>
      </c>
      <c r="D47" s="3">
        <v>66</v>
      </c>
      <c r="E47" t="s">
        <v>20</v>
      </c>
      <c r="F47" s="2" t="str">
        <f t="shared" si="2"/>
        <v>CherylAdamsFMILLENNIUM RUNNING</v>
      </c>
      <c r="G47" s="26">
        <f>SUMIF('Nashua 10K'!$F$2:$F$300,$F47,'Nashua 10K'!$J$2:$J$300)</f>
        <v>0</v>
      </c>
      <c r="H47" s="26">
        <f>SUMIF('Cinco 5K'!$F$2:$F$399,$F47,'Cinco 5K'!$J$2:$J$399)</f>
        <v>0</v>
      </c>
      <c r="I47" s="26">
        <f>SUMIF('Run for Freedom 10K'!$F$2:$F$300,$F47,'Run for Freedom 10K'!$J$2:$J$300)</f>
        <v>0</v>
      </c>
      <c r="J47" s="26">
        <f>SUMIF('Half Way to St. Patty 5K'!$F$2:$F$300,$F47,'Half Way to St. Patty 5K'!$J$2:$J$300)</f>
        <v>8.25</v>
      </c>
      <c r="K47" s="26">
        <f>SUMIF('Downriver 10K'!$F$2:$F$300,$F47,'Downriver 10K'!$J$2:$J$300)</f>
        <v>0</v>
      </c>
      <c r="L47" s="26">
        <f>SUMIF('New England Half'!$F$2:$F$300,$F47,'New England Half'!$J$2:$J$300)</f>
        <v>0</v>
      </c>
      <c r="M47" s="28">
        <f t="shared" si="3"/>
        <v>8.25</v>
      </c>
    </row>
    <row r="48" spans="1:13" ht="12.45" x14ac:dyDescent="0.3">
      <c r="A48" s="2" t="s">
        <v>350</v>
      </c>
      <c r="B48" s="2" t="s">
        <v>351</v>
      </c>
      <c r="C48" s="2" t="s">
        <v>57</v>
      </c>
      <c r="D48" s="2">
        <v>60</v>
      </c>
      <c r="E48" t="s">
        <v>19</v>
      </c>
      <c r="F48" s="2" t="str">
        <f t="shared" si="2"/>
        <v>RuthHarbilasFGREATER DERRY TRACK CLUB</v>
      </c>
      <c r="G48" s="26">
        <f>SUMIF('Nashua 10K'!$F$2:$F$300,$F48,'Nashua 10K'!$J$2:$J$300)</f>
        <v>0</v>
      </c>
      <c r="H48" s="26">
        <f>SUMIF('Cinco 5K'!$F$2:$F$399,$F48,'Cinco 5K'!$J$2:$J$399)</f>
        <v>2</v>
      </c>
      <c r="I48" s="26">
        <f>SUMIF('Run for Freedom 10K'!$F$2:$F$300,$F48,'Run for Freedom 10K'!$J$2:$J$300)</f>
        <v>0</v>
      </c>
      <c r="J48" s="26">
        <f>SUMIF('Half Way to St. Patty 5K'!$F$2:$F$300,$F48,'Half Way to St. Patty 5K'!$J$2:$J$300)</f>
        <v>5.875</v>
      </c>
      <c r="K48" s="26">
        <f>SUMIF('Downriver 10K'!$F$2:$F$300,$F48,'Downriver 10K'!$J$2:$J$300)</f>
        <v>0</v>
      </c>
      <c r="L48" s="26">
        <f>SUMIF('New England Half'!$F$2:$F$300,$F48,'New England Half'!$J$2:$J$300)</f>
        <v>0</v>
      </c>
      <c r="M48" s="28">
        <f t="shared" si="3"/>
        <v>7.875</v>
      </c>
    </row>
    <row r="49" spans="1:13" ht="12.45" x14ac:dyDescent="0.3">
      <c r="A49" t="s">
        <v>727</v>
      </c>
      <c r="B49" t="s">
        <v>728</v>
      </c>
      <c r="C49" s="3" t="s">
        <v>57</v>
      </c>
      <c r="D49">
        <v>62</v>
      </c>
      <c r="E49" t="s">
        <v>19</v>
      </c>
      <c r="F49" s="2" t="str">
        <f t="shared" si="2"/>
        <v>ThereseKermanFGREATER DERRY TRACK CLUB</v>
      </c>
      <c r="G49" s="26">
        <f>SUMIF('Nashua 10K'!$F$2:$F$300,$F49,'Nashua 10K'!$J$2:$J$300)</f>
        <v>0</v>
      </c>
      <c r="H49" s="26">
        <f>SUMIF('Cinco 5K'!$F$2:$F$399,$F49,'Cinco 5K'!$J$2:$J$399)</f>
        <v>0</v>
      </c>
      <c r="I49" s="26">
        <f>SUMIF('Run for Freedom 10K'!$F$2:$F$300,$F49,'Run for Freedom 10K'!$J$2:$J$300)</f>
        <v>0</v>
      </c>
      <c r="J49" s="26">
        <f>SUMIF('Half Way to St. Patty 5K'!$F$2:$F$300,$F49,'Half Way to St. Patty 5K'!$J$2:$J$300)</f>
        <v>7.75</v>
      </c>
      <c r="K49" s="26">
        <f>SUMIF('Downriver 10K'!$F$2:$F$300,$F49,'Downriver 10K'!$J$2:$J$300)</f>
        <v>0</v>
      </c>
      <c r="L49" s="26">
        <f>SUMIF('New England Half'!$F$2:$F$300,$F49,'New England Half'!$J$2:$J$300)</f>
        <v>0</v>
      </c>
      <c r="M49" s="28">
        <f t="shared" si="3"/>
        <v>7.75</v>
      </c>
    </row>
    <row r="50" spans="1:13" ht="12.45" x14ac:dyDescent="0.3">
      <c r="A50" s="2" t="s">
        <v>100</v>
      </c>
      <c r="B50" s="2" t="s">
        <v>286</v>
      </c>
      <c r="C50" s="2" t="s">
        <v>57</v>
      </c>
      <c r="D50" s="2">
        <v>63</v>
      </c>
      <c r="E50" t="s">
        <v>19</v>
      </c>
      <c r="F50" s="2" t="str">
        <f t="shared" si="2"/>
        <v>PegLandryFGREATER DERRY TRACK CLUB</v>
      </c>
      <c r="G50" s="26">
        <f>SUMIF('Nashua 10K'!$F$2:$F$300,$F50,'Nashua 10K'!$J$2:$J$300)</f>
        <v>0</v>
      </c>
      <c r="H50" s="26">
        <f>SUMIF('Cinco 5K'!$F$2:$F$399,$F50,'Cinco 5K'!$J$2:$J$399)</f>
        <v>6.75</v>
      </c>
      <c r="I50" s="26">
        <f>SUMIF('Run for Freedom 10K'!$F$2:$F$300,$F50,'Run for Freedom 10K'!$J$2:$J$300)</f>
        <v>0</v>
      </c>
      <c r="J50" s="26">
        <f>SUMIF('Half Way to St. Patty 5K'!$F$2:$F$300,$F50,'Half Way to St. Patty 5K'!$J$2:$J$300)</f>
        <v>0</v>
      </c>
      <c r="K50" s="26">
        <f>SUMIF('Downriver 10K'!$F$2:$F$300,$F50,'Downriver 10K'!$J$2:$J$300)</f>
        <v>0</v>
      </c>
      <c r="L50" s="26">
        <f>SUMIF('New England Half'!$F$2:$F$300,$F50,'New England Half'!$J$2:$J$300)</f>
        <v>0</v>
      </c>
      <c r="M50" s="28">
        <f t="shared" si="3"/>
        <v>6.75</v>
      </c>
    </row>
    <row r="51" spans="1:13" ht="12.45" x14ac:dyDescent="0.3">
      <c r="A51" t="s">
        <v>864</v>
      </c>
      <c r="B51" t="s">
        <v>865</v>
      </c>
      <c r="C51" t="s">
        <v>57</v>
      </c>
      <c r="D51">
        <v>60</v>
      </c>
      <c r="E51" s="3" t="s">
        <v>21</v>
      </c>
      <c r="F51" s="2" t="str">
        <f t="shared" si="2"/>
        <v>JuliaNeilyFUPPER VALLEY RUNNING CLUB</v>
      </c>
      <c r="G51" s="26">
        <f>SUMIF('Nashua 10K'!$F$2:$F$300,$F51,'Nashua 10K'!$J$2:$J$300)</f>
        <v>0</v>
      </c>
      <c r="H51" s="26">
        <f>SUMIF('Cinco 5K'!$F$2:$F$399,$F51,'Cinco 5K'!$J$2:$J$399)</f>
        <v>0</v>
      </c>
      <c r="I51" s="26">
        <f>SUMIF('Run for Freedom 10K'!$F$2:$F$300,$F51,'Run for Freedom 10K'!$J$2:$J$300)</f>
        <v>0</v>
      </c>
      <c r="J51" s="26">
        <f>SUMIF('Half Way to St. Patty 5K'!$F$2:$F$300,$F51,'Half Way to St. Patty 5K'!$J$2:$J$300)</f>
        <v>0</v>
      </c>
      <c r="K51" s="26">
        <f>SUMIF('Downriver 10K'!$F$2:$F$300,$F51,'Downriver 10K'!$J$2:$J$300)</f>
        <v>0</v>
      </c>
      <c r="L51" s="26">
        <f>SUMIF('New England Half'!$F$2:$F$300,$F51,'New England Half'!$J$2:$J$300)</f>
        <v>6.25</v>
      </c>
      <c r="M51" s="28">
        <f t="shared" si="3"/>
        <v>6.25</v>
      </c>
    </row>
    <row r="52" spans="1:13" ht="12.45" x14ac:dyDescent="0.3">
      <c r="A52" s="2" t="s">
        <v>119</v>
      </c>
      <c r="B52" s="2" t="s">
        <v>309</v>
      </c>
      <c r="C52" s="2" t="s">
        <v>57</v>
      </c>
      <c r="D52" s="2">
        <v>66</v>
      </c>
      <c r="E52" t="s">
        <v>20</v>
      </c>
      <c r="F52" s="2" t="str">
        <f t="shared" si="2"/>
        <v>DeniseLyddyFMILLENNIUM RUNNING</v>
      </c>
      <c r="G52" s="26">
        <f>SUMIF('Nashua 10K'!$F$2:$F$300,$F52,'Nashua 10K'!$J$2:$J$300)</f>
        <v>0</v>
      </c>
      <c r="H52" s="26">
        <f>SUMIF('Cinco 5K'!$F$2:$F$399,$F52,'Cinco 5K'!$J$2:$J$399)</f>
        <v>3.375</v>
      </c>
      <c r="I52" s="26">
        <f>SUMIF('Run for Freedom 10K'!$F$2:$F$300,$F52,'Run for Freedom 10K'!$J$2:$J$300)</f>
        <v>0</v>
      </c>
      <c r="J52" s="26">
        <f>SUMIF('Half Way to St. Patty 5K'!$F$2:$F$300,$F52,'Half Way to St. Patty 5K'!$J$2:$J$300)</f>
        <v>0</v>
      </c>
      <c r="K52" s="26">
        <f>SUMIF('Downriver 10K'!$F$2:$F$300,$F52,'Downriver 10K'!$J$2:$J$300)</f>
        <v>0</v>
      </c>
      <c r="L52" s="26">
        <f>SUMIF('New England Half'!$F$2:$F$300,$F52,'New England Half'!$J$2:$J$300)</f>
        <v>0</v>
      </c>
      <c r="M52" s="28">
        <f t="shared" si="3"/>
        <v>3.375</v>
      </c>
    </row>
    <row r="53" spans="1:13" ht="12.45" x14ac:dyDescent="0.3">
      <c r="A53" s="2" t="s">
        <v>306</v>
      </c>
      <c r="B53" s="2" t="s">
        <v>307</v>
      </c>
      <c r="C53" s="2" t="s">
        <v>57</v>
      </c>
      <c r="D53" s="2">
        <v>68</v>
      </c>
      <c r="E53" t="s">
        <v>20</v>
      </c>
      <c r="F53" s="2" t="str">
        <f t="shared" si="2"/>
        <v>KathyRouxFMILLENNIUM RUNNING</v>
      </c>
      <c r="G53" s="26">
        <f>SUMIF('Nashua 10K'!$F$2:$F$300,$F53,'Nashua 10K'!$J$2:$J$300)</f>
        <v>0</v>
      </c>
      <c r="H53" s="26">
        <f>SUMIF('Cinco 5K'!$F$2:$F$399,$F53,'Cinco 5K'!$J$2:$J$399)</f>
        <v>3.25</v>
      </c>
      <c r="I53" s="26">
        <f>SUMIF('Run for Freedom 10K'!$F$2:$F$300,$F53,'Run for Freedom 10K'!$J$2:$J$300)</f>
        <v>0</v>
      </c>
      <c r="J53" s="26">
        <f>SUMIF('Half Way to St. Patty 5K'!$F$2:$F$300,$F53,'Half Way to St. Patty 5K'!$J$2:$J$300)</f>
        <v>0</v>
      </c>
      <c r="K53" s="26">
        <f>SUMIF('Downriver 10K'!$F$2:$F$300,$F53,'Downriver 10K'!$J$2:$J$300)</f>
        <v>0</v>
      </c>
      <c r="L53" s="26">
        <f>SUMIF('New England Half'!$F$2:$F$300,$F53,'New England Half'!$J$2:$J$300)</f>
        <v>0</v>
      </c>
      <c r="M53" s="28">
        <f t="shared" si="3"/>
        <v>3.25</v>
      </c>
    </row>
    <row r="54" spans="1:13" ht="12.45" x14ac:dyDescent="0.3">
      <c r="A54" s="3" t="s">
        <v>781</v>
      </c>
      <c r="B54" s="3" t="s">
        <v>782</v>
      </c>
      <c r="C54" s="3" t="s">
        <v>57</v>
      </c>
      <c r="D54" s="3">
        <v>61</v>
      </c>
      <c r="E54" t="s">
        <v>20</v>
      </c>
      <c r="F54" s="2" t="str">
        <f t="shared" si="2"/>
        <v>CynthiaFlammiaFMILLENNIUM RUNNING</v>
      </c>
      <c r="G54" s="26">
        <f>SUMIF('Nashua 10K'!$F$2:$F$300,$F54,'Nashua 10K'!$J$2:$J$300)</f>
        <v>0</v>
      </c>
      <c r="H54" s="26">
        <f>SUMIF('Cinco 5K'!$F$2:$F$399,$F54,'Cinco 5K'!$J$2:$J$399)</f>
        <v>0</v>
      </c>
      <c r="I54" s="26">
        <f>SUMIF('Run for Freedom 10K'!$F$2:$F$300,$F54,'Run for Freedom 10K'!$J$2:$J$300)</f>
        <v>0</v>
      </c>
      <c r="J54" s="26">
        <f>SUMIF('Half Way to St. Patty 5K'!$F$2:$F$300,$F54,'Half Way to St. Patty 5K'!$J$2:$J$300)</f>
        <v>2.5625</v>
      </c>
      <c r="K54" s="26">
        <f>SUMIF('Downriver 10K'!$F$2:$F$300,$F54,'Downriver 10K'!$J$2:$J$300)</f>
        <v>0</v>
      </c>
      <c r="L54" s="26">
        <f>SUMIF('New England Half'!$F$2:$F$300,$F54,'New England Half'!$J$2:$J$300)</f>
        <v>0</v>
      </c>
      <c r="M54" s="28">
        <f t="shared" si="3"/>
        <v>2.5625</v>
      </c>
    </row>
    <row r="55" spans="1:13" ht="12.45" x14ac:dyDescent="0.3">
      <c r="A55" s="2" t="s">
        <v>281</v>
      </c>
      <c r="B55" s="2" t="s">
        <v>325</v>
      </c>
      <c r="C55" s="2" t="s">
        <v>57</v>
      </c>
      <c r="D55" s="2">
        <v>66</v>
      </c>
      <c r="E55" t="s">
        <v>20</v>
      </c>
      <c r="F55" s="2" t="str">
        <f t="shared" si="2"/>
        <v>NancySavickasFMILLENNIUM RUNNING</v>
      </c>
      <c r="G55" s="26">
        <f>SUMIF('Nashua 10K'!$F$2:$F$300,$F55,'Nashua 10K'!$J$2:$J$300)</f>
        <v>0</v>
      </c>
      <c r="H55" s="26">
        <f>SUMIF('Cinco 5K'!$F$2:$F$399,$F55,'Cinco 5K'!$J$2:$J$399)</f>
        <v>2.28125</v>
      </c>
      <c r="I55" s="26">
        <f>SUMIF('Run for Freedom 10K'!$F$2:$F$300,$F55,'Run for Freedom 10K'!$J$2:$J$300)</f>
        <v>0</v>
      </c>
      <c r="J55" s="26">
        <f>SUMIF('Half Way to St. Patty 5K'!$F$2:$F$300,$F55,'Half Way to St. Patty 5K'!$J$2:$J$300)</f>
        <v>0</v>
      </c>
      <c r="K55" s="26">
        <f>SUMIF('Downriver 10K'!$F$2:$F$300,$F55,'Downriver 10K'!$J$2:$J$300)</f>
        <v>0</v>
      </c>
      <c r="L55" s="26">
        <f>SUMIF('New England Half'!$F$2:$F$300,$F55,'New England Half'!$J$2:$J$300)</f>
        <v>0</v>
      </c>
      <c r="M55" s="28">
        <f t="shared" si="3"/>
        <v>2.28125</v>
      </c>
    </row>
    <row r="56" spans="1:13" ht="12.45" x14ac:dyDescent="0.3">
      <c r="A56" s="3" t="s">
        <v>334</v>
      </c>
      <c r="B56" s="3" t="s">
        <v>787</v>
      </c>
      <c r="C56" s="3" t="s">
        <v>57</v>
      </c>
      <c r="D56" s="3">
        <v>61</v>
      </c>
      <c r="E56" t="s">
        <v>20</v>
      </c>
      <c r="F56" s="2" t="str">
        <f t="shared" si="2"/>
        <v>JudyTardifFMILLENNIUM RUNNING</v>
      </c>
      <c r="G56" s="26">
        <f>SUMIF('Nashua 10K'!$F$2:$F$300,$F56,'Nashua 10K'!$J$2:$J$300)</f>
        <v>0</v>
      </c>
      <c r="H56" s="26">
        <f>SUMIF('Cinco 5K'!$F$2:$F$399,$F56,'Cinco 5K'!$J$2:$J$399)</f>
        <v>0</v>
      </c>
      <c r="I56" s="26">
        <f>SUMIF('Run for Freedom 10K'!$F$2:$F$300,$F56,'Run for Freedom 10K'!$J$2:$J$300)</f>
        <v>0</v>
      </c>
      <c r="J56" s="26">
        <f>SUMIF('Half Way to St. Patty 5K'!$F$2:$F$300,$F56,'Half Way to St. Patty 5K'!$J$2:$J$300)</f>
        <v>2</v>
      </c>
      <c r="K56" s="26">
        <f>SUMIF('Downriver 10K'!$F$2:$F$300,$F56,'Downriver 10K'!$J$2:$J$300)</f>
        <v>0</v>
      </c>
      <c r="L56" s="26">
        <f>SUMIF('New England Half'!$F$2:$F$300,$F56,'New England Half'!$J$2:$J$300)</f>
        <v>0</v>
      </c>
      <c r="M56" s="28">
        <f t="shared" si="3"/>
        <v>2</v>
      </c>
    </row>
    <row r="57" spans="1:13" ht="12.45" x14ac:dyDescent="0.3">
      <c r="A57" s="2" t="s">
        <v>334</v>
      </c>
      <c r="B57" s="2" t="s">
        <v>335</v>
      </c>
      <c r="C57" s="2" t="s">
        <v>57</v>
      </c>
      <c r="D57" s="2">
        <v>62</v>
      </c>
      <c r="E57" t="s">
        <v>20</v>
      </c>
      <c r="F57" s="2" t="str">
        <f t="shared" si="2"/>
        <v>JudyGraham-GarciaFMILLENNIUM RUNNING</v>
      </c>
      <c r="G57" s="26">
        <f>SUMIF('Nashua 10K'!$F$2:$F$300,$F57,'Nashua 10K'!$J$2:$J$300)</f>
        <v>0</v>
      </c>
      <c r="H57" s="26">
        <f>SUMIF('Cinco 5K'!$F$2:$F$399,$F57,'Cinco 5K'!$J$2:$J$399)</f>
        <v>2</v>
      </c>
      <c r="I57" s="26">
        <f>SUMIF('Run for Freedom 10K'!$F$2:$F$300,$F57,'Run for Freedom 10K'!$J$2:$J$300)</f>
        <v>0</v>
      </c>
      <c r="J57" s="26">
        <f>SUMIF('Half Way to St. Patty 5K'!$F$2:$F$300,$F57,'Half Way to St. Patty 5K'!$J$2:$J$300)</f>
        <v>0</v>
      </c>
      <c r="K57" s="26">
        <f>SUMIF('Downriver 10K'!$F$2:$F$300,$F57,'Downriver 10K'!$J$2:$J$300)</f>
        <v>0</v>
      </c>
      <c r="L57" s="26">
        <f>SUMIF('New England Half'!$F$2:$F$300,$F57,'New England Half'!$J$2:$J$300)</f>
        <v>0</v>
      </c>
      <c r="M57" s="28">
        <f t="shared" si="3"/>
        <v>2</v>
      </c>
    </row>
    <row r="58" spans="1:13" ht="12.45" x14ac:dyDescent="0.3">
      <c r="A58" s="2" t="s">
        <v>359</v>
      </c>
      <c r="B58" s="2" t="s">
        <v>360</v>
      </c>
      <c r="C58" s="2" t="s">
        <v>57</v>
      </c>
      <c r="D58" s="2">
        <v>62</v>
      </c>
      <c r="E58" t="s">
        <v>20</v>
      </c>
      <c r="F58" s="2" t="str">
        <f t="shared" si="2"/>
        <v>CherylLucasFMILLENNIUM RUNNING</v>
      </c>
      <c r="G58" s="26">
        <f>SUMIF('Nashua 10K'!$F$2:$F$300,$F58,'Nashua 10K'!$J$2:$J$300)</f>
        <v>0</v>
      </c>
      <c r="H58" s="26">
        <f>SUMIF('Cinco 5K'!$F$2:$F$399,$F58,'Cinco 5K'!$J$2:$J$399)</f>
        <v>2</v>
      </c>
      <c r="I58" s="26">
        <f>SUMIF('Run for Freedom 10K'!$F$2:$F$300,$F58,'Run for Freedom 10K'!$J$2:$J$300)</f>
        <v>0</v>
      </c>
      <c r="J58" s="26">
        <f>SUMIF('Half Way to St. Patty 5K'!$F$2:$F$300,$F58,'Half Way to St. Patty 5K'!$J$2:$J$300)</f>
        <v>0</v>
      </c>
      <c r="K58" s="26">
        <f>SUMIF('Downriver 10K'!$F$2:$F$300,$F58,'Downriver 10K'!$J$2:$J$300)</f>
        <v>0</v>
      </c>
      <c r="L58" s="26">
        <f>SUMIF('New England Half'!$F$2:$F$300,$F58,'New England Half'!$J$2:$J$300)</f>
        <v>0</v>
      </c>
      <c r="M58" s="28">
        <f t="shared" si="3"/>
        <v>2</v>
      </c>
    </row>
    <row r="59" spans="1:13" ht="12.45" x14ac:dyDescent="0.3">
      <c r="A59" s="2" t="s">
        <v>95</v>
      </c>
      <c r="B59" s="2" t="s">
        <v>364</v>
      </c>
      <c r="C59" s="2" t="s">
        <v>57</v>
      </c>
      <c r="D59" s="2">
        <v>63</v>
      </c>
      <c r="E59" s="2" t="s">
        <v>20</v>
      </c>
      <c r="F59" s="2" t="str">
        <f t="shared" si="2"/>
        <v>LindaDoyleFMILLENNIUM RUNNING</v>
      </c>
      <c r="G59" s="26">
        <f>SUMIF('Nashua 10K'!$F$2:$F$300,$F59,'Nashua 10K'!$J$2:$J$300)</f>
        <v>0</v>
      </c>
      <c r="H59" s="26">
        <f>SUMIF('Cinco 5K'!$F$2:$F$399,$F59,'Cinco 5K'!$J$2:$J$399)</f>
        <v>2</v>
      </c>
      <c r="I59" s="26">
        <f>SUMIF('Run for Freedom 10K'!$F$2:$F$300,$F59,'Run for Freedom 10K'!$J$2:$J$300)</f>
        <v>0</v>
      </c>
      <c r="J59" s="26">
        <f>SUMIF('Half Way to St. Patty 5K'!$F$2:$F$300,$F59,'Half Way to St. Patty 5K'!$J$2:$J$300)</f>
        <v>0</v>
      </c>
      <c r="K59" s="26">
        <f>SUMIF('Downriver 10K'!$F$2:$F$300,$F59,'Downriver 10K'!$J$2:$J$300)</f>
        <v>0</v>
      </c>
      <c r="L59" s="26">
        <f>SUMIF('New England Half'!$F$2:$F$300,$F59,'New England Half'!$J$2:$J$300)</f>
        <v>0</v>
      </c>
      <c r="M59" s="28">
        <f t="shared" si="3"/>
        <v>2</v>
      </c>
    </row>
    <row r="60" spans="1:13" ht="12.45" x14ac:dyDescent="0.3">
      <c r="A60" s="2"/>
      <c r="B60" s="2"/>
      <c r="C60" s="2"/>
      <c r="D60" s="2"/>
      <c r="E60" s="2"/>
      <c r="F60" s="6"/>
      <c r="G60" s="26"/>
      <c r="H60" s="26"/>
      <c r="I60" s="26"/>
      <c r="J60" s="26"/>
      <c r="K60" s="26"/>
      <c r="L60" s="26"/>
      <c r="M60" s="28"/>
    </row>
    <row r="61" spans="1:13" ht="12.45" x14ac:dyDescent="0.3">
      <c r="A61" s="2"/>
      <c r="B61" s="2"/>
      <c r="C61" s="2"/>
      <c r="D61" s="2"/>
      <c r="E61" s="2"/>
      <c r="F61" s="6"/>
      <c r="G61" s="26"/>
      <c r="H61" s="26"/>
      <c r="I61" s="26"/>
      <c r="J61" s="26"/>
      <c r="K61" s="26"/>
      <c r="L61" s="26"/>
      <c r="M61" s="28"/>
    </row>
    <row r="62" spans="1:13" ht="12.45" x14ac:dyDescent="0.3">
      <c r="A62"/>
      <c r="B62"/>
      <c r="C62"/>
      <c r="D62"/>
      <c r="E62"/>
      <c r="F62" s="2"/>
      <c r="G62" s="26"/>
      <c r="H62" s="26"/>
      <c r="I62" s="26"/>
      <c r="J62" s="26"/>
      <c r="K62" s="26"/>
      <c r="L62" s="26"/>
      <c r="M62" s="28"/>
    </row>
    <row r="63" spans="1:13" ht="12.45" x14ac:dyDescent="0.3">
      <c r="F63" s="6"/>
      <c r="G63" s="26"/>
      <c r="H63" s="26"/>
      <c r="I63" s="26"/>
      <c r="J63" s="26"/>
      <c r="K63" s="26"/>
      <c r="L63" s="26"/>
      <c r="M63" s="28"/>
    </row>
    <row r="64" spans="1:13" ht="12.45" x14ac:dyDescent="0.3">
      <c r="A64" s="2"/>
      <c r="B64" s="2"/>
      <c r="C64" s="2"/>
      <c r="D64" s="2"/>
      <c r="E64" s="2"/>
      <c r="F64" s="6"/>
      <c r="G64" s="26"/>
      <c r="H64" s="26"/>
      <c r="I64" s="26"/>
      <c r="J64" s="26"/>
      <c r="K64" s="26"/>
      <c r="L64" s="26"/>
      <c r="M64" s="28"/>
    </row>
    <row r="65" spans="1:13" ht="12.45" x14ac:dyDescent="0.3">
      <c r="A65" s="2"/>
      <c r="B65" s="2"/>
      <c r="C65" s="2"/>
      <c r="D65" s="2"/>
      <c r="E65" s="2"/>
      <c r="F65" s="2"/>
      <c r="G65" s="26"/>
      <c r="H65" s="26"/>
      <c r="I65" s="26"/>
      <c r="J65" s="26"/>
      <c r="K65" s="26"/>
      <c r="L65" s="26"/>
      <c r="M65" s="28"/>
    </row>
    <row r="66" spans="1:13" ht="12.45" x14ac:dyDescent="0.3">
      <c r="A66" s="2"/>
      <c r="B66" s="2"/>
      <c r="C66" s="2"/>
      <c r="D66" s="2"/>
      <c r="E66" s="2"/>
      <c r="F66" s="6"/>
      <c r="G66" s="26"/>
      <c r="H66" s="26"/>
      <c r="I66" s="26"/>
      <c r="J66" s="26"/>
      <c r="K66" s="26"/>
      <c r="L66" s="26"/>
      <c r="M66" s="28"/>
    </row>
    <row r="67" spans="1:13" ht="12.45" x14ac:dyDescent="0.3">
      <c r="A67"/>
      <c r="B67"/>
      <c r="C67"/>
      <c r="D67"/>
      <c r="E67"/>
      <c r="F67" s="6"/>
      <c r="G67" s="26"/>
      <c r="H67" s="26"/>
      <c r="I67" s="26"/>
      <c r="J67" s="26"/>
      <c r="K67" s="26"/>
      <c r="L67" s="26"/>
      <c r="M67" s="28"/>
    </row>
    <row r="68" spans="1:13" ht="12.45" x14ac:dyDescent="0.3">
      <c r="A68" s="2"/>
      <c r="B68" s="2"/>
      <c r="C68" s="2"/>
      <c r="D68" s="2"/>
      <c r="E68" s="2"/>
      <c r="F68" s="6"/>
      <c r="G68" s="26"/>
      <c r="H68" s="26"/>
      <c r="I68" s="26"/>
      <c r="J68" s="26"/>
      <c r="K68" s="26"/>
      <c r="L68" s="26"/>
      <c r="M68" s="28"/>
    </row>
    <row r="69" spans="1:13" ht="12.45" x14ac:dyDescent="0.3">
      <c r="A69" s="2"/>
      <c r="B69" s="2"/>
      <c r="C69" s="2"/>
      <c r="D69" s="2"/>
      <c r="E69" s="2"/>
      <c r="F69" s="6"/>
      <c r="G69" s="26"/>
      <c r="H69" s="26"/>
      <c r="I69" s="26"/>
      <c r="J69" s="26"/>
      <c r="K69" s="26"/>
      <c r="L69" s="26"/>
      <c r="M69" s="28"/>
    </row>
    <row r="70" spans="1:13" ht="12.45" x14ac:dyDescent="0.3">
      <c r="A70"/>
      <c r="B70"/>
      <c r="C70"/>
      <c r="D70"/>
      <c r="E70" s="2"/>
      <c r="F70" s="6"/>
      <c r="G70" s="26"/>
      <c r="H70" s="26"/>
      <c r="I70" s="26"/>
      <c r="J70" s="26"/>
      <c r="K70" s="26"/>
      <c r="L70" s="26"/>
      <c r="M70" s="28"/>
    </row>
    <row r="71" spans="1:13" ht="12.45" x14ac:dyDescent="0.3">
      <c r="F71" s="6"/>
      <c r="G71" s="26"/>
      <c r="H71" s="26"/>
      <c r="I71" s="26"/>
      <c r="J71" s="26"/>
      <c r="K71" s="26"/>
      <c r="L71" s="26"/>
      <c r="M71" s="28"/>
    </row>
    <row r="72" spans="1:13" ht="12.45" x14ac:dyDescent="0.3">
      <c r="A72"/>
      <c r="B72"/>
      <c r="C72"/>
      <c r="D72"/>
      <c r="E72"/>
      <c r="F72" s="2"/>
      <c r="G72" s="26"/>
      <c r="H72" s="26"/>
      <c r="I72" s="26"/>
      <c r="J72" s="26"/>
      <c r="K72" s="26"/>
      <c r="L72" s="26"/>
      <c r="M72" s="28"/>
    </row>
    <row r="73" spans="1:13" ht="12.45" x14ac:dyDescent="0.3">
      <c r="A73" s="2"/>
      <c r="B73" s="2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8"/>
    </row>
    <row r="74" spans="1:13" ht="12.45" x14ac:dyDescent="0.3">
      <c r="F74" s="6"/>
      <c r="G74" s="26"/>
      <c r="H74" s="26"/>
      <c r="I74" s="26"/>
      <c r="J74" s="26"/>
      <c r="K74" s="26"/>
      <c r="L74" s="26"/>
      <c r="M74" s="28"/>
    </row>
    <row r="75" spans="1:13" ht="12.45" x14ac:dyDescent="0.3">
      <c r="A75" s="2"/>
      <c r="B75" s="2"/>
      <c r="C75" s="2"/>
      <c r="D75" s="2"/>
      <c r="E75" s="2"/>
      <c r="F75" s="6"/>
      <c r="G75" s="26"/>
      <c r="H75" s="26"/>
      <c r="I75" s="26"/>
      <c r="J75" s="26"/>
      <c r="K75" s="26"/>
      <c r="L75" s="26"/>
      <c r="M75" s="28"/>
    </row>
    <row r="76" spans="1:13" ht="12.45" x14ac:dyDescent="0.3">
      <c r="A76"/>
      <c r="B76"/>
      <c r="C76"/>
      <c r="D76"/>
      <c r="E76"/>
      <c r="F76" s="6"/>
      <c r="G76" s="26"/>
      <c r="H76" s="26"/>
      <c r="I76" s="26"/>
      <c r="J76" s="26"/>
      <c r="K76" s="26"/>
      <c r="L76" s="26"/>
      <c r="M76" s="28"/>
    </row>
    <row r="77" spans="1:13" ht="12.45" x14ac:dyDescent="0.3">
      <c r="A77" s="2"/>
      <c r="B77" s="2"/>
      <c r="C77" s="2"/>
      <c r="D77" s="2"/>
      <c r="E77" s="2"/>
      <c r="F77" s="6"/>
      <c r="G77" s="26"/>
      <c r="H77" s="26"/>
      <c r="I77" s="26"/>
      <c r="J77" s="26"/>
      <c r="K77" s="26"/>
      <c r="L77" s="26"/>
      <c r="M77" s="28"/>
    </row>
    <row r="78" spans="1:13" ht="12.45" x14ac:dyDescent="0.3">
      <c r="A78"/>
      <c r="B78"/>
      <c r="C78"/>
      <c r="D78"/>
      <c r="E78"/>
      <c r="F78" s="6"/>
      <c r="G78" s="26"/>
      <c r="H78" s="26"/>
      <c r="I78" s="26"/>
      <c r="J78" s="26"/>
      <c r="K78" s="26"/>
      <c r="L78" s="26"/>
      <c r="M78" s="28"/>
    </row>
    <row r="79" spans="1:13" ht="12.45" x14ac:dyDescent="0.3">
      <c r="A79"/>
      <c r="B79"/>
      <c r="C79"/>
      <c r="D79"/>
      <c r="E79"/>
      <c r="F79" s="6"/>
      <c r="G79" s="26"/>
      <c r="H79" s="26"/>
      <c r="I79" s="26"/>
      <c r="J79" s="26"/>
      <c r="K79" s="26"/>
      <c r="L79" s="26"/>
      <c r="M79" s="28"/>
    </row>
    <row r="80" spans="1:13" ht="12.45" x14ac:dyDescent="0.3">
      <c r="F80" s="2"/>
      <c r="G80" s="26"/>
      <c r="H80" s="26"/>
      <c r="I80" s="26"/>
      <c r="J80" s="26"/>
      <c r="K80" s="26"/>
      <c r="L80" s="26"/>
      <c r="M80" s="28"/>
    </row>
    <row r="81" spans="1:13" ht="12.45" x14ac:dyDescent="0.3">
      <c r="F81" s="6"/>
      <c r="G81" s="26"/>
      <c r="H81" s="26"/>
      <c r="I81" s="26"/>
      <c r="J81" s="26"/>
      <c r="K81" s="26"/>
      <c r="L81" s="26"/>
      <c r="M81" s="28"/>
    </row>
    <row r="82" spans="1:13" ht="12.45" x14ac:dyDescent="0.3">
      <c r="A82"/>
      <c r="B82"/>
      <c r="C82"/>
      <c r="D82"/>
      <c r="E82"/>
      <c r="F82" s="6"/>
      <c r="G82" s="26"/>
      <c r="H82" s="26"/>
      <c r="I82" s="26"/>
      <c r="J82" s="26"/>
      <c r="K82" s="26"/>
      <c r="L82" s="26"/>
      <c r="M82" s="28"/>
    </row>
    <row r="83" spans="1:13" ht="12.45" x14ac:dyDescent="0.3">
      <c r="A83" s="2"/>
      <c r="B83" s="2"/>
      <c r="C83" s="2"/>
      <c r="D83" s="2"/>
      <c r="E83" s="2"/>
      <c r="F83" s="6"/>
      <c r="G83" s="26"/>
      <c r="H83" s="26"/>
      <c r="I83" s="26"/>
      <c r="J83" s="26"/>
      <c r="K83" s="26"/>
      <c r="L83" s="26"/>
      <c r="M83" s="28"/>
    </row>
    <row r="84" spans="1:13" ht="12.45" x14ac:dyDescent="0.3">
      <c r="A84"/>
      <c r="B84"/>
      <c r="C84"/>
      <c r="D84"/>
      <c r="E84"/>
      <c r="F84" s="6"/>
      <c r="G84" s="26"/>
      <c r="H84" s="26"/>
      <c r="I84" s="26"/>
      <c r="J84" s="26"/>
      <c r="K84" s="26"/>
      <c r="L84" s="26"/>
      <c r="M84" s="28"/>
    </row>
    <row r="85" spans="1:13" ht="12.45" x14ac:dyDescent="0.3">
      <c r="A85" s="2"/>
      <c r="B85" s="2"/>
      <c r="C85" s="2"/>
      <c r="D85" s="2"/>
      <c r="E85" s="2"/>
      <c r="F85" s="6"/>
      <c r="G85" s="26"/>
      <c r="H85" s="26"/>
      <c r="I85" s="26"/>
      <c r="J85" s="26"/>
      <c r="K85" s="26"/>
      <c r="L85" s="26"/>
      <c r="M85" s="28"/>
    </row>
    <row r="86" spans="1:13" ht="12.45" x14ac:dyDescent="0.3">
      <c r="A86" s="2"/>
      <c r="B86" s="2"/>
      <c r="C86" s="2"/>
      <c r="D86" s="2"/>
      <c r="E86" s="2"/>
      <c r="F86" s="2"/>
      <c r="G86" s="26"/>
      <c r="H86" s="26"/>
      <c r="I86" s="26"/>
      <c r="J86" s="26"/>
      <c r="K86" s="26"/>
      <c r="L86" s="26"/>
      <c r="M86" s="28"/>
    </row>
    <row r="87" spans="1:13" ht="12.45" x14ac:dyDescent="0.3">
      <c r="A87" s="2"/>
      <c r="B87" s="2"/>
      <c r="C87" s="2"/>
      <c r="D87" s="2"/>
      <c r="E87" s="2"/>
      <c r="F87" s="2"/>
      <c r="G87" s="26"/>
      <c r="H87" s="26"/>
      <c r="I87" s="26"/>
      <c r="J87" s="26"/>
      <c r="K87" s="26"/>
      <c r="L87" s="26"/>
      <c r="M87" s="28"/>
    </row>
    <row r="88" spans="1:13" ht="12.45" x14ac:dyDescent="0.3">
      <c r="A88"/>
      <c r="B88"/>
      <c r="C88"/>
      <c r="D88"/>
      <c r="E88"/>
      <c r="F88" s="2"/>
      <c r="G88" s="26"/>
      <c r="H88" s="26"/>
      <c r="I88" s="26"/>
      <c r="J88" s="26"/>
      <c r="K88" s="26"/>
      <c r="L88" s="26"/>
      <c r="M88" s="28"/>
    </row>
    <row r="89" spans="1:13" ht="12.45" x14ac:dyDescent="0.3">
      <c r="E89" s="2"/>
      <c r="F89" s="6"/>
      <c r="G89" s="26"/>
      <c r="H89" s="26"/>
      <c r="I89" s="26"/>
      <c r="J89" s="26"/>
      <c r="K89" s="26"/>
      <c r="L89" s="26"/>
      <c r="M89" s="28"/>
    </row>
    <row r="90" spans="1:13" ht="12.45" x14ac:dyDescent="0.3">
      <c r="A90" s="2"/>
      <c r="B90" s="2"/>
      <c r="C90" s="2"/>
      <c r="D90" s="2"/>
      <c r="E90" s="2"/>
      <c r="F90" s="6"/>
      <c r="G90" s="26"/>
      <c r="H90" s="26"/>
      <c r="I90" s="26"/>
      <c r="J90" s="26"/>
      <c r="K90" s="26"/>
      <c r="L90" s="26"/>
      <c r="M90" s="28"/>
    </row>
    <row r="91" spans="1:13" ht="12.45" x14ac:dyDescent="0.3">
      <c r="A91" s="2"/>
      <c r="B91" s="2"/>
      <c r="C91" s="2"/>
      <c r="D91" s="2"/>
      <c r="E91" s="2"/>
      <c r="F91" s="6"/>
      <c r="G91" s="26"/>
      <c r="H91" s="26"/>
      <c r="I91" s="26"/>
      <c r="J91" s="26"/>
      <c r="K91" s="26"/>
      <c r="L91" s="26"/>
      <c r="M91" s="28"/>
    </row>
    <row r="92" spans="1:13" ht="12.45" x14ac:dyDescent="0.3">
      <c r="A92"/>
      <c r="B92"/>
      <c r="C92"/>
      <c r="D92"/>
      <c r="E92"/>
      <c r="F92" s="6"/>
      <c r="G92" s="26"/>
      <c r="H92" s="26"/>
      <c r="I92" s="26"/>
      <c r="J92" s="26"/>
      <c r="K92" s="26"/>
      <c r="L92" s="26"/>
      <c r="M92" s="28"/>
    </row>
    <row r="93" spans="1:13" ht="12.45" x14ac:dyDescent="0.3">
      <c r="A93" s="2"/>
      <c r="B93" s="2"/>
      <c r="C93" s="2"/>
      <c r="D93" s="2"/>
      <c r="E93" s="2"/>
      <c r="F93" s="6"/>
      <c r="G93" s="26"/>
      <c r="H93" s="26"/>
      <c r="I93" s="26"/>
      <c r="J93" s="26"/>
      <c r="K93" s="26"/>
      <c r="L93" s="26"/>
      <c r="M93" s="28"/>
    </row>
    <row r="94" spans="1:13" ht="12.45" x14ac:dyDescent="0.3">
      <c r="F94" s="6"/>
      <c r="G94" s="26"/>
      <c r="H94" s="26"/>
      <c r="I94" s="26"/>
      <c r="J94" s="26"/>
      <c r="K94" s="26"/>
      <c r="L94" s="26"/>
      <c r="M94" s="28"/>
    </row>
    <row r="95" spans="1:13" ht="12.45" x14ac:dyDescent="0.3">
      <c r="F95" s="6"/>
      <c r="G95" s="26"/>
      <c r="H95" s="26"/>
      <c r="I95" s="26"/>
      <c r="J95" s="26"/>
      <c r="K95" s="26"/>
      <c r="L95" s="26"/>
      <c r="M95" s="28"/>
    </row>
    <row r="96" spans="1:13" ht="12.45" x14ac:dyDescent="0.3">
      <c r="A96" s="2"/>
      <c r="B96" s="2"/>
      <c r="C96" s="2"/>
      <c r="D96" s="2"/>
      <c r="E96" s="2"/>
      <c r="F96" s="2"/>
      <c r="G96" s="26"/>
      <c r="H96" s="26"/>
      <c r="I96" s="26"/>
      <c r="J96" s="26"/>
      <c r="K96" s="26"/>
      <c r="L96" s="26"/>
      <c r="M96" s="28"/>
    </row>
    <row r="97" spans="1:13" ht="12.45" x14ac:dyDescent="0.3">
      <c r="F97" s="6"/>
      <c r="G97" s="26"/>
      <c r="H97" s="26"/>
      <c r="I97" s="26"/>
      <c r="J97" s="26"/>
      <c r="K97" s="26"/>
      <c r="L97" s="26"/>
      <c r="M97" s="28"/>
    </row>
    <row r="98" spans="1:13" ht="12.45" x14ac:dyDescent="0.3">
      <c r="A98"/>
      <c r="B98"/>
      <c r="C98"/>
      <c r="D98"/>
      <c r="E98"/>
      <c r="F98" s="6"/>
      <c r="G98" s="26"/>
      <c r="H98" s="26"/>
      <c r="I98" s="26"/>
      <c r="J98" s="26"/>
      <c r="K98" s="26"/>
      <c r="L98" s="26"/>
      <c r="M98" s="28"/>
    </row>
    <row r="99" spans="1:13" ht="12.45" x14ac:dyDescent="0.3">
      <c r="F99" s="6"/>
      <c r="G99" s="26"/>
      <c r="H99" s="26"/>
      <c r="I99" s="26"/>
      <c r="J99" s="26"/>
      <c r="K99" s="26"/>
      <c r="L99" s="26"/>
      <c r="M99" s="28"/>
    </row>
    <row r="100" spans="1:13" ht="12.45" x14ac:dyDescent="0.3">
      <c r="A100"/>
      <c r="B100"/>
      <c r="C100"/>
      <c r="D100"/>
      <c r="E100"/>
      <c r="F100" s="6"/>
      <c r="G100" s="26"/>
      <c r="H100" s="26"/>
      <c r="I100" s="26"/>
      <c r="J100" s="26"/>
      <c r="K100" s="26"/>
      <c r="L100" s="26"/>
      <c r="M100" s="28"/>
    </row>
    <row r="101" spans="1:13" ht="12.45" x14ac:dyDescent="0.3">
      <c r="A101"/>
      <c r="B101"/>
      <c r="C101"/>
      <c r="D101"/>
      <c r="E101"/>
      <c r="F101" s="6"/>
      <c r="G101" s="26"/>
      <c r="H101" s="26"/>
      <c r="I101" s="26"/>
      <c r="J101" s="26"/>
      <c r="K101" s="26"/>
      <c r="L101" s="26"/>
      <c r="M101" s="28"/>
    </row>
    <row r="102" spans="1:13" ht="12.45" x14ac:dyDescent="0.3">
      <c r="A102" s="2"/>
      <c r="B102" s="2"/>
      <c r="C102" s="2"/>
      <c r="D102" s="2"/>
      <c r="E102" s="2"/>
      <c r="F102" s="6"/>
      <c r="G102" s="26"/>
      <c r="H102" s="26"/>
      <c r="I102" s="26"/>
      <c r="J102" s="26"/>
      <c r="K102" s="26"/>
      <c r="L102" s="26"/>
      <c r="M102" s="28"/>
    </row>
    <row r="103" spans="1:13" ht="12.45" x14ac:dyDescent="0.3">
      <c r="A103"/>
      <c r="B103"/>
      <c r="C103"/>
      <c r="D103"/>
      <c r="E103"/>
      <c r="F103" s="6"/>
      <c r="G103" s="26"/>
      <c r="H103" s="26"/>
      <c r="I103" s="26"/>
      <c r="J103" s="26"/>
      <c r="K103" s="26"/>
      <c r="L103" s="26"/>
      <c r="M103" s="28"/>
    </row>
    <row r="104" spans="1:13" ht="12.45" x14ac:dyDescent="0.3">
      <c r="F104" s="6"/>
      <c r="G104" s="26"/>
      <c r="H104" s="26"/>
      <c r="I104" s="26"/>
      <c r="J104" s="26"/>
      <c r="K104" s="26"/>
      <c r="L104" s="26"/>
      <c r="M104" s="28"/>
    </row>
    <row r="105" spans="1:13" ht="12.45" x14ac:dyDescent="0.3">
      <c r="F105" s="6"/>
      <c r="G105" s="26"/>
      <c r="H105" s="26"/>
      <c r="I105" s="26"/>
      <c r="J105" s="26"/>
      <c r="K105" s="26"/>
      <c r="L105" s="26"/>
      <c r="M105" s="28"/>
    </row>
    <row r="106" spans="1:13" ht="12.45" x14ac:dyDescent="0.3">
      <c r="A106"/>
      <c r="B106"/>
      <c r="C106"/>
      <c r="D106"/>
      <c r="E106"/>
      <c r="F106" s="6"/>
      <c r="G106" s="26"/>
      <c r="H106" s="26"/>
      <c r="I106" s="26"/>
      <c r="J106" s="26"/>
      <c r="K106" s="26"/>
      <c r="L106" s="26"/>
      <c r="M106" s="28"/>
    </row>
    <row r="107" spans="1:13" ht="12.45" x14ac:dyDescent="0.3">
      <c r="F107" s="6"/>
      <c r="G107" s="26"/>
      <c r="H107" s="26"/>
      <c r="I107" s="26"/>
      <c r="J107" s="26"/>
      <c r="K107" s="26"/>
      <c r="L107" s="26"/>
      <c r="M107" s="28"/>
    </row>
    <row r="108" spans="1:13" ht="12.45" x14ac:dyDescent="0.3">
      <c r="A108" s="2"/>
      <c r="B108" s="2"/>
      <c r="C108" s="2"/>
      <c r="D108" s="2"/>
      <c r="E108" s="2"/>
      <c r="F108" s="6"/>
      <c r="G108" s="26"/>
      <c r="H108" s="26"/>
      <c r="I108" s="26"/>
      <c r="J108" s="26"/>
      <c r="K108" s="26"/>
      <c r="L108" s="26"/>
      <c r="M108" s="28"/>
    </row>
    <row r="109" spans="1:13" ht="12.45" x14ac:dyDescent="0.3">
      <c r="A109" s="2"/>
      <c r="B109" s="2"/>
      <c r="C109" s="2"/>
      <c r="D109" s="2"/>
      <c r="E109" s="2"/>
      <c r="F109" s="6"/>
      <c r="G109" s="26"/>
      <c r="H109" s="26"/>
      <c r="I109" s="26"/>
      <c r="J109" s="26"/>
      <c r="K109" s="26"/>
      <c r="L109" s="26"/>
      <c r="M109" s="28"/>
    </row>
    <row r="110" spans="1:13" ht="12.45" x14ac:dyDescent="0.3">
      <c r="A110"/>
      <c r="B110"/>
      <c r="C110"/>
      <c r="D110"/>
      <c r="E110"/>
      <c r="F110" s="6"/>
      <c r="G110" s="26"/>
      <c r="H110" s="26"/>
      <c r="I110" s="26"/>
      <c r="J110" s="26"/>
      <c r="K110" s="26"/>
      <c r="L110" s="26"/>
      <c r="M110" s="28"/>
    </row>
    <row r="111" spans="1:13" ht="12.45" x14ac:dyDescent="0.3">
      <c r="A111" s="2"/>
      <c r="B111" s="2"/>
      <c r="C111" s="2"/>
      <c r="D111" s="2"/>
      <c r="E111" s="2"/>
      <c r="F111" s="6"/>
      <c r="G111" s="26"/>
      <c r="H111" s="26"/>
      <c r="I111" s="26"/>
      <c r="J111" s="26"/>
      <c r="K111" s="26"/>
      <c r="L111" s="26"/>
      <c r="M111" s="28"/>
    </row>
    <row r="112" spans="1:13" ht="12.45" x14ac:dyDescent="0.3">
      <c r="A112" s="2"/>
      <c r="B112" s="2"/>
      <c r="C112" s="2"/>
      <c r="D112" s="2"/>
      <c r="E112" s="2"/>
      <c r="F112" s="2"/>
      <c r="G112" s="26"/>
      <c r="H112" s="26"/>
      <c r="I112" s="26"/>
      <c r="J112" s="26"/>
      <c r="K112" s="26"/>
      <c r="L112" s="26"/>
      <c r="M112" s="28"/>
    </row>
    <row r="113" spans="1:13" ht="12.45" x14ac:dyDescent="0.3">
      <c r="A113"/>
      <c r="B113"/>
      <c r="C113"/>
      <c r="D113"/>
      <c r="E113"/>
      <c r="F113" s="6"/>
      <c r="G113" s="26"/>
      <c r="H113" s="26"/>
      <c r="I113" s="26"/>
      <c r="J113" s="26"/>
      <c r="K113" s="26"/>
      <c r="L113" s="26"/>
      <c r="M113" s="28"/>
    </row>
    <row r="114" spans="1:13" ht="12.45" x14ac:dyDescent="0.3">
      <c r="F114" s="6"/>
      <c r="G114" s="26"/>
      <c r="H114" s="26"/>
      <c r="I114" s="26"/>
      <c r="J114" s="26"/>
      <c r="K114" s="26"/>
      <c r="L114" s="26"/>
      <c r="M114" s="28"/>
    </row>
    <row r="115" spans="1:13" ht="12.45" x14ac:dyDescent="0.3">
      <c r="F115" s="6"/>
      <c r="G115" s="26"/>
      <c r="H115" s="26"/>
      <c r="I115" s="26"/>
      <c r="J115" s="26"/>
      <c r="K115" s="26"/>
      <c r="L115" s="26"/>
      <c r="M115" s="28"/>
    </row>
    <row r="116" spans="1:13" ht="12.45" x14ac:dyDescent="0.3">
      <c r="A116" s="2"/>
      <c r="B116" s="2"/>
      <c r="C116" s="2"/>
      <c r="D116" s="2"/>
      <c r="E116" s="2"/>
      <c r="F116" s="6"/>
      <c r="G116" s="26"/>
      <c r="H116" s="26"/>
      <c r="I116" s="26"/>
      <c r="J116" s="26"/>
      <c r="K116" s="26"/>
      <c r="L116" s="26"/>
      <c r="M116" s="28"/>
    </row>
    <row r="117" spans="1:13" ht="12.45" x14ac:dyDescent="0.3">
      <c r="A117" s="2"/>
      <c r="B117" s="2"/>
      <c r="C117" s="2"/>
      <c r="D117" s="2"/>
      <c r="E117" s="2"/>
      <c r="F117" s="6"/>
      <c r="G117" s="26"/>
      <c r="H117" s="26"/>
      <c r="I117" s="26"/>
      <c r="J117" s="26"/>
      <c r="K117" s="26"/>
      <c r="L117" s="26"/>
      <c r="M117" s="28"/>
    </row>
    <row r="118" spans="1:13" ht="12.45" x14ac:dyDescent="0.3">
      <c r="F118" s="2"/>
      <c r="G118" s="26"/>
      <c r="H118" s="26"/>
      <c r="I118" s="26"/>
      <c r="J118" s="26"/>
      <c r="K118" s="26"/>
      <c r="L118" s="26"/>
      <c r="M118" s="28"/>
    </row>
    <row r="119" spans="1:13" ht="12.45" x14ac:dyDescent="0.3">
      <c r="A119"/>
      <c r="B119"/>
      <c r="C119"/>
      <c r="D119"/>
      <c r="E119"/>
      <c r="F119" s="6"/>
      <c r="G119" s="26"/>
      <c r="H119" s="26"/>
      <c r="I119" s="26"/>
      <c r="J119" s="26"/>
      <c r="K119" s="26"/>
      <c r="L119" s="26"/>
      <c r="M119" s="28"/>
    </row>
    <row r="120" spans="1:13" ht="12.45" x14ac:dyDescent="0.3">
      <c r="A120" s="2"/>
      <c r="B120" s="2"/>
      <c r="C120" s="2"/>
      <c r="D120" s="2"/>
      <c r="E120" s="2"/>
      <c r="F120" s="2"/>
      <c r="G120" s="26"/>
      <c r="H120" s="26"/>
      <c r="I120" s="26"/>
      <c r="J120" s="26"/>
      <c r="K120" s="26"/>
      <c r="L120" s="26"/>
      <c r="M120" s="28"/>
    </row>
    <row r="121" spans="1:13" ht="12.45" x14ac:dyDescent="0.3">
      <c r="A121"/>
      <c r="B121"/>
      <c r="C121"/>
      <c r="D121"/>
      <c r="E121"/>
      <c r="F121" s="6"/>
      <c r="G121" s="26"/>
      <c r="H121" s="26"/>
      <c r="I121" s="26"/>
      <c r="J121" s="26"/>
      <c r="K121" s="26"/>
      <c r="L121" s="26"/>
      <c r="M121" s="28"/>
    </row>
    <row r="122" spans="1:13" ht="12.45" x14ac:dyDescent="0.3">
      <c r="A122" s="2"/>
      <c r="B122" s="2"/>
      <c r="C122" s="2"/>
      <c r="D122" s="2"/>
      <c r="E122" s="2"/>
      <c r="F122" s="6"/>
      <c r="G122" s="26"/>
      <c r="H122" s="26"/>
      <c r="I122" s="26"/>
      <c r="J122" s="26"/>
      <c r="K122" s="26"/>
      <c r="L122" s="26"/>
      <c r="M122" s="28"/>
    </row>
    <row r="123" spans="1:13" ht="12.45" x14ac:dyDescent="0.3">
      <c r="A123" s="2"/>
      <c r="B123" s="2"/>
      <c r="C123" s="2"/>
      <c r="D123" s="2"/>
      <c r="E123" s="2"/>
      <c r="F123" s="6"/>
      <c r="G123" s="26"/>
      <c r="H123" s="26"/>
      <c r="I123" s="26"/>
      <c r="J123" s="26"/>
      <c r="K123" s="26"/>
      <c r="L123" s="26"/>
      <c r="M123" s="28"/>
    </row>
    <row r="124" spans="1:13" ht="12.45" x14ac:dyDescent="0.3">
      <c r="A124" s="2"/>
      <c r="B124" s="2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8"/>
    </row>
    <row r="125" spans="1:13" ht="12.45" x14ac:dyDescent="0.3">
      <c r="A125" s="2"/>
      <c r="B125" s="2"/>
      <c r="C125" s="2"/>
      <c r="D125" s="2"/>
      <c r="E125" s="2"/>
      <c r="F125" s="2"/>
      <c r="G125" s="26"/>
      <c r="H125" s="26"/>
      <c r="I125" s="26"/>
      <c r="J125" s="26"/>
      <c r="K125" s="26"/>
      <c r="L125" s="26"/>
      <c r="M125" s="28"/>
    </row>
    <row r="126" spans="1:13" ht="12.45" x14ac:dyDescent="0.3">
      <c r="F126" s="2"/>
      <c r="G126" s="26"/>
      <c r="H126" s="26"/>
      <c r="I126" s="26"/>
      <c r="J126" s="26"/>
      <c r="K126" s="26"/>
      <c r="L126" s="26"/>
      <c r="M126" s="28"/>
    </row>
    <row r="127" spans="1:13" ht="12.45" x14ac:dyDescent="0.3">
      <c r="A127" s="2"/>
      <c r="B127" s="2"/>
      <c r="C127" s="2"/>
      <c r="D127" s="2"/>
      <c r="E127" s="2"/>
      <c r="F127" s="6"/>
      <c r="G127" s="26"/>
      <c r="H127" s="26"/>
      <c r="I127" s="26"/>
      <c r="J127" s="26"/>
      <c r="K127" s="26"/>
      <c r="L127" s="26"/>
      <c r="M127" s="28"/>
    </row>
    <row r="128" spans="1:13" ht="12.45" x14ac:dyDescent="0.3">
      <c r="A128" s="2"/>
      <c r="B128" s="2"/>
      <c r="C128" s="2"/>
      <c r="D128" s="2"/>
      <c r="E128" s="2"/>
      <c r="F128" s="6"/>
      <c r="G128" s="26"/>
      <c r="H128" s="26"/>
      <c r="I128" s="26"/>
      <c r="J128" s="26"/>
      <c r="K128" s="26"/>
      <c r="L128" s="26"/>
      <c r="M128" s="28"/>
    </row>
    <row r="129" spans="1:13" ht="12.45" x14ac:dyDescent="0.3">
      <c r="A129"/>
      <c r="B129"/>
      <c r="C129"/>
      <c r="D129"/>
      <c r="E129"/>
      <c r="F129" s="6"/>
      <c r="G129" s="26"/>
      <c r="H129" s="26"/>
      <c r="I129" s="26"/>
      <c r="J129" s="26"/>
      <c r="K129" s="26"/>
      <c r="L129" s="26"/>
      <c r="M129" s="28"/>
    </row>
    <row r="130" spans="1:13" ht="12.45" x14ac:dyDescent="0.3">
      <c r="A130" s="2"/>
      <c r="B130" s="2"/>
      <c r="C130" s="2"/>
      <c r="D130" s="2"/>
      <c r="E130" s="2"/>
      <c r="F130" s="6"/>
      <c r="G130" s="26"/>
      <c r="H130" s="26"/>
      <c r="I130" s="26"/>
      <c r="J130" s="26"/>
      <c r="K130" s="26"/>
      <c r="L130" s="26"/>
      <c r="M130" s="28"/>
    </row>
    <row r="131" spans="1:13" ht="12.45" x14ac:dyDescent="0.3">
      <c r="A131" s="2"/>
      <c r="B131" s="2"/>
      <c r="C131" s="2"/>
      <c r="D131" s="2"/>
      <c r="E131" s="2"/>
      <c r="F131" s="6"/>
      <c r="G131" s="26"/>
      <c r="H131" s="26"/>
      <c r="I131" s="26"/>
      <c r="J131" s="26"/>
      <c r="K131" s="26"/>
      <c r="L131" s="26"/>
      <c r="M131" s="28"/>
    </row>
    <row r="132" spans="1:13" ht="12.45" x14ac:dyDescent="0.3">
      <c r="A132" s="2"/>
      <c r="B132" s="2"/>
      <c r="C132" s="2"/>
      <c r="D132" s="2"/>
      <c r="E132" s="2"/>
      <c r="F132" s="6"/>
      <c r="G132" s="26"/>
      <c r="H132" s="26"/>
      <c r="I132" s="26"/>
      <c r="J132" s="26"/>
      <c r="K132" s="26"/>
      <c r="L132" s="26"/>
      <c r="M132" s="28"/>
    </row>
    <row r="133" spans="1:13" ht="12.45" x14ac:dyDescent="0.3">
      <c r="F133" s="6"/>
      <c r="G133" s="26"/>
      <c r="H133" s="26"/>
      <c r="I133" s="26"/>
      <c r="J133" s="26"/>
      <c r="K133" s="26"/>
      <c r="L133" s="26"/>
      <c r="M133" s="28"/>
    </row>
    <row r="134" spans="1:13" ht="12.45" x14ac:dyDescent="0.3">
      <c r="A134" s="2"/>
      <c r="B134" s="2"/>
      <c r="C134" s="2"/>
      <c r="D134" s="2"/>
      <c r="E134" s="2"/>
      <c r="F134" s="2"/>
      <c r="G134" s="26"/>
      <c r="H134" s="26"/>
      <c r="I134" s="26"/>
      <c r="J134" s="26"/>
      <c r="K134" s="26"/>
      <c r="L134" s="26"/>
      <c r="M134" s="28"/>
    </row>
    <row r="135" spans="1:13" ht="12.45" x14ac:dyDescent="0.3">
      <c r="A135"/>
      <c r="B135"/>
      <c r="C135"/>
      <c r="D135"/>
      <c r="E135"/>
      <c r="F135" s="6"/>
      <c r="G135" s="26"/>
      <c r="H135" s="26"/>
      <c r="I135" s="26"/>
      <c r="J135" s="26"/>
      <c r="K135" s="26"/>
      <c r="L135" s="26"/>
      <c r="M135" s="28"/>
    </row>
    <row r="136" spans="1:13" ht="12.45" x14ac:dyDescent="0.3">
      <c r="A136" s="2"/>
      <c r="B136" s="2"/>
      <c r="C136" s="2"/>
      <c r="D136" s="2"/>
      <c r="E136" s="2"/>
      <c r="F136" s="6"/>
      <c r="G136" s="26"/>
      <c r="H136" s="26"/>
      <c r="I136" s="26"/>
      <c r="J136" s="26"/>
      <c r="K136" s="26"/>
      <c r="L136" s="26"/>
      <c r="M136" s="28"/>
    </row>
    <row r="137" spans="1:13" ht="12.45" x14ac:dyDescent="0.3">
      <c r="A137" s="2"/>
      <c r="B137" s="2"/>
      <c r="C137" s="2"/>
      <c r="D137" s="2"/>
      <c r="E137" s="2"/>
      <c r="F137" s="6"/>
      <c r="G137" s="26"/>
      <c r="H137" s="26"/>
      <c r="I137" s="26"/>
      <c r="J137" s="26"/>
      <c r="K137" s="26"/>
      <c r="L137" s="26"/>
      <c r="M137" s="28"/>
    </row>
    <row r="138" spans="1:13" ht="12.45" x14ac:dyDescent="0.3">
      <c r="F138" s="6"/>
      <c r="G138" s="26"/>
      <c r="H138" s="26"/>
      <c r="I138" s="26"/>
      <c r="J138" s="26"/>
      <c r="K138" s="26"/>
      <c r="L138" s="26"/>
      <c r="M138" s="28"/>
    </row>
    <row r="139" spans="1:13" ht="12.45" x14ac:dyDescent="0.3">
      <c r="A139"/>
      <c r="B139"/>
      <c r="C139"/>
      <c r="D139"/>
      <c r="E139"/>
      <c r="F139" s="6"/>
      <c r="G139" s="26"/>
      <c r="H139" s="26"/>
      <c r="I139" s="26"/>
      <c r="J139" s="26"/>
      <c r="K139" s="26"/>
      <c r="L139" s="26"/>
      <c r="M139" s="28"/>
    </row>
    <row r="140" spans="1:13" ht="12.45" x14ac:dyDescent="0.3">
      <c r="A140" s="2"/>
      <c r="B140" s="2"/>
      <c r="C140" s="2"/>
      <c r="D140" s="2"/>
      <c r="E140" s="2"/>
      <c r="F140" s="6"/>
      <c r="G140" s="26"/>
      <c r="H140" s="26"/>
      <c r="I140" s="26"/>
      <c r="J140" s="26"/>
      <c r="K140" s="26"/>
      <c r="L140" s="26"/>
      <c r="M140" s="28"/>
    </row>
    <row r="141" spans="1:13" ht="12.45" x14ac:dyDescent="0.3">
      <c r="A141" s="2"/>
      <c r="B141" s="2"/>
      <c r="C141" s="2"/>
      <c r="D141" s="2"/>
      <c r="E141" s="2"/>
      <c r="F141" s="6"/>
      <c r="G141" s="26"/>
      <c r="H141" s="26"/>
      <c r="I141" s="26"/>
      <c r="J141" s="26"/>
      <c r="K141" s="26"/>
      <c r="L141" s="26"/>
      <c r="M141" s="28"/>
    </row>
    <row r="142" spans="1:13" ht="12.45" x14ac:dyDescent="0.3">
      <c r="A142" s="2"/>
      <c r="B142" s="2"/>
      <c r="C142" s="2"/>
      <c r="D142" s="2"/>
      <c r="E142" s="2"/>
      <c r="F142" s="6"/>
      <c r="G142" s="26"/>
      <c r="H142" s="26"/>
      <c r="I142" s="26"/>
      <c r="J142" s="26"/>
      <c r="K142" s="26"/>
      <c r="L142" s="26"/>
      <c r="M142" s="28"/>
    </row>
    <row r="143" spans="1:13" ht="12.45" x14ac:dyDescent="0.3">
      <c r="F143" s="2"/>
      <c r="G143" s="26"/>
      <c r="H143" s="26"/>
      <c r="I143" s="26"/>
      <c r="J143" s="26"/>
      <c r="K143" s="26"/>
      <c r="L143" s="26"/>
      <c r="M143" s="28"/>
    </row>
    <row r="144" spans="1:13" ht="12.45" x14ac:dyDescent="0.3">
      <c r="A144" s="2"/>
      <c r="B144" s="2"/>
      <c r="C144" s="2"/>
      <c r="D144" s="2"/>
      <c r="E144" s="2"/>
      <c r="F144" s="6"/>
      <c r="G144" s="26"/>
      <c r="H144" s="26"/>
      <c r="I144" s="26"/>
      <c r="J144" s="26"/>
      <c r="K144" s="26"/>
      <c r="L144" s="26"/>
      <c r="M144" s="28"/>
    </row>
    <row r="145" spans="1:13" ht="12.45" x14ac:dyDescent="0.3">
      <c r="A145" s="2"/>
      <c r="B145" s="2"/>
      <c r="C145" s="2"/>
      <c r="D145" s="2"/>
      <c r="E145" s="2"/>
      <c r="F145" s="2"/>
      <c r="G145" s="26"/>
      <c r="H145" s="26"/>
      <c r="I145" s="26"/>
      <c r="J145" s="26"/>
      <c r="K145" s="26"/>
      <c r="L145" s="26"/>
      <c r="M145" s="28"/>
    </row>
    <row r="146" spans="1:13" ht="12.45" x14ac:dyDescent="0.3">
      <c r="A146" s="2"/>
      <c r="B146" s="2"/>
      <c r="C146" s="2"/>
      <c r="D146" s="2"/>
      <c r="E146" s="2"/>
      <c r="F146" s="6"/>
      <c r="G146" s="26"/>
      <c r="H146" s="26"/>
      <c r="I146" s="26"/>
      <c r="J146" s="26"/>
      <c r="K146" s="26"/>
      <c r="L146" s="26"/>
      <c r="M146" s="28"/>
    </row>
    <row r="147" spans="1:13" ht="12.45" x14ac:dyDescent="0.3">
      <c r="F147" s="2"/>
      <c r="G147" s="26"/>
      <c r="H147" s="26"/>
      <c r="I147" s="26"/>
      <c r="J147" s="26"/>
      <c r="K147" s="26"/>
      <c r="L147" s="26"/>
      <c r="M147" s="28"/>
    </row>
    <row r="148" spans="1:13" ht="12.45" x14ac:dyDescent="0.3">
      <c r="A148"/>
      <c r="B148"/>
      <c r="C148"/>
      <c r="D148"/>
      <c r="E148"/>
      <c r="F148" s="6"/>
      <c r="G148" s="26"/>
      <c r="H148" s="26"/>
      <c r="I148" s="26"/>
      <c r="J148" s="26"/>
      <c r="K148" s="26"/>
      <c r="L148" s="26"/>
      <c r="M148" s="28"/>
    </row>
    <row r="149" spans="1:13" ht="12.45" x14ac:dyDescent="0.3">
      <c r="A149" s="2"/>
      <c r="B149" s="2"/>
      <c r="C149" s="2"/>
      <c r="D149" s="2"/>
      <c r="E149" s="2"/>
      <c r="F149" s="6"/>
      <c r="G149" s="26"/>
      <c r="H149" s="26"/>
      <c r="I149" s="26"/>
      <c r="J149" s="26"/>
      <c r="K149" s="26"/>
      <c r="L149" s="26"/>
      <c r="M149" s="28"/>
    </row>
    <row r="150" spans="1:13" ht="12.45" x14ac:dyDescent="0.3">
      <c r="A150" s="2"/>
      <c r="B150" s="2"/>
      <c r="C150" s="2"/>
      <c r="D150" s="2"/>
      <c r="E150" s="2"/>
      <c r="F150" s="6"/>
      <c r="G150" s="26"/>
      <c r="H150" s="26"/>
      <c r="I150" s="26"/>
      <c r="J150" s="26"/>
      <c r="K150" s="26"/>
      <c r="L150" s="26"/>
      <c r="M150" s="28"/>
    </row>
    <row r="151" spans="1:13" ht="12.45" x14ac:dyDescent="0.3">
      <c r="A151" s="2"/>
      <c r="B151" s="2"/>
      <c r="C151" s="2"/>
      <c r="D151" s="2"/>
      <c r="E151" s="2"/>
      <c r="F151" s="6"/>
      <c r="G151" s="26"/>
      <c r="H151" s="26"/>
      <c r="I151" s="26"/>
      <c r="J151" s="26"/>
      <c r="K151" s="26"/>
      <c r="L151" s="26"/>
      <c r="M151" s="28"/>
    </row>
    <row r="152" spans="1:13" ht="12.45" x14ac:dyDescent="0.3">
      <c r="A152" s="2"/>
      <c r="B152" s="2"/>
      <c r="C152" s="2"/>
      <c r="D152" s="2"/>
      <c r="E152" s="2"/>
      <c r="F152" s="6"/>
      <c r="G152" s="26"/>
      <c r="H152" s="26"/>
      <c r="I152" s="26"/>
      <c r="J152" s="26"/>
      <c r="K152" s="26"/>
      <c r="L152" s="26"/>
      <c r="M152" s="28"/>
    </row>
    <row r="153" spans="1:13" ht="12.45" x14ac:dyDescent="0.3">
      <c r="A153" s="2"/>
      <c r="B153" s="2"/>
      <c r="C153" s="2"/>
      <c r="D153" s="2"/>
      <c r="E153" s="2"/>
      <c r="F153" s="6"/>
      <c r="G153" s="26"/>
      <c r="H153" s="26"/>
      <c r="I153" s="26"/>
      <c r="J153" s="26"/>
      <c r="K153" s="26"/>
      <c r="L153" s="26"/>
      <c r="M153" s="28"/>
    </row>
    <row r="154" spans="1:13" ht="12.45" x14ac:dyDescent="0.3">
      <c r="A154" s="2"/>
      <c r="B154" s="2"/>
      <c r="C154" s="2"/>
      <c r="D154" s="2"/>
      <c r="E154" s="2"/>
      <c r="F154" s="6"/>
      <c r="G154" s="26"/>
      <c r="H154" s="26"/>
      <c r="I154" s="26"/>
      <c r="J154" s="26"/>
      <c r="K154" s="26"/>
      <c r="L154" s="26"/>
      <c r="M154" s="28"/>
    </row>
    <row r="155" spans="1:13" ht="12.45" x14ac:dyDescent="0.3">
      <c r="A155" s="2"/>
      <c r="B155" s="2"/>
      <c r="C155" s="2"/>
      <c r="D155" s="2"/>
      <c r="E155" s="2"/>
      <c r="F155" s="6"/>
      <c r="G155" s="26"/>
      <c r="H155" s="26"/>
      <c r="I155" s="26"/>
      <c r="J155" s="26"/>
      <c r="K155" s="26"/>
      <c r="L155" s="26"/>
      <c r="M155" s="28"/>
    </row>
    <row r="156" spans="1:13" ht="12.45" x14ac:dyDescent="0.3">
      <c r="A156" s="2"/>
      <c r="B156" s="2"/>
      <c r="C156" s="2"/>
      <c r="D156" s="2"/>
      <c r="E156" s="2"/>
      <c r="F156" s="2"/>
      <c r="G156" s="26"/>
      <c r="H156" s="26"/>
      <c r="I156" s="26"/>
      <c r="J156" s="26"/>
      <c r="K156" s="26"/>
      <c r="L156" s="26"/>
      <c r="M156" s="28"/>
    </row>
    <row r="157" spans="1:13" ht="12.45" x14ac:dyDescent="0.3">
      <c r="A157" s="2"/>
      <c r="B157" s="2"/>
      <c r="C157" s="2"/>
      <c r="D157" s="2"/>
      <c r="E157" s="2"/>
      <c r="F157" s="6"/>
      <c r="G157" s="26"/>
      <c r="H157" s="26"/>
      <c r="I157" s="26"/>
      <c r="J157" s="26"/>
      <c r="K157" s="26"/>
      <c r="L157" s="26"/>
      <c r="M157" s="28"/>
    </row>
    <row r="158" spans="1:13" ht="12.45" x14ac:dyDescent="0.3">
      <c r="A158" s="2"/>
      <c r="B158" s="2"/>
      <c r="C158" s="2"/>
      <c r="D158" s="2"/>
      <c r="E158" s="2"/>
      <c r="F158" s="6"/>
      <c r="G158" s="26"/>
      <c r="H158" s="26"/>
      <c r="I158" s="26"/>
      <c r="J158" s="26"/>
      <c r="K158" s="26"/>
      <c r="L158" s="26"/>
      <c r="M158" s="28"/>
    </row>
    <row r="159" spans="1:13" ht="12.45" x14ac:dyDescent="0.3">
      <c r="A159" s="2"/>
      <c r="B159" s="2"/>
      <c r="C159" s="2"/>
      <c r="D159" s="2"/>
      <c r="E159" s="2"/>
      <c r="F159" s="6"/>
      <c r="G159" s="26"/>
      <c r="H159" s="26"/>
      <c r="I159" s="26"/>
      <c r="J159" s="26"/>
      <c r="K159" s="26"/>
      <c r="L159" s="26"/>
      <c r="M159" s="28"/>
    </row>
    <row r="160" spans="1:13" ht="12.45" x14ac:dyDescent="0.3">
      <c r="A160" s="2"/>
      <c r="B160" s="2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8"/>
    </row>
    <row r="161" spans="1:13" ht="12.45" x14ac:dyDescent="0.3">
      <c r="A161" s="2"/>
      <c r="B161" s="2"/>
      <c r="C161" s="2"/>
      <c r="D161" s="2"/>
      <c r="E161" s="2"/>
      <c r="F161" s="2"/>
      <c r="G161" s="26"/>
      <c r="H161" s="26"/>
      <c r="I161" s="26"/>
      <c r="J161" s="26"/>
      <c r="K161" s="26"/>
      <c r="L161" s="26"/>
      <c r="M161" s="28"/>
    </row>
    <row r="162" spans="1:13" ht="12.45" x14ac:dyDescent="0.3">
      <c r="A162" s="2"/>
      <c r="B162" s="2"/>
      <c r="C162" s="2"/>
      <c r="D162" s="2"/>
      <c r="E162" s="2"/>
      <c r="F162" s="6"/>
      <c r="G162" s="26"/>
      <c r="H162" s="26"/>
      <c r="I162" s="26"/>
      <c r="J162" s="26"/>
      <c r="K162" s="26"/>
      <c r="L162" s="26"/>
      <c r="M162" s="28"/>
    </row>
    <row r="163" spans="1:13" ht="12.45" x14ac:dyDescent="0.3">
      <c r="A163" s="2"/>
      <c r="B163" s="2"/>
      <c r="C163" s="2"/>
      <c r="D163" s="2"/>
      <c r="E163" s="2"/>
      <c r="F163" s="2"/>
      <c r="G163" s="26"/>
      <c r="H163" s="26"/>
      <c r="I163" s="26"/>
      <c r="J163" s="26"/>
      <c r="K163" s="26"/>
      <c r="L163" s="26"/>
      <c r="M163" s="28"/>
    </row>
    <row r="164" spans="1:13" ht="12.45" x14ac:dyDescent="0.3">
      <c r="A164" s="2"/>
      <c r="B164" s="2"/>
      <c r="C164" s="2"/>
      <c r="D164" s="2"/>
      <c r="E164" s="2"/>
      <c r="F164" s="6"/>
      <c r="G164" s="26"/>
      <c r="H164" s="26"/>
      <c r="I164" s="26"/>
      <c r="J164" s="26"/>
      <c r="K164" s="26"/>
      <c r="L164" s="26"/>
      <c r="M164" s="28"/>
    </row>
    <row r="165" spans="1:13" ht="12.45" x14ac:dyDescent="0.3">
      <c r="A165" s="2"/>
      <c r="B165" s="2"/>
      <c r="C165" s="2"/>
      <c r="D165" s="2"/>
      <c r="E165" s="2"/>
      <c r="F165" s="6"/>
      <c r="G165" s="26"/>
      <c r="H165" s="26"/>
      <c r="I165" s="26"/>
      <c r="J165" s="26"/>
      <c r="K165" s="26"/>
      <c r="L165" s="26"/>
      <c r="M165" s="28"/>
    </row>
    <row r="166" spans="1:13" ht="12.45" x14ac:dyDescent="0.3">
      <c r="F166" s="2"/>
      <c r="G166" s="26"/>
      <c r="H166" s="26"/>
      <c r="I166" s="26"/>
      <c r="J166" s="26"/>
      <c r="K166" s="26"/>
      <c r="L166" s="26"/>
      <c r="M166" s="28"/>
    </row>
    <row r="167" spans="1:13" ht="12.45" x14ac:dyDescent="0.3">
      <c r="A167" s="2"/>
      <c r="B167" s="2"/>
      <c r="C167" s="2"/>
      <c r="D167" s="2"/>
      <c r="E167" s="2"/>
      <c r="F167" s="6"/>
      <c r="G167" s="26"/>
      <c r="H167" s="26"/>
      <c r="I167" s="26"/>
      <c r="J167" s="26"/>
      <c r="K167" s="26"/>
      <c r="L167" s="26"/>
      <c r="M167" s="28"/>
    </row>
    <row r="168" spans="1:13" ht="12.45" x14ac:dyDescent="0.3">
      <c r="A168" s="2"/>
      <c r="B168" s="2"/>
      <c r="C168" s="2"/>
      <c r="D168" s="2"/>
      <c r="E168" s="2"/>
      <c r="F168" s="6"/>
      <c r="G168" s="26"/>
      <c r="H168" s="26"/>
      <c r="I168" s="26"/>
      <c r="J168" s="26"/>
      <c r="K168" s="26"/>
      <c r="L168" s="26"/>
      <c r="M168" s="28"/>
    </row>
    <row r="169" spans="1:13" ht="12.45" x14ac:dyDescent="0.3">
      <c r="A169" s="2"/>
      <c r="B169" s="2"/>
      <c r="C169" s="2"/>
      <c r="D169" s="2"/>
      <c r="E169" s="2"/>
      <c r="F169" s="6"/>
      <c r="G169" s="26"/>
      <c r="H169" s="26"/>
      <c r="I169" s="26"/>
      <c r="J169" s="26"/>
      <c r="K169" s="26"/>
      <c r="L169" s="26"/>
      <c r="M169" s="28"/>
    </row>
    <row r="170" spans="1:13" ht="12.45" x14ac:dyDescent="0.3">
      <c r="A170" s="2"/>
      <c r="B170" s="2"/>
      <c r="C170" s="2"/>
      <c r="D170" s="2"/>
      <c r="E170" s="2"/>
      <c r="F170" s="6"/>
      <c r="G170" s="26"/>
      <c r="H170" s="26"/>
      <c r="I170" s="26"/>
      <c r="J170" s="26"/>
      <c r="K170" s="26"/>
      <c r="L170" s="26"/>
      <c r="M170" s="28"/>
    </row>
    <row r="171" spans="1:13" ht="12.45" x14ac:dyDescent="0.3">
      <c r="A171" s="2"/>
      <c r="B171" s="2"/>
      <c r="C171" s="2"/>
      <c r="D171" s="2"/>
      <c r="E171" s="2"/>
      <c r="F171" s="6"/>
      <c r="G171" s="26"/>
      <c r="H171" s="26"/>
      <c r="I171" s="26"/>
      <c r="J171" s="26"/>
      <c r="K171" s="26"/>
      <c r="L171" s="26"/>
      <c r="M171" s="28"/>
    </row>
    <row r="172" spans="1:13" ht="12.45" x14ac:dyDescent="0.3">
      <c r="F172" s="2"/>
      <c r="G172" s="26"/>
      <c r="H172" s="26"/>
      <c r="I172" s="26"/>
      <c r="J172" s="26"/>
      <c r="K172" s="26"/>
      <c r="L172" s="26"/>
      <c r="M172" s="28"/>
    </row>
    <row r="173" spans="1:13" ht="12.45" x14ac:dyDescent="0.3">
      <c r="A173" s="2"/>
      <c r="B173" s="2"/>
      <c r="C173" s="2"/>
      <c r="D173" s="2"/>
      <c r="E173" s="2"/>
      <c r="F173" s="2"/>
      <c r="G173" s="26"/>
      <c r="H173" s="26"/>
      <c r="I173" s="26"/>
      <c r="J173" s="26"/>
      <c r="K173" s="26"/>
      <c r="L173" s="26"/>
      <c r="M173" s="28"/>
    </row>
    <row r="174" spans="1:13" ht="12.45" x14ac:dyDescent="0.3">
      <c r="A174" s="2"/>
      <c r="B174" s="2"/>
      <c r="C174" s="2"/>
      <c r="D174" s="2"/>
      <c r="E174" s="2"/>
      <c r="F174" s="6"/>
      <c r="G174" s="26"/>
      <c r="H174" s="26"/>
      <c r="I174" s="26"/>
      <c r="J174" s="26"/>
      <c r="K174" s="26"/>
      <c r="L174" s="26"/>
      <c r="M174" s="28"/>
    </row>
    <row r="175" spans="1:13" ht="12.45" x14ac:dyDescent="0.3">
      <c r="A175" s="2"/>
      <c r="B175" s="2"/>
      <c r="C175" s="2"/>
      <c r="D175" s="2"/>
      <c r="E175" s="2"/>
      <c r="F175" s="6"/>
      <c r="G175" s="26"/>
      <c r="H175" s="26"/>
      <c r="I175" s="26"/>
      <c r="J175" s="26"/>
      <c r="K175" s="26"/>
      <c r="L175" s="26"/>
      <c r="M175" s="28"/>
    </row>
    <row r="176" spans="1:13" ht="12.45" x14ac:dyDescent="0.3">
      <c r="A176" s="2"/>
      <c r="B176" s="2"/>
      <c r="C176" s="2"/>
      <c r="D176" s="2"/>
      <c r="E176" s="2"/>
      <c r="F176" s="6"/>
      <c r="G176" s="26"/>
      <c r="H176" s="26"/>
      <c r="I176" s="26"/>
      <c r="J176" s="26"/>
      <c r="K176" s="26"/>
      <c r="L176" s="26"/>
      <c r="M176" s="28"/>
    </row>
    <row r="177" spans="1:13" ht="12.45" x14ac:dyDescent="0.3">
      <c r="A177" s="2"/>
      <c r="B177" s="2"/>
      <c r="C177" s="2"/>
      <c r="D177" s="2"/>
      <c r="E177" s="2"/>
      <c r="F177" s="2"/>
      <c r="G177" s="26"/>
      <c r="H177" s="26"/>
      <c r="I177" s="26"/>
      <c r="J177" s="26"/>
      <c r="K177" s="26"/>
      <c r="L177" s="26"/>
      <c r="M177" s="28"/>
    </row>
    <row r="178" spans="1:13" ht="12.45" x14ac:dyDescent="0.3">
      <c r="A178" s="2"/>
      <c r="B178" s="2"/>
      <c r="C178" s="2"/>
      <c r="D178" s="2"/>
      <c r="E178" s="2"/>
      <c r="F178" s="6"/>
      <c r="G178" s="26"/>
      <c r="H178" s="26"/>
      <c r="I178" s="26"/>
      <c r="J178" s="26"/>
      <c r="K178" s="26"/>
      <c r="L178" s="26"/>
      <c r="M178" s="28"/>
    </row>
    <row r="179" spans="1:13" ht="12.45" x14ac:dyDescent="0.3">
      <c r="A179" s="2"/>
      <c r="B179" s="2"/>
      <c r="C179" s="2"/>
      <c r="D179" s="2"/>
      <c r="E179" s="2"/>
      <c r="F179" s="6"/>
      <c r="G179" s="26"/>
      <c r="H179" s="26"/>
      <c r="I179" s="26"/>
      <c r="J179" s="26"/>
      <c r="K179" s="26"/>
      <c r="L179" s="26"/>
      <c r="M179" s="28"/>
    </row>
    <row r="180" spans="1:13" ht="12.45" x14ac:dyDescent="0.3">
      <c r="F180" s="6"/>
      <c r="G180" s="26"/>
      <c r="H180" s="26"/>
      <c r="I180" s="26"/>
      <c r="J180" s="26"/>
      <c r="K180" s="26"/>
      <c r="L180" s="26"/>
      <c r="M180" s="28"/>
    </row>
    <row r="181" spans="1:13" ht="12.45" x14ac:dyDescent="0.3">
      <c r="A181" s="2"/>
      <c r="B181" s="2"/>
      <c r="C181" s="2"/>
      <c r="D181" s="2"/>
      <c r="E181" s="2"/>
      <c r="F181" s="6"/>
      <c r="G181" s="26"/>
      <c r="H181" s="26"/>
      <c r="I181" s="26"/>
      <c r="J181" s="26"/>
      <c r="K181" s="26"/>
      <c r="L181" s="26"/>
      <c r="M181" s="28"/>
    </row>
    <row r="182" spans="1:13" ht="12.45" x14ac:dyDescent="0.3">
      <c r="A182" s="2"/>
      <c r="B182" s="2"/>
      <c r="C182" s="2"/>
      <c r="D182" s="2"/>
      <c r="E182" s="2"/>
      <c r="F182" s="6"/>
      <c r="G182" s="26"/>
      <c r="H182" s="26"/>
      <c r="I182" s="26"/>
      <c r="J182" s="26"/>
      <c r="K182" s="26"/>
      <c r="L182" s="26"/>
      <c r="M182" s="28"/>
    </row>
    <row r="183" spans="1:13" ht="12.45" x14ac:dyDescent="0.3">
      <c r="A183" s="2"/>
      <c r="B183" s="2"/>
      <c r="C183" s="2"/>
      <c r="D183" s="2"/>
      <c r="E183" s="2"/>
      <c r="F183" s="6"/>
      <c r="G183" s="26"/>
      <c r="H183" s="26"/>
      <c r="I183" s="26"/>
      <c r="J183" s="26"/>
      <c r="K183" s="26"/>
      <c r="L183" s="26"/>
      <c r="M183" s="28"/>
    </row>
    <row r="184" spans="1:13" ht="12.45" x14ac:dyDescent="0.3">
      <c r="A184" s="2"/>
      <c r="B184" s="2"/>
      <c r="C184" s="2"/>
      <c r="D184" s="2"/>
      <c r="E184" s="2"/>
      <c r="F184" s="6"/>
      <c r="G184" s="26"/>
      <c r="H184" s="26"/>
      <c r="I184" s="26"/>
      <c r="J184" s="26"/>
      <c r="K184" s="26"/>
      <c r="L184" s="26"/>
      <c r="M184" s="28"/>
    </row>
    <row r="185" spans="1:13" ht="12.45" x14ac:dyDescent="0.3">
      <c r="A185" s="2"/>
      <c r="B185" s="2"/>
      <c r="C185" s="2"/>
      <c r="D185" s="2"/>
      <c r="E185" s="2"/>
      <c r="F185" s="6"/>
      <c r="G185" s="26"/>
      <c r="H185" s="26"/>
      <c r="I185" s="26"/>
      <c r="J185" s="26"/>
      <c r="K185" s="26"/>
      <c r="L185" s="26"/>
      <c r="M185" s="28"/>
    </row>
    <row r="186" spans="1:13" ht="12.45" x14ac:dyDescent="0.3">
      <c r="A186" s="2"/>
      <c r="B186" s="2"/>
      <c r="C186" s="2"/>
      <c r="D186" s="2"/>
      <c r="E186" s="2"/>
      <c r="F186" s="6"/>
      <c r="G186" s="26"/>
      <c r="H186" s="26"/>
      <c r="I186" s="26"/>
      <c r="J186" s="26"/>
      <c r="K186" s="26"/>
      <c r="L186" s="26"/>
      <c r="M186" s="28"/>
    </row>
    <row r="187" spans="1:13" ht="12.45" x14ac:dyDescent="0.3">
      <c r="F187" s="6"/>
      <c r="G187" s="26"/>
      <c r="H187" s="26"/>
      <c r="I187" s="26"/>
      <c r="J187" s="26"/>
      <c r="K187" s="26"/>
      <c r="L187" s="26"/>
      <c r="M187" s="28"/>
    </row>
    <row r="188" spans="1:13" ht="12.45" x14ac:dyDescent="0.3">
      <c r="A188" s="2"/>
      <c r="B188" s="2"/>
      <c r="C188" s="2"/>
      <c r="D188" s="2"/>
      <c r="E188" s="2"/>
      <c r="F188" s="6"/>
      <c r="G188" s="26"/>
      <c r="H188" s="26"/>
      <c r="I188" s="26"/>
      <c r="J188" s="26"/>
      <c r="K188" s="26"/>
      <c r="L188" s="26"/>
      <c r="M188" s="28"/>
    </row>
    <row r="189" spans="1:13" ht="12.45" x14ac:dyDescent="0.3">
      <c r="A189" s="2"/>
      <c r="B189" s="2"/>
      <c r="C189" s="2"/>
      <c r="D189" s="2"/>
      <c r="E189" s="2"/>
      <c r="F189" s="6"/>
      <c r="G189" s="26"/>
      <c r="H189" s="26"/>
      <c r="I189" s="26"/>
      <c r="J189" s="26"/>
      <c r="K189" s="26"/>
      <c r="L189" s="26"/>
      <c r="M189" s="28"/>
    </row>
    <row r="190" spans="1:13" ht="12.45" x14ac:dyDescent="0.3">
      <c r="A190" s="2"/>
      <c r="B190" s="2"/>
      <c r="C190" s="2"/>
      <c r="D190" s="2"/>
      <c r="E190" s="2"/>
      <c r="F190" s="6"/>
      <c r="G190" s="26"/>
      <c r="H190" s="26"/>
      <c r="I190" s="26"/>
      <c r="J190" s="26"/>
      <c r="K190" s="26"/>
      <c r="L190" s="26"/>
      <c r="M190" s="28"/>
    </row>
    <row r="191" spans="1:13" ht="12.45" x14ac:dyDescent="0.3">
      <c r="F191" s="2"/>
      <c r="G191" s="26"/>
      <c r="H191" s="26"/>
      <c r="I191" s="26"/>
      <c r="J191" s="26"/>
      <c r="K191" s="26"/>
      <c r="L191" s="26"/>
      <c r="M191" s="28"/>
    </row>
    <row r="192" spans="1:13" ht="12.45" x14ac:dyDescent="0.3">
      <c r="A192" s="2"/>
      <c r="B192" s="2"/>
      <c r="C192" s="2"/>
      <c r="D192" s="2"/>
      <c r="E192" s="2"/>
      <c r="F192" s="6"/>
      <c r="G192" s="26"/>
      <c r="H192" s="26"/>
      <c r="I192" s="26"/>
      <c r="J192" s="26"/>
      <c r="K192" s="26"/>
      <c r="L192" s="26"/>
      <c r="M192" s="28"/>
    </row>
    <row r="193" spans="1:13" ht="12.45" x14ac:dyDescent="0.3">
      <c r="F193" s="2"/>
      <c r="G193" s="26"/>
      <c r="H193" s="26"/>
      <c r="I193" s="26"/>
      <c r="J193" s="26"/>
      <c r="K193" s="26"/>
      <c r="L193" s="26"/>
      <c r="M193" s="28"/>
    </row>
    <row r="194" spans="1:13" ht="12.45" x14ac:dyDescent="0.3">
      <c r="A194" s="2"/>
      <c r="B194" s="2"/>
      <c r="C194" s="2"/>
      <c r="D194" s="2"/>
      <c r="E194" s="2"/>
      <c r="F194" s="6"/>
      <c r="G194" s="26"/>
      <c r="H194" s="26"/>
      <c r="I194" s="26"/>
      <c r="J194" s="26"/>
      <c r="K194" s="26"/>
      <c r="L194" s="26"/>
      <c r="M194" s="28"/>
    </row>
    <row r="195" spans="1:13" ht="12.45" x14ac:dyDescent="0.3">
      <c r="A195" s="2"/>
      <c r="B195" s="2"/>
      <c r="C195" s="2"/>
      <c r="D195" s="2"/>
      <c r="E195" s="2"/>
      <c r="F195" s="6"/>
      <c r="G195" s="26"/>
      <c r="H195" s="26"/>
      <c r="I195" s="26"/>
      <c r="J195" s="26"/>
      <c r="K195" s="26"/>
      <c r="L195" s="26"/>
      <c r="M195" s="28"/>
    </row>
    <row r="196" spans="1:13" ht="12.45" x14ac:dyDescent="0.3">
      <c r="A196" s="2"/>
      <c r="B196" s="2"/>
      <c r="C196" s="2"/>
      <c r="D196" s="2"/>
      <c r="E196" s="2"/>
      <c r="F196" s="6"/>
      <c r="G196" s="26"/>
      <c r="H196" s="26"/>
      <c r="I196" s="26"/>
      <c r="J196" s="26"/>
      <c r="K196" s="26"/>
      <c r="L196" s="26"/>
      <c r="M196" s="28"/>
    </row>
    <row r="197" spans="1:13" ht="12.45" x14ac:dyDescent="0.3">
      <c r="A197" s="2"/>
      <c r="B197" s="2"/>
      <c r="C197" s="2"/>
      <c r="D197" s="2"/>
      <c r="E197" s="2"/>
      <c r="F197" s="6"/>
      <c r="G197" s="26"/>
      <c r="H197" s="26"/>
      <c r="I197" s="26"/>
      <c r="J197" s="26"/>
      <c r="K197" s="26"/>
      <c r="L197" s="26"/>
      <c r="M197" s="28"/>
    </row>
    <row r="198" spans="1:13" ht="12.45" x14ac:dyDescent="0.3">
      <c r="A198" s="2"/>
      <c r="B198" s="2"/>
      <c r="C198" s="2"/>
      <c r="D198" s="2"/>
      <c r="E198" s="2"/>
      <c r="F198" s="6"/>
      <c r="G198" s="26"/>
      <c r="H198" s="26"/>
      <c r="I198" s="26"/>
      <c r="J198" s="26"/>
      <c r="K198" s="26"/>
      <c r="L198" s="26"/>
      <c r="M198" s="28"/>
    </row>
    <row r="199" spans="1:13" ht="12.45" x14ac:dyDescent="0.3">
      <c r="A199" s="2"/>
      <c r="B199" s="2"/>
      <c r="C199" s="2"/>
      <c r="D199" s="2"/>
      <c r="E199" s="2"/>
      <c r="F199" s="6"/>
      <c r="G199" s="26"/>
      <c r="H199" s="26"/>
      <c r="I199" s="26"/>
      <c r="J199" s="26"/>
      <c r="K199" s="26"/>
      <c r="L199" s="26"/>
      <c r="M199" s="28"/>
    </row>
    <row r="200" spans="1:13" ht="12.45" x14ac:dyDescent="0.3">
      <c r="A200" s="2"/>
      <c r="B200" s="2"/>
      <c r="C200" s="2"/>
      <c r="D200" s="2"/>
      <c r="E200" s="2"/>
      <c r="F200" s="6"/>
      <c r="G200" s="26"/>
      <c r="H200" s="26"/>
      <c r="I200" s="26"/>
      <c r="J200" s="26"/>
      <c r="K200" s="26"/>
      <c r="L200" s="26"/>
      <c r="M200" s="28"/>
    </row>
    <row r="201" spans="1:13" ht="12.45" x14ac:dyDescent="0.3">
      <c r="A201" s="2"/>
      <c r="B201" s="2"/>
      <c r="C201" s="2"/>
      <c r="D201" s="2"/>
      <c r="E201" s="2"/>
      <c r="F201" s="6"/>
      <c r="G201" s="26"/>
      <c r="H201" s="26"/>
      <c r="I201" s="26"/>
      <c r="J201" s="26"/>
      <c r="K201" s="26"/>
      <c r="L201" s="26"/>
      <c r="M201" s="28"/>
    </row>
    <row r="202" spans="1:13" ht="12.45" x14ac:dyDescent="0.3">
      <c r="A202" s="2"/>
      <c r="B202" s="2"/>
      <c r="C202" s="2"/>
      <c r="D202" s="2"/>
      <c r="E202" s="2"/>
      <c r="F202" s="6"/>
      <c r="G202" s="26"/>
      <c r="H202" s="26"/>
      <c r="I202" s="26"/>
      <c r="J202" s="26"/>
      <c r="K202" s="26"/>
      <c r="L202" s="26"/>
      <c r="M202" s="28"/>
    </row>
    <row r="203" spans="1:13" ht="12.45" x14ac:dyDescent="0.3">
      <c r="A203" s="2"/>
      <c r="B203" s="2"/>
      <c r="C203" s="2"/>
      <c r="D203" s="2"/>
      <c r="E203" s="2"/>
      <c r="F203" s="6"/>
      <c r="G203" s="26"/>
      <c r="H203" s="26"/>
      <c r="I203" s="26"/>
      <c r="J203" s="26"/>
      <c r="K203" s="26"/>
      <c r="L203" s="26"/>
      <c r="M203" s="28"/>
    </row>
    <row r="204" spans="1:13" ht="12.45" x14ac:dyDescent="0.3">
      <c r="A204" s="2"/>
      <c r="B204" s="2"/>
      <c r="C204" s="2"/>
      <c r="D204" s="2"/>
      <c r="E204" s="2"/>
      <c r="F204" s="6"/>
      <c r="G204" s="26"/>
      <c r="H204" s="26"/>
      <c r="I204" s="26"/>
      <c r="J204" s="26"/>
      <c r="K204" s="26"/>
      <c r="L204" s="26"/>
      <c r="M204" s="28"/>
    </row>
    <row r="205" spans="1:13" ht="12.45" x14ac:dyDescent="0.3">
      <c r="A205" s="2"/>
      <c r="B205" s="2"/>
      <c r="C205" s="2"/>
      <c r="D205" s="2"/>
      <c r="E205" s="2"/>
      <c r="F205" s="6"/>
      <c r="G205" s="26"/>
      <c r="H205" s="26"/>
      <c r="I205" s="26"/>
      <c r="J205" s="26"/>
      <c r="K205" s="26"/>
      <c r="L205" s="26"/>
      <c r="M205" s="28"/>
    </row>
    <row r="206" spans="1:13" ht="12.45" x14ac:dyDescent="0.3">
      <c r="A206" s="2"/>
      <c r="B206" s="2"/>
      <c r="C206" s="2"/>
      <c r="D206" s="2"/>
      <c r="E206" s="2"/>
      <c r="F206" s="6"/>
      <c r="G206" s="26"/>
      <c r="H206" s="26"/>
      <c r="I206" s="26"/>
      <c r="J206" s="26"/>
      <c r="K206" s="26"/>
      <c r="L206" s="26"/>
      <c r="M206" s="28"/>
    </row>
    <row r="207" spans="1:13" ht="12.45" x14ac:dyDescent="0.3">
      <c r="A207" s="2"/>
      <c r="B207" s="2"/>
      <c r="C207" s="2"/>
      <c r="D207" s="2"/>
      <c r="E207" s="2"/>
      <c r="F207" s="6"/>
      <c r="G207" s="26"/>
      <c r="H207" s="26"/>
      <c r="I207" s="26"/>
      <c r="J207" s="26"/>
      <c r="K207" s="26"/>
      <c r="L207" s="26"/>
      <c r="M207" s="28"/>
    </row>
    <row r="208" spans="1:13" ht="12.45" x14ac:dyDescent="0.3">
      <c r="A208" s="2"/>
      <c r="B208" s="2"/>
      <c r="C208" s="2"/>
      <c r="D208" s="2"/>
      <c r="E208" s="2"/>
      <c r="F208" s="6"/>
      <c r="G208" s="26"/>
      <c r="H208" s="26"/>
      <c r="I208" s="26"/>
      <c r="J208" s="26"/>
      <c r="K208" s="26"/>
      <c r="L208" s="26"/>
      <c r="M208" s="28"/>
    </row>
    <row r="209" spans="1:13" ht="12.45" x14ac:dyDescent="0.3">
      <c r="A209" s="2"/>
      <c r="B209" s="2"/>
      <c r="C209" s="2"/>
      <c r="D209" s="2"/>
      <c r="E209" s="2"/>
      <c r="F209" s="6"/>
      <c r="G209" s="26"/>
      <c r="H209" s="26"/>
      <c r="I209" s="26"/>
      <c r="J209" s="26"/>
      <c r="K209" s="26"/>
      <c r="L209" s="26"/>
      <c r="M209" s="28"/>
    </row>
    <row r="210" spans="1:13" ht="12.45" x14ac:dyDescent="0.3">
      <c r="A210" s="2"/>
      <c r="B210" s="2"/>
      <c r="C210" s="2"/>
      <c r="D210" s="2"/>
      <c r="E210" s="2"/>
      <c r="F210" s="6"/>
      <c r="G210" s="26"/>
      <c r="H210" s="26"/>
      <c r="I210" s="26"/>
      <c r="J210" s="26"/>
      <c r="K210" s="26"/>
      <c r="L210" s="26"/>
      <c r="M210" s="28"/>
    </row>
    <row r="211" spans="1:13" ht="12.45" x14ac:dyDescent="0.3">
      <c r="A211" s="2"/>
      <c r="B211" s="2"/>
      <c r="C211" s="2"/>
      <c r="D211" s="2"/>
      <c r="E211" s="2"/>
      <c r="F211" s="6"/>
      <c r="G211" s="26"/>
      <c r="H211" s="26"/>
      <c r="I211" s="26"/>
      <c r="J211" s="26"/>
      <c r="K211" s="26"/>
      <c r="L211" s="26"/>
      <c r="M211" s="28"/>
    </row>
    <row r="212" spans="1:13" ht="12.45" x14ac:dyDescent="0.3">
      <c r="A212" s="2"/>
      <c r="B212" s="2"/>
      <c r="C212" s="2"/>
      <c r="D212" s="2"/>
      <c r="E212" s="2"/>
      <c r="F212" s="6"/>
      <c r="G212" s="26"/>
      <c r="H212" s="26"/>
      <c r="I212" s="26"/>
      <c r="J212" s="26"/>
      <c r="K212" s="26"/>
      <c r="L212" s="26"/>
      <c r="M212" s="28"/>
    </row>
    <row r="213" spans="1:13" ht="12.45" x14ac:dyDescent="0.3">
      <c r="A213" s="2"/>
      <c r="B213" s="2"/>
      <c r="C213" s="2"/>
      <c r="D213" s="2"/>
      <c r="E213" s="2"/>
      <c r="F213" s="6"/>
      <c r="G213" s="26"/>
      <c r="H213" s="26"/>
      <c r="I213" s="26"/>
      <c r="J213" s="26"/>
      <c r="K213" s="26"/>
      <c r="L213" s="26"/>
      <c r="M213" s="28"/>
    </row>
    <row r="214" spans="1:13" ht="12.45" x14ac:dyDescent="0.3">
      <c r="A214" s="2"/>
      <c r="B214" s="2"/>
      <c r="C214" s="2"/>
      <c r="D214" s="2"/>
      <c r="E214" s="2"/>
      <c r="F214" s="6"/>
      <c r="G214" s="26"/>
      <c r="H214" s="26"/>
      <c r="I214" s="26"/>
      <c r="J214" s="26"/>
      <c r="K214" s="26"/>
      <c r="L214" s="26"/>
      <c r="M214" s="28"/>
    </row>
    <row r="215" spans="1:13" ht="12.45" x14ac:dyDescent="0.3">
      <c r="A215" s="2"/>
      <c r="B215" s="2"/>
      <c r="C215" s="2"/>
      <c r="D215" s="2"/>
      <c r="E215" s="2"/>
      <c r="F215" s="6"/>
      <c r="G215" s="26"/>
      <c r="H215" s="26"/>
      <c r="I215" s="26"/>
      <c r="J215" s="26"/>
      <c r="K215" s="26"/>
      <c r="L215" s="26"/>
      <c r="M215" s="28"/>
    </row>
    <row r="216" spans="1:13" ht="12.45" x14ac:dyDescent="0.3">
      <c r="A216" s="2"/>
      <c r="B216" s="2"/>
      <c r="C216" s="2"/>
      <c r="D216" s="2"/>
      <c r="E216" s="2"/>
      <c r="F216" s="6"/>
      <c r="G216" s="26"/>
      <c r="H216" s="26"/>
      <c r="I216" s="26"/>
      <c r="J216" s="26"/>
      <c r="K216" s="26"/>
      <c r="L216" s="26"/>
      <c r="M216" s="28"/>
    </row>
    <row r="217" spans="1:13" ht="12.45" x14ac:dyDescent="0.3">
      <c r="A217" s="2"/>
      <c r="B217" s="2"/>
      <c r="C217" s="2"/>
      <c r="D217" s="2"/>
      <c r="E217" s="2"/>
      <c r="F217" s="6"/>
      <c r="G217" s="26"/>
      <c r="H217" s="26"/>
      <c r="I217" s="26"/>
      <c r="J217" s="26"/>
      <c r="K217" s="26"/>
      <c r="L217" s="26"/>
      <c r="M217" s="28"/>
    </row>
    <row r="218" spans="1:13" ht="12.45" x14ac:dyDescent="0.3">
      <c r="A218" s="2"/>
      <c r="B218" s="2"/>
      <c r="C218" s="2"/>
      <c r="D218" s="2"/>
      <c r="E218" s="2"/>
      <c r="F218" s="6"/>
      <c r="G218" s="26"/>
      <c r="H218" s="26"/>
      <c r="I218" s="26"/>
      <c r="J218" s="26"/>
      <c r="K218" s="26"/>
      <c r="L218" s="26"/>
      <c r="M218" s="28"/>
    </row>
    <row r="219" spans="1:13" ht="12.45" x14ac:dyDescent="0.3">
      <c r="A219" s="2"/>
      <c r="B219" s="2"/>
      <c r="C219" s="2"/>
      <c r="D219" s="2"/>
      <c r="E219" s="2"/>
      <c r="F219" s="6"/>
      <c r="G219" s="26"/>
      <c r="H219" s="26"/>
      <c r="I219" s="26"/>
      <c r="J219" s="26"/>
      <c r="K219" s="26"/>
      <c r="L219" s="26"/>
      <c r="M219" s="28"/>
    </row>
    <row r="220" spans="1:13" ht="12.45" x14ac:dyDescent="0.3">
      <c r="A220" s="2"/>
      <c r="B220" s="2"/>
      <c r="C220" s="2"/>
      <c r="D220" s="2"/>
      <c r="E220" s="2"/>
      <c r="F220" s="6"/>
      <c r="G220" s="26"/>
      <c r="H220" s="26"/>
      <c r="I220" s="26"/>
      <c r="J220" s="26"/>
      <c r="K220" s="26"/>
      <c r="L220" s="26"/>
      <c r="M220" s="28"/>
    </row>
    <row r="221" spans="1:13" ht="12.45" x14ac:dyDescent="0.3">
      <c r="A221" s="2"/>
      <c r="B221" s="2"/>
      <c r="C221" s="2"/>
      <c r="D221" s="2"/>
      <c r="E221" s="2"/>
      <c r="F221" s="6"/>
      <c r="G221" s="26"/>
      <c r="H221" s="26"/>
      <c r="I221" s="26"/>
      <c r="J221" s="26"/>
      <c r="K221" s="26"/>
      <c r="L221" s="26"/>
      <c r="M221" s="28"/>
    </row>
    <row r="222" spans="1:13" ht="12.45" x14ac:dyDescent="0.3">
      <c r="A222" s="2"/>
      <c r="B222" s="2"/>
      <c r="C222" s="2"/>
      <c r="D222" s="2"/>
      <c r="E222" s="2"/>
      <c r="F222" s="6"/>
      <c r="G222" s="26"/>
      <c r="H222" s="26"/>
      <c r="I222" s="26"/>
      <c r="J222" s="26"/>
      <c r="K222" s="26"/>
      <c r="L222" s="26"/>
      <c r="M222" s="28"/>
    </row>
    <row r="223" spans="1:13" ht="12.45" x14ac:dyDescent="0.3">
      <c r="E223" s="2"/>
      <c r="F223" s="6"/>
      <c r="G223" s="26"/>
      <c r="H223" s="26"/>
      <c r="I223" s="26"/>
      <c r="J223" s="26"/>
      <c r="K223" s="26"/>
      <c r="L223" s="26"/>
      <c r="M223" s="28"/>
    </row>
    <row r="224" spans="1:13" ht="12.45" x14ac:dyDescent="0.3">
      <c r="A224" s="2"/>
      <c r="B224" s="2"/>
      <c r="C224" s="2"/>
      <c r="D224" s="2"/>
      <c r="E224" s="2"/>
      <c r="F224" s="6"/>
      <c r="G224" s="26"/>
      <c r="H224" s="26"/>
      <c r="I224" s="26"/>
      <c r="J224" s="26"/>
      <c r="K224" s="26"/>
      <c r="L224" s="26"/>
      <c r="M224" s="28"/>
    </row>
    <row r="225" spans="1:13" ht="12.45" x14ac:dyDescent="0.3">
      <c r="A225" s="2"/>
      <c r="B225" s="2"/>
      <c r="C225" s="2"/>
      <c r="D225" s="30"/>
      <c r="E225" s="2"/>
      <c r="F225" s="6"/>
      <c r="G225" s="26"/>
      <c r="H225" s="26"/>
      <c r="I225" s="26"/>
      <c r="J225" s="26"/>
      <c r="K225" s="26"/>
      <c r="L225" s="26"/>
      <c r="M225" s="28"/>
    </row>
    <row r="226" spans="1:13" ht="12.45" x14ac:dyDescent="0.3">
      <c r="A226" s="2"/>
      <c r="B226" s="2"/>
      <c r="C226" s="2"/>
      <c r="D226" s="2"/>
      <c r="E226" s="2"/>
      <c r="F226" s="6"/>
      <c r="G226" s="26"/>
      <c r="H226" s="26"/>
      <c r="I226" s="26"/>
      <c r="J226" s="26"/>
      <c r="K226" s="26"/>
      <c r="L226" s="26"/>
      <c r="M226" s="28"/>
    </row>
    <row r="227" spans="1:13" ht="12.45" x14ac:dyDescent="0.3">
      <c r="A227" s="2"/>
      <c r="B227" s="2"/>
      <c r="C227" s="2"/>
      <c r="D227" s="2"/>
      <c r="E227" s="2"/>
      <c r="F227" s="6"/>
      <c r="G227" s="26"/>
      <c r="H227" s="26"/>
      <c r="I227" s="26"/>
      <c r="J227" s="26"/>
      <c r="K227" s="26"/>
      <c r="L227" s="26"/>
      <c r="M227" s="28"/>
    </row>
    <row r="228" spans="1:13" ht="12.45" x14ac:dyDescent="0.3">
      <c r="A228" s="2"/>
      <c r="B228" s="2"/>
      <c r="C228" s="2"/>
      <c r="D228" s="2"/>
      <c r="E228" s="2"/>
      <c r="F228" s="6"/>
      <c r="G228" s="26"/>
      <c r="H228" s="26"/>
      <c r="I228" s="26"/>
      <c r="J228" s="26"/>
      <c r="K228" s="26"/>
      <c r="L228" s="26"/>
      <c r="M228" s="28"/>
    </row>
    <row r="229" spans="1:13" ht="12.45" x14ac:dyDescent="0.3">
      <c r="A229" s="2"/>
      <c r="B229" s="2"/>
      <c r="C229" s="2"/>
      <c r="D229" s="2"/>
      <c r="E229" s="2"/>
      <c r="F229" s="6"/>
      <c r="G229" s="26"/>
      <c r="H229" s="26"/>
      <c r="I229" s="26"/>
      <c r="J229" s="26"/>
      <c r="K229" s="26"/>
      <c r="L229" s="26"/>
      <c r="M229" s="28"/>
    </row>
    <row r="230" spans="1:13" ht="12.45" x14ac:dyDescent="0.3">
      <c r="A230" s="2"/>
      <c r="B230" s="2"/>
      <c r="C230" s="2"/>
      <c r="D230" s="2"/>
      <c r="E230" s="2"/>
      <c r="F230" s="6"/>
      <c r="G230" s="26"/>
      <c r="H230" s="26"/>
      <c r="I230" s="26"/>
      <c r="J230" s="26"/>
      <c r="K230" s="26"/>
      <c r="L230" s="26"/>
      <c r="M230" s="28"/>
    </row>
    <row r="231" spans="1:13" ht="12.45" x14ac:dyDescent="0.3">
      <c r="M231" s="28"/>
    </row>
    <row r="232" spans="1:13" ht="12.45" x14ac:dyDescent="0.3">
      <c r="M232" s="28"/>
    </row>
    <row r="233" spans="1:13" ht="12.45" x14ac:dyDescent="0.3">
      <c r="M233" s="28"/>
    </row>
    <row r="234" spans="1:13" ht="12.45" x14ac:dyDescent="0.3">
      <c r="M234" s="28"/>
    </row>
    <row r="235" spans="1:13" ht="12.45" x14ac:dyDescent="0.3">
      <c r="M235" s="28"/>
    </row>
    <row r="236" spans="1:13" ht="12.45" x14ac:dyDescent="0.3">
      <c r="M236" s="28"/>
    </row>
    <row r="237" spans="1:13" ht="12.45" x14ac:dyDescent="0.3">
      <c r="M237" s="28"/>
    </row>
    <row r="238" spans="1:13" ht="12.45" x14ac:dyDescent="0.3">
      <c r="M238" s="28"/>
    </row>
    <row r="239" spans="1:13" ht="12.45" x14ac:dyDescent="0.3">
      <c r="M239" s="28"/>
    </row>
    <row r="240" spans="1:13" ht="12.45" x14ac:dyDescent="0.3">
      <c r="M240" s="28"/>
    </row>
    <row r="241" spans="13:13" ht="12.45" x14ac:dyDescent="0.3">
      <c r="M241" s="28"/>
    </row>
    <row r="242" spans="13:13" ht="12.45" x14ac:dyDescent="0.3">
      <c r="M242" s="28"/>
    </row>
    <row r="243" spans="13:13" ht="12.45" x14ac:dyDescent="0.3">
      <c r="M243" s="28"/>
    </row>
    <row r="244" spans="13:13" ht="12.45" x14ac:dyDescent="0.3">
      <c r="M244" s="28"/>
    </row>
    <row r="245" spans="13:13" ht="12.45" x14ac:dyDescent="0.3">
      <c r="M245" s="28"/>
    </row>
    <row r="246" spans="13:13" ht="12.45" x14ac:dyDescent="0.3">
      <c r="M246" s="28"/>
    </row>
    <row r="247" spans="13:13" ht="12.45" x14ac:dyDescent="0.3">
      <c r="M247" s="28"/>
    </row>
    <row r="248" spans="13:13" ht="12.45" x14ac:dyDescent="0.3">
      <c r="M248" s="28"/>
    </row>
    <row r="249" spans="13:13" ht="12.45" x14ac:dyDescent="0.3">
      <c r="M249" s="28"/>
    </row>
    <row r="250" spans="13:13" ht="12.45" x14ac:dyDescent="0.3">
      <c r="M250" s="28"/>
    </row>
    <row r="251" spans="13:13" ht="12.45" x14ac:dyDescent="0.3">
      <c r="M251" s="28"/>
    </row>
    <row r="252" spans="13:13" ht="12.45" x14ac:dyDescent="0.3">
      <c r="M252" s="28"/>
    </row>
    <row r="253" spans="13:13" ht="12.45" x14ac:dyDescent="0.3">
      <c r="M253" s="28"/>
    </row>
    <row r="254" spans="13:13" ht="12.45" x14ac:dyDescent="0.3">
      <c r="M254" s="28"/>
    </row>
    <row r="255" spans="13:13" ht="12.45" x14ac:dyDescent="0.3">
      <c r="M255" s="28"/>
    </row>
    <row r="256" spans="13:13" ht="12.45" x14ac:dyDescent="0.3">
      <c r="M256" s="28"/>
    </row>
    <row r="257" spans="13:13" ht="12.45" x14ac:dyDescent="0.3">
      <c r="M257" s="28"/>
    </row>
    <row r="258" spans="13:13" ht="12.45" x14ac:dyDescent="0.3">
      <c r="M258" s="28"/>
    </row>
    <row r="259" spans="13:13" ht="12.45" x14ac:dyDescent="0.3">
      <c r="M259" s="28"/>
    </row>
    <row r="260" spans="13:13" ht="12.45" x14ac:dyDescent="0.3">
      <c r="M260" s="28"/>
    </row>
    <row r="261" spans="13:13" ht="12.45" x14ac:dyDescent="0.3">
      <c r="M261" s="28"/>
    </row>
    <row r="262" spans="13:13" ht="12.45" x14ac:dyDescent="0.3">
      <c r="M262" s="28"/>
    </row>
    <row r="263" spans="13:13" ht="12.45" x14ac:dyDescent="0.3">
      <c r="M263" s="28"/>
    </row>
    <row r="264" spans="13:13" ht="12.45" x14ac:dyDescent="0.3">
      <c r="M264" s="28"/>
    </row>
    <row r="265" spans="13:13" ht="12.45" x14ac:dyDescent="0.3">
      <c r="M265" s="28"/>
    </row>
    <row r="266" spans="13:13" ht="12.45" x14ac:dyDescent="0.3">
      <c r="M266" s="28"/>
    </row>
    <row r="267" spans="13:13" ht="12.45" x14ac:dyDescent="0.3">
      <c r="M267" s="28"/>
    </row>
    <row r="268" spans="13:13" ht="12.45" x14ac:dyDescent="0.3">
      <c r="M268" s="28"/>
    </row>
    <row r="269" spans="13:13" ht="12.45" x14ac:dyDescent="0.3">
      <c r="M269" s="28"/>
    </row>
    <row r="270" spans="13:13" ht="12.45" x14ac:dyDescent="0.3">
      <c r="M270" s="28"/>
    </row>
    <row r="271" spans="13:13" ht="12.45" x14ac:dyDescent="0.3">
      <c r="M271" s="28"/>
    </row>
    <row r="272" spans="13:13" ht="12.45" x14ac:dyDescent="0.3">
      <c r="M272" s="28"/>
    </row>
    <row r="273" spans="13:13" ht="12.45" x14ac:dyDescent="0.3">
      <c r="M273" s="28"/>
    </row>
    <row r="274" spans="13:13" ht="12.45" x14ac:dyDescent="0.3">
      <c r="M274" s="28"/>
    </row>
    <row r="275" spans="13:13" ht="12.45" x14ac:dyDescent="0.3">
      <c r="M275" s="28"/>
    </row>
    <row r="276" spans="13:13" ht="12.45" x14ac:dyDescent="0.3">
      <c r="M276" s="28"/>
    </row>
    <row r="277" spans="13:13" ht="12.45" x14ac:dyDescent="0.3">
      <c r="M277" s="28"/>
    </row>
    <row r="278" spans="13:13" ht="12.45" x14ac:dyDescent="0.3">
      <c r="M278" s="28"/>
    </row>
    <row r="279" spans="13:13" ht="12.45" x14ac:dyDescent="0.3">
      <c r="M279" s="28"/>
    </row>
    <row r="280" spans="13:13" ht="12.45" x14ac:dyDescent="0.3">
      <c r="M280" s="28"/>
    </row>
    <row r="281" spans="13:13" ht="12.45" x14ac:dyDescent="0.3">
      <c r="M281" s="28"/>
    </row>
    <row r="282" spans="13:13" ht="12.45" x14ac:dyDescent="0.3">
      <c r="M282" s="28"/>
    </row>
    <row r="283" spans="13:13" ht="12.45" x14ac:dyDescent="0.3">
      <c r="M283" s="28"/>
    </row>
    <row r="284" spans="13:13" ht="12.45" x14ac:dyDescent="0.3">
      <c r="M284" s="28"/>
    </row>
    <row r="285" spans="13:13" ht="12.45" x14ac:dyDescent="0.3">
      <c r="M285" s="28"/>
    </row>
    <row r="286" spans="13:13" ht="12.45" x14ac:dyDescent="0.3">
      <c r="M286" s="28"/>
    </row>
    <row r="287" spans="13:13" ht="12.45" x14ac:dyDescent="0.3">
      <c r="M287" s="28"/>
    </row>
    <row r="288" spans="13:13" ht="12.45" x14ac:dyDescent="0.3">
      <c r="M288" s="28"/>
    </row>
    <row r="289" spans="13:13" ht="12.45" x14ac:dyDescent="0.3">
      <c r="M289" s="28"/>
    </row>
    <row r="290" spans="13:13" ht="12.45" x14ac:dyDescent="0.3">
      <c r="M290" s="28"/>
    </row>
    <row r="291" spans="13:13" ht="12.45" x14ac:dyDescent="0.3">
      <c r="M291" s="28"/>
    </row>
    <row r="292" spans="13:13" ht="12.45" x14ac:dyDescent="0.3">
      <c r="M292" s="28"/>
    </row>
    <row r="293" spans="13:13" ht="12.45" x14ac:dyDescent="0.3">
      <c r="M293" s="28"/>
    </row>
    <row r="294" spans="13:13" ht="12.45" x14ac:dyDescent="0.3">
      <c r="M294" s="28"/>
    </row>
    <row r="295" spans="13:13" ht="12.45" x14ac:dyDescent="0.3">
      <c r="M295" s="28"/>
    </row>
    <row r="296" spans="13:13" ht="12.45" x14ac:dyDescent="0.3">
      <c r="M296" s="28"/>
    </row>
    <row r="297" spans="13:13" ht="12.45" x14ac:dyDescent="0.3">
      <c r="M297" s="28"/>
    </row>
    <row r="298" spans="13:13" ht="12.45" x14ac:dyDescent="0.3">
      <c r="M298" s="28"/>
    </row>
    <row r="299" spans="13:13" ht="12.45" x14ac:dyDescent="0.3">
      <c r="M299" s="28"/>
    </row>
    <row r="300" spans="13:13" ht="12.45" x14ac:dyDescent="0.3">
      <c r="M300" s="28"/>
    </row>
    <row r="301" spans="13:13" ht="12.45" x14ac:dyDescent="0.3">
      <c r="M301" s="28"/>
    </row>
    <row r="302" spans="13:13" ht="12.45" x14ac:dyDescent="0.3">
      <c r="M302" s="28"/>
    </row>
    <row r="303" spans="13:13" ht="12.45" x14ac:dyDescent="0.3">
      <c r="M303" s="28"/>
    </row>
    <row r="304" spans="13:13" ht="12.45" x14ac:dyDescent="0.3">
      <c r="M304" s="28"/>
    </row>
    <row r="305" spans="13:13" ht="12.45" x14ac:dyDescent="0.3">
      <c r="M305" s="28"/>
    </row>
    <row r="306" spans="13:13" ht="12.45" x14ac:dyDescent="0.3">
      <c r="M306" s="28"/>
    </row>
    <row r="307" spans="13:13" ht="12.45" x14ac:dyDescent="0.3">
      <c r="M307" s="28"/>
    </row>
    <row r="308" spans="13:13" ht="12.45" x14ac:dyDescent="0.3">
      <c r="M308" s="28"/>
    </row>
    <row r="309" spans="13:13" ht="12.45" x14ac:dyDescent="0.3">
      <c r="M309" s="28"/>
    </row>
    <row r="310" spans="13:13" ht="12.45" x14ac:dyDescent="0.3">
      <c r="M310" s="28"/>
    </row>
    <row r="311" spans="13:13" ht="12.45" x14ac:dyDescent="0.3">
      <c r="M311" s="28"/>
    </row>
    <row r="312" spans="13:13" ht="12.45" x14ac:dyDescent="0.3">
      <c r="M312" s="28"/>
    </row>
    <row r="313" spans="13:13" ht="12.45" x14ac:dyDescent="0.3">
      <c r="M313" s="28"/>
    </row>
    <row r="314" spans="13:13" ht="12.45" x14ac:dyDescent="0.3">
      <c r="M314" s="28"/>
    </row>
    <row r="315" spans="13:13" ht="12.45" x14ac:dyDescent="0.3">
      <c r="M315" s="28"/>
    </row>
    <row r="316" spans="13:13" ht="12.45" x14ac:dyDescent="0.3">
      <c r="M316" s="28"/>
    </row>
    <row r="317" spans="13:13" ht="12.45" x14ac:dyDescent="0.3">
      <c r="M317" s="28"/>
    </row>
    <row r="318" spans="13:13" ht="12.45" x14ac:dyDescent="0.3">
      <c r="M318" s="28"/>
    </row>
    <row r="319" spans="13:13" ht="12.45" x14ac:dyDescent="0.3">
      <c r="M319" s="28"/>
    </row>
    <row r="320" spans="13:13" ht="12.45" x14ac:dyDescent="0.3">
      <c r="M320" s="28"/>
    </row>
    <row r="321" spans="13:13" ht="12.45" x14ac:dyDescent="0.3">
      <c r="M321" s="28"/>
    </row>
    <row r="322" spans="13:13" ht="12.45" x14ac:dyDescent="0.3">
      <c r="M322" s="28"/>
    </row>
    <row r="323" spans="13:13" ht="12.45" x14ac:dyDescent="0.3">
      <c r="M323" s="28"/>
    </row>
    <row r="324" spans="13:13" ht="12.45" x14ac:dyDescent="0.3">
      <c r="M324" s="28"/>
    </row>
    <row r="325" spans="13:13" ht="12.45" x14ac:dyDescent="0.3">
      <c r="M325" s="28"/>
    </row>
    <row r="326" spans="13:13" ht="12.45" x14ac:dyDescent="0.3">
      <c r="M326" s="28"/>
    </row>
    <row r="327" spans="13:13" ht="12.45" x14ac:dyDescent="0.3">
      <c r="M327" s="28"/>
    </row>
    <row r="328" spans="13:13" ht="12.45" x14ac:dyDescent="0.3">
      <c r="M328" s="28"/>
    </row>
    <row r="329" spans="13:13" ht="12.45" x14ac:dyDescent="0.3">
      <c r="M329" s="28"/>
    </row>
    <row r="330" spans="13:13" ht="12.45" x14ac:dyDescent="0.3">
      <c r="M330" s="28"/>
    </row>
    <row r="331" spans="13:13" ht="12.45" x14ac:dyDescent="0.3">
      <c r="M331" s="28"/>
    </row>
    <row r="332" spans="13:13" ht="12.45" x14ac:dyDescent="0.3">
      <c r="M332" s="28"/>
    </row>
    <row r="333" spans="13:13" ht="12.45" x14ac:dyDescent="0.3">
      <c r="M333" s="28"/>
    </row>
    <row r="334" spans="13:13" ht="12.45" x14ac:dyDescent="0.3">
      <c r="M334" s="28"/>
    </row>
    <row r="335" spans="13:13" ht="12.45" x14ac:dyDescent="0.3">
      <c r="M335" s="28"/>
    </row>
    <row r="336" spans="13:13" ht="12.45" x14ac:dyDescent="0.3">
      <c r="M336" s="28"/>
    </row>
    <row r="337" spans="13:13" ht="12.45" x14ac:dyDescent="0.3">
      <c r="M337" s="28"/>
    </row>
    <row r="338" spans="13:13" ht="12.45" x14ac:dyDescent="0.3">
      <c r="M338" s="28"/>
    </row>
    <row r="339" spans="13:13" ht="12.45" x14ac:dyDescent="0.3">
      <c r="M339" s="28"/>
    </row>
    <row r="340" spans="13:13" ht="12.45" x14ac:dyDescent="0.3">
      <c r="M340" s="28"/>
    </row>
    <row r="341" spans="13:13" ht="12.45" x14ac:dyDescent="0.3">
      <c r="M341" s="28"/>
    </row>
    <row r="342" spans="13:13" ht="12.45" x14ac:dyDescent="0.3">
      <c r="M342" s="28"/>
    </row>
    <row r="343" spans="13:13" ht="12.45" x14ac:dyDescent="0.3">
      <c r="M343" s="28"/>
    </row>
    <row r="344" spans="13:13" ht="12.45" x14ac:dyDescent="0.3">
      <c r="M344" s="28"/>
    </row>
    <row r="345" spans="13:13" ht="12.45" x14ac:dyDescent="0.3">
      <c r="M345" s="28"/>
    </row>
    <row r="346" spans="13:13" ht="12.45" x14ac:dyDescent="0.3">
      <c r="M346" s="28"/>
    </row>
    <row r="347" spans="13:13" ht="12.45" x14ac:dyDescent="0.3">
      <c r="M347" s="28"/>
    </row>
    <row r="348" spans="13:13" ht="12.45" x14ac:dyDescent="0.3">
      <c r="M348" s="28"/>
    </row>
    <row r="349" spans="13:13" ht="12.45" x14ac:dyDescent="0.3">
      <c r="M349" s="28"/>
    </row>
    <row r="350" spans="13:13" ht="12.45" x14ac:dyDescent="0.3">
      <c r="M350" s="28"/>
    </row>
    <row r="351" spans="13:13" ht="12.45" x14ac:dyDescent="0.3">
      <c r="M351" s="28"/>
    </row>
    <row r="352" spans="13:13" ht="12.45" x14ac:dyDescent="0.3">
      <c r="M352" s="28"/>
    </row>
    <row r="353" spans="13:13" ht="12.45" x14ac:dyDescent="0.3">
      <c r="M353" s="28"/>
    </row>
    <row r="354" spans="13:13" ht="12.45" x14ac:dyDescent="0.3">
      <c r="M354" s="28"/>
    </row>
    <row r="355" spans="13:13" ht="12.45" x14ac:dyDescent="0.3">
      <c r="M355" s="28"/>
    </row>
    <row r="356" spans="13:13" ht="12.45" x14ac:dyDescent="0.3">
      <c r="M356" s="28"/>
    </row>
    <row r="357" spans="13:13" ht="12.45" x14ac:dyDescent="0.3">
      <c r="M357" s="28"/>
    </row>
    <row r="358" spans="13:13" ht="12.45" x14ac:dyDescent="0.3">
      <c r="M358" s="28"/>
    </row>
    <row r="359" spans="13:13" ht="12.45" x14ac:dyDescent="0.3">
      <c r="M359" s="28"/>
    </row>
    <row r="360" spans="13:13" ht="12.45" x14ac:dyDescent="0.3">
      <c r="M360" s="28"/>
    </row>
    <row r="361" spans="13:13" ht="12.45" x14ac:dyDescent="0.3">
      <c r="M361" s="28"/>
    </row>
    <row r="362" spans="13:13" ht="12.45" x14ac:dyDescent="0.3">
      <c r="M362" s="28"/>
    </row>
    <row r="363" spans="13:13" ht="12.45" x14ac:dyDescent="0.3">
      <c r="M363" s="28"/>
    </row>
    <row r="364" spans="13:13" ht="12.45" x14ac:dyDescent="0.3">
      <c r="M364" s="28"/>
    </row>
    <row r="365" spans="13:13" ht="12.45" x14ac:dyDescent="0.3">
      <c r="M365" s="28"/>
    </row>
    <row r="366" spans="13:13" ht="12.45" x14ac:dyDescent="0.3">
      <c r="M366" s="28"/>
    </row>
    <row r="367" spans="13:13" ht="12.45" x14ac:dyDescent="0.3">
      <c r="M367" s="28"/>
    </row>
    <row r="368" spans="13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6:13" ht="12.45" x14ac:dyDescent="0.3">
      <c r="M641" s="28"/>
    </row>
    <row r="642" spans="6:13" ht="12.45" x14ac:dyDescent="0.3">
      <c r="M642" s="28"/>
    </row>
    <row r="643" spans="6:13" ht="12.45" x14ac:dyDescent="0.3">
      <c r="M643" s="28"/>
    </row>
    <row r="644" spans="6:13" ht="12.45" x14ac:dyDescent="0.3">
      <c r="M644" s="28"/>
    </row>
    <row r="645" spans="6:13" ht="12.45" x14ac:dyDescent="0.3">
      <c r="M645" s="28"/>
    </row>
    <row r="646" spans="6:13" ht="12.45" x14ac:dyDescent="0.3">
      <c r="M646" s="28"/>
    </row>
    <row r="647" spans="6:13" ht="12.45" x14ac:dyDescent="0.3">
      <c r="M647" s="28"/>
    </row>
    <row r="648" spans="6:13" ht="12.45" x14ac:dyDescent="0.3">
      <c r="M648" s="28"/>
    </row>
    <row r="649" spans="6:13" ht="12.45" x14ac:dyDescent="0.3">
      <c r="M649" s="28"/>
    </row>
    <row r="650" spans="6:13" ht="12.45" x14ac:dyDescent="0.3">
      <c r="M650" s="28"/>
    </row>
    <row r="651" spans="6:13" ht="12.45" x14ac:dyDescent="0.3">
      <c r="M651" s="28"/>
    </row>
    <row r="652" spans="6:13" ht="12.45" x14ac:dyDescent="0.3">
      <c r="M652" s="28"/>
    </row>
    <row r="653" spans="6:13" ht="12.45" x14ac:dyDescent="0.3">
      <c r="M653" s="28"/>
    </row>
    <row r="654" spans="6:13" ht="12.45" x14ac:dyDescent="0.3">
      <c r="M654" s="28"/>
    </row>
    <row r="655" spans="6:13" ht="12.45" x14ac:dyDescent="0.3">
      <c r="F655" s="3" t="str">
        <f>A655&amp;B655&amp;C655&amp;E655</f>
        <v/>
      </c>
      <c r="M655" s="28"/>
    </row>
    <row r="656" spans="6:13" ht="12.45" x14ac:dyDescent="0.3">
      <c r="M656" s="28"/>
    </row>
    <row r="657" spans="13:13" ht="12.45" x14ac:dyDescent="0.3">
      <c r="M657" s="28"/>
    </row>
    <row r="658" spans="13:13" ht="12.45" x14ac:dyDescent="0.3">
      <c r="M658" s="28"/>
    </row>
    <row r="659" spans="13:13" ht="12.45" x14ac:dyDescent="0.3">
      <c r="M659" s="28"/>
    </row>
    <row r="660" spans="13:13" ht="12.45" x14ac:dyDescent="0.3">
      <c r="M660" s="28"/>
    </row>
    <row r="661" spans="13:13" ht="12.45" x14ac:dyDescent="0.3">
      <c r="M661" s="28"/>
    </row>
    <row r="662" spans="13:13" ht="12.45" x14ac:dyDescent="0.3">
      <c r="M662" s="28"/>
    </row>
    <row r="663" spans="13:13" ht="12.45" x14ac:dyDescent="0.3">
      <c r="M663" s="28"/>
    </row>
    <row r="664" spans="13:13" ht="12.45" x14ac:dyDescent="0.3">
      <c r="M664" s="28"/>
    </row>
    <row r="665" spans="13:13" ht="12.45" x14ac:dyDescent="0.3">
      <c r="M665" s="28"/>
    </row>
    <row r="666" spans="13:13" ht="12.45" x14ac:dyDescent="0.3">
      <c r="M666" s="28"/>
    </row>
    <row r="667" spans="13:13" ht="12.45" x14ac:dyDescent="0.3">
      <c r="M667" s="28"/>
    </row>
    <row r="668" spans="13:13" ht="12.45" x14ac:dyDescent="0.3">
      <c r="M668" s="28"/>
    </row>
    <row r="669" spans="13:13" ht="12.45" x14ac:dyDescent="0.3">
      <c r="M669" s="28"/>
    </row>
    <row r="670" spans="13:13" ht="12.45" x14ac:dyDescent="0.3">
      <c r="M670" s="28"/>
    </row>
    <row r="671" spans="13:13" ht="12.45" x14ac:dyDescent="0.3">
      <c r="M671" s="28"/>
    </row>
    <row r="672" spans="13:13" ht="12.45" x14ac:dyDescent="0.3">
      <c r="M672" s="28"/>
    </row>
    <row r="673" spans="13:13" ht="12.45" x14ac:dyDescent="0.3">
      <c r="M673" s="28"/>
    </row>
    <row r="674" spans="13:13" ht="12.45" x14ac:dyDescent="0.3">
      <c r="M674" s="28"/>
    </row>
    <row r="675" spans="13:13" ht="12.45" x14ac:dyDescent="0.3">
      <c r="M675" s="28"/>
    </row>
    <row r="676" spans="13:13" ht="12.45" x14ac:dyDescent="0.3">
      <c r="M676" s="28"/>
    </row>
    <row r="677" spans="13:13" ht="12.45" x14ac:dyDescent="0.3">
      <c r="M677" s="28"/>
    </row>
    <row r="678" spans="13:13" ht="12.45" x14ac:dyDescent="0.3">
      <c r="M678" s="28"/>
    </row>
    <row r="679" spans="13:13" ht="12.45" x14ac:dyDescent="0.3">
      <c r="M679" s="28"/>
    </row>
    <row r="680" spans="13:13" ht="12.45" x14ac:dyDescent="0.3">
      <c r="M680" s="28"/>
    </row>
    <row r="681" spans="13:13" ht="12.45" x14ac:dyDescent="0.3">
      <c r="M681" s="28"/>
    </row>
    <row r="682" spans="13:13" ht="12.45" x14ac:dyDescent="0.3">
      <c r="M682" s="28"/>
    </row>
    <row r="683" spans="13:13" ht="12.45" x14ac:dyDescent="0.3">
      <c r="M683" s="28"/>
    </row>
    <row r="684" spans="13:13" ht="12.45" x14ac:dyDescent="0.3">
      <c r="M684" s="28"/>
    </row>
    <row r="685" spans="13:13" ht="12.45" x14ac:dyDescent="0.3">
      <c r="M685" s="28"/>
    </row>
    <row r="686" spans="13:13" ht="12.45" x14ac:dyDescent="0.3">
      <c r="M686" s="28"/>
    </row>
    <row r="687" spans="13:13" ht="12.45" x14ac:dyDescent="0.3">
      <c r="M687" s="28"/>
    </row>
    <row r="688" spans="13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M837" s="28"/>
    </row>
    <row r="838" spans="6:13" ht="12.45" x14ac:dyDescent="0.3">
      <c r="M838" s="28"/>
    </row>
    <row r="839" spans="6:13" ht="12.45" x14ac:dyDescent="0.3">
      <c r="M839" s="28"/>
    </row>
    <row r="840" spans="6:13" ht="12.45" x14ac:dyDescent="0.3">
      <c r="M840" s="28"/>
    </row>
    <row r="841" spans="6:13" ht="12.45" x14ac:dyDescent="0.3">
      <c r="M841" s="28"/>
    </row>
    <row r="842" spans="6:13" ht="12.45" x14ac:dyDescent="0.3">
      <c r="M842" s="28"/>
    </row>
    <row r="843" spans="6:13" ht="12.45" x14ac:dyDescent="0.3">
      <c r="M843" s="28"/>
    </row>
    <row r="844" spans="6:13" ht="12.45" x14ac:dyDescent="0.3">
      <c r="M844" s="28"/>
    </row>
    <row r="845" spans="6:13" ht="12.45" x14ac:dyDescent="0.3">
      <c r="M845" s="28"/>
    </row>
    <row r="846" spans="6:13" ht="12.45" x14ac:dyDescent="0.3">
      <c r="M846" s="28"/>
    </row>
    <row r="847" spans="6:13" ht="12.45" x14ac:dyDescent="0.3">
      <c r="M847" s="28"/>
    </row>
    <row r="848" spans="6:13" ht="12.45" x14ac:dyDescent="0.3">
      <c r="F848" s="6"/>
      <c r="M848" s="28"/>
    </row>
  </sheetData>
  <sortState xmlns:xlrd2="http://schemas.microsoft.com/office/spreadsheetml/2017/richdata2" ref="A2:M59">
    <sortCondition descending="1" ref="M1:M59"/>
  </sortState>
  <pageMargins left="0.7" right="0.7" top="0.75" bottom="0.75" header="0.3" footer="0.3"/>
  <pageSetup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M848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3515625" defaultRowHeight="15.75" customHeight="1" outlineLevelCol="1" x14ac:dyDescent="0.3"/>
  <cols>
    <col min="1" max="1" width="8" style="3" bestFit="1" customWidth="1"/>
    <col min="2" max="2" width="10.15234375" style="3" bestFit="1" customWidth="1"/>
    <col min="3" max="3" width="7.15234375" style="3" bestFit="1" customWidth="1"/>
    <col min="4" max="4" width="4.15234375" style="3" bestFit="1" customWidth="1"/>
    <col min="5" max="5" width="28.3828125" style="3" bestFit="1" customWidth="1" collapsed="1"/>
    <col min="6" max="6" width="46.304687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bestFit="1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s="2" t="s">
        <v>134</v>
      </c>
      <c r="B2" s="2" t="s">
        <v>135</v>
      </c>
      <c r="C2" s="2" t="s">
        <v>57</v>
      </c>
      <c r="D2" s="2">
        <v>75</v>
      </c>
      <c r="E2" s="2" t="s">
        <v>18</v>
      </c>
      <c r="F2" s="2" t="str">
        <f t="shared" ref="F2:F9" si="0">A2&amp;B2&amp;C2&amp;E2</f>
        <v>AlineKenneyFGATE CITY STRIDERS</v>
      </c>
      <c r="G2" s="26">
        <f>SUMIF('Nashua 10K'!$F$2:$F$300,$F2,'Nashua 10K'!$J$2:$J$300)</f>
        <v>85</v>
      </c>
      <c r="H2" s="26">
        <f>SUMIF('Cinco 5K'!$F$2:$F$399,$F2,'Cinco 5K'!$J$2:$J$399)</f>
        <v>54</v>
      </c>
      <c r="I2" s="26">
        <f>SUMIF('Run for Freedom 10K'!$F$2:$F$300,$F2,'Run for Freedom 10K'!$J$2:$J$300)</f>
        <v>60</v>
      </c>
      <c r="J2" s="26">
        <f>SUMIF('Half Way to St. Patty 5K'!$F$2:$F$300,$F2,'Half Way to St. Patty 5K'!$J$2:$J$300)</f>
        <v>70</v>
      </c>
      <c r="K2" s="26">
        <f>SUMIF('Downriver 10K'!$F$2:$F$300,$F2,'Downriver 10K'!$J$2:$J$300)</f>
        <v>68</v>
      </c>
      <c r="L2" s="26">
        <f>SUMIF('New England Half'!$F$2:$F$300,$F2,'New England Half'!$J$2:$J$300)</f>
        <v>96</v>
      </c>
      <c r="M2" s="28">
        <f t="shared" ref="M2:M9" si="1">SUM(G2:L2)</f>
        <v>433</v>
      </c>
    </row>
    <row r="3" spans="1:13" ht="12.45" x14ac:dyDescent="0.3">
      <c r="A3" s="2" t="s">
        <v>104</v>
      </c>
      <c r="B3" s="2" t="s">
        <v>187</v>
      </c>
      <c r="C3" s="2" t="s">
        <v>57</v>
      </c>
      <c r="D3" s="2">
        <v>78</v>
      </c>
      <c r="E3" s="2" t="s">
        <v>21</v>
      </c>
      <c r="F3" s="2" t="str">
        <f t="shared" si="0"/>
        <v>ElizabethGonnermanFUPPER VALLEY RUNNING CLUB</v>
      </c>
      <c r="G3" s="26">
        <f>SUMIF('Nashua 10K'!$F$2:$F$300,$F3,'Nashua 10K'!$J$2:$J$300)</f>
        <v>0</v>
      </c>
      <c r="H3" s="26">
        <f>SUMIF('Cinco 5K'!$F$2:$F$399,$F3,'Cinco 5K'!$J$2:$J$399)</f>
        <v>68</v>
      </c>
      <c r="I3" s="26">
        <f>SUMIF('Run for Freedom 10K'!$F$2:$F$300,$F3,'Run for Freedom 10K'!$J$2:$J$300)</f>
        <v>0</v>
      </c>
      <c r="J3" s="26">
        <f>SUMIF('Half Way to St. Patty 5K'!$F$2:$F$300,$F3,'Half Way to St. Patty 5K'!$J$2:$J$300)</f>
        <v>0</v>
      </c>
      <c r="K3" s="26">
        <f>SUMIF('Downriver 10K'!$F$2:$F$300,$F3,'Downriver 10K'!$J$2:$J$300)</f>
        <v>0</v>
      </c>
      <c r="L3" s="26">
        <f>SUMIF('New England Half'!$F$2:$F$300,$F3,'New England Half'!$J$2:$J$300)</f>
        <v>0</v>
      </c>
      <c r="M3" s="28">
        <f t="shared" si="1"/>
        <v>68</v>
      </c>
    </row>
    <row r="4" spans="1:13" ht="12.45" x14ac:dyDescent="0.3">
      <c r="A4" t="s">
        <v>845</v>
      </c>
      <c r="B4" t="s">
        <v>88</v>
      </c>
      <c r="C4" t="s">
        <v>57</v>
      </c>
      <c r="D4">
        <v>75</v>
      </c>
      <c r="E4" s="2" t="s">
        <v>21</v>
      </c>
      <c r="F4" s="2" t="str">
        <f t="shared" si="0"/>
        <v>GinnyReedFUPPER VALLEY RUNNING CLUB</v>
      </c>
      <c r="G4" s="26">
        <f>SUMIF('Nashua 10K'!$F$2:$F$300,$F4,'Nashua 10K'!$J$2:$J$300)</f>
        <v>0</v>
      </c>
      <c r="H4" s="26">
        <f>SUMIF('Cinco 5K'!$F$2:$F$399,$F4,'Cinco 5K'!$J$2:$J$399)</f>
        <v>0</v>
      </c>
      <c r="I4" s="26">
        <f>SUMIF('Run for Freedom 10K'!$F$2:$F$300,$F4,'Run for Freedom 10K'!$J$2:$J$300)</f>
        <v>0</v>
      </c>
      <c r="J4" s="26">
        <f>SUMIF('Half Way to St. Patty 5K'!$F$2:$F$300,$F4,'Half Way to St. Patty 5K'!$J$2:$J$300)</f>
        <v>0</v>
      </c>
      <c r="K4" s="26">
        <f>SUMIF('Downriver 10K'!$F$2:$F$300,$F4,'Downriver 10K'!$J$2:$J$300)</f>
        <v>66</v>
      </c>
      <c r="L4" s="26">
        <f>SUMIF('New England Half'!$F$2:$F$300,$F4,'New England Half'!$J$2:$J$300)</f>
        <v>0</v>
      </c>
      <c r="M4" s="28">
        <f t="shared" si="1"/>
        <v>66</v>
      </c>
    </row>
    <row r="5" spans="1:13" ht="12.45" x14ac:dyDescent="0.3">
      <c r="A5" s="3" t="s">
        <v>156</v>
      </c>
      <c r="B5" s="3" t="s">
        <v>157</v>
      </c>
      <c r="C5" s="3" t="s">
        <v>57</v>
      </c>
      <c r="D5" s="3">
        <v>70</v>
      </c>
      <c r="E5" s="2" t="s">
        <v>18</v>
      </c>
      <c r="F5" s="2" t="str">
        <f t="shared" si="0"/>
        <v>LisaChristieFGATE CITY STRIDERS</v>
      </c>
      <c r="G5" s="26">
        <f>SUMIF('Nashua 10K'!$F$2:$F$300,$F5,'Nashua 10K'!$J$2:$J$300)</f>
        <v>58</v>
      </c>
      <c r="H5" s="26">
        <f>SUMIF('Cinco 5K'!$F$2:$F$399,$F5,'Cinco 5K'!$J$2:$J$399)</f>
        <v>0</v>
      </c>
      <c r="I5" s="26">
        <f>SUMIF('Run for Freedom 10K'!$F$2:$F$300,$F5,'Run for Freedom 10K'!$J$2:$J$300)</f>
        <v>0</v>
      </c>
      <c r="J5" s="26">
        <f>SUMIF('Half Way to St. Patty 5K'!$F$2:$F$300,$F5,'Half Way to St. Patty 5K'!$J$2:$J$300)</f>
        <v>0</v>
      </c>
      <c r="K5" s="26">
        <f>SUMIF('Downriver 10K'!$F$2:$F$300,$F5,'Downriver 10K'!$J$2:$J$300)</f>
        <v>0</v>
      </c>
      <c r="L5" s="26">
        <f>SUMIF('New England Half'!$F$2:$F$300,$F5,'New England Half'!$J$2:$J$300)</f>
        <v>0</v>
      </c>
      <c r="M5" s="28">
        <f t="shared" si="1"/>
        <v>58</v>
      </c>
    </row>
    <row r="6" spans="1:13" ht="12.45" x14ac:dyDescent="0.3">
      <c r="A6" s="2" t="s">
        <v>61</v>
      </c>
      <c r="B6" s="2" t="s">
        <v>170</v>
      </c>
      <c r="C6" s="2" t="s">
        <v>57</v>
      </c>
      <c r="D6" s="30">
        <v>72</v>
      </c>
      <c r="E6" t="s">
        <v>19</v>
      </c>
      <c r="F6" s="2" t="str">
        <f t="shared" si="0"/>
        <v>JulieWeaverFGREATER DERRY TRACK CLUB</v>
      </c>
      <c r="G6" s="26">
        <f>SUMIF('Nashua 10K'!$F$2:$F$300,$F6,'Nashua 10K'!$J$2:$J$300)</f>
        <v>42.5</v>
      </c>
      <c r="H6" s="26">
        <f>SUMIF('Cinco 5K'!$F$2:$F$399,$F6,'Cinco 5K'!$J$2:$J$399)</f>
        <v>7.25</v>
      </c>
      <c r="I6" s="26">
        <f>SUMIF('Run for Freedom 10K'!$F$2:$F$300,$F6,'Run for Freedom 10K'!$J$2:$J$300)</f>
        <v>0</v>
      </c>
      <c r="J6" s="26">
        <f>SUMIF('Half Way to St. Patty 5K'!$F$2:$F$300,$F6,'Half Way to St. Patty 5K'!$J$2:$J$300)</f>
        <v>0</v>
      </c>
      <c r="K6" s="26">
        <f>SUMIF('Downriver 10K'!$F$2:$F$300,$F6,'Downriver 10K'!$J$2:$J$300)</f>
        <v>0</v>
      </c>
      <c r="L6" s="26">
        <f>SUMIF('New England Half'!$F$2:$F$300,$F6,'New England Half'!$J$2:$J$300)</f>
        <v>0</v>
      </c>
      <c r="M6" s="28">
        <f t="shared" si="1"/>
        <v>49.75</v>
      </c>
    </row>
    <row r="7" spans="1:13" ht="12.45" x14ac:dyDescent="0.3">
      <c r="A7" s="2" t="s">
        <v>277</v>
      </c>
      <c r="B7" s="2" t="s">
        <v>278</v>
      </c>
      <c r="C7" s="2" t="s">
        <v>57</v>
      </c>
      <c r="D7" s="2">
        <v>71</v>
      </c>
      <c r="E7" t="s">
        <v>20</v>
      </c>
      <c r="F7" s="2" t="str">
        <f t="shared" si="0"/>
        <v>SusanLoveringFMILLENNIUM RUNNING</v>
      </c>
      <c r="G7" s="26">
        <f>SUMIF('Nashua 10K'!$F$2:$F$300,$F7,'Nashua 10K'!$J$2:$J$300)</f>
        <v>0</v>
      </c>
      <c r="H7" s="26">
        <f>SUMIF('Cinco 5K'!$F$2:$F$399,$F7,'Cinco 5K'!$J$2:$J$399)</f>
        <v>8.25</v>
      </c>
      <c r="I7" s="26">
        <f>SUMIF('Run for Freedom 10K'!$F$2:$F$300,$F7,'Run for Freedom 10K'!$J$2:$J$300)</f>
        <v>0</v>
      </c>
      <c r="J7" s="26">
        <f>SUMIF('Half Way to St. Patty 5K'!$F$2:$F$300,$F7,'Half Way to St. Patty 5K'!$J$2:$J$300)</f>
        <v>16</v>
      </c>
      <c r="K7" s="26">
        <f>SUMIF('Downriver 10K'!$F$2:$F$300,$F7,'Downriver 10K'!$J$2:$J$300)</f>
        <v>0</v>
      </c>
      <c r="L7" s="26">
        <f>SUMIF('New England Half'!$F$2:$F$300,$F7,'New England Half'!$J$2:$J$300)</f>
        <v>18.5</v>
      </c>
      <c r="M7" s="28">
        <f t="shared" si="1"/>
        <v>42.75</v>
      </c>
    </row>
    <row r="8" spans="1:13" ht="12.45" x14ac:dyDescent="0.3">
      <c r="A8" s="3" t="s">
        <v>907</v>
      </c>
      <c r="B8" s="3" t="s">
        <v>908</v>
      </c>
      <c r="C8" s="3" t="s">
        <v>57</v>
      </c>
      <c r="D8" s="3">
        <v>72</v>
      </c>
      <c r="E8" t="s">
        <v>20</v>
      </c>
      <c r="F8" s="2" t="str">
        <f t="shared" si="0"/>
        <v>VeraStanwoodFMILLENNIUM RUNNING</v>
      </c>
      <c r="G8" s="26">
        <f>SUMIF('Nashua 10K'!$F$2:$F$300,$F8,'Nashua 10K'!$J$2:$J$300)</f>
        <v>0</v>
      </c>
      <c r="H8" s="26">
        <f>SUMIF('Cinco 5K'!$F$2:$F$399,$F8,'Cinco 5K'!$J$2:$J$399)</f>
        <v>0</v>
      </c>
      <c r="I8" s="26">
        <f>SUMIF('Run for Freedom 10K'!$F$2:$F$300,$F8,'Run for Freedom 10K'!$J$2:$J$300)</f>
        <v>0</v>
      </c>
      <c r="J8" s="26">
        <f>SUMIF('Half Way to St. Patty 5K'!$F$2:$F$300,$F8,'Half Way to St. Patty 5K'!$J$2:$J$300)</f>
        <v>0</v>
      </c>
      <c r="K8" s="26">
        <f>SUMIF('Downriver 10K'!$F$2:$F$300,$F8,'Downriver 10K'!$J$2:$J$300)</f>
        <v>0</v>
      </c>
      <c r="L8" s="26">
        <f>SUMIF('New England Half'!$F$2:$F$300,$F8,'New England Half'!$J$2:$J$300)</f>
        <v>25</v>
      </c>
      <c r="M8" s="28">
        <f t="shared" si="1"/>
        <v>25</v>
      </c>
    </row>
    <row r="9" spans="1:13" ht="12.45" x14ac:dyDescent="0.3">
      <c r="A9" s="2" t="s">
        <v>319</v>
      </c>
      <c r="B9" s="2" t="s">
        <v>320</v>
      </c>
      <c r="C9" s="2" t="s">
        <v>57</v>
      </c>
      <c r="D9" s="2">
        <v>76</v>
      </c>
      <c r="E9" t="s">
        <v>19</v>
      </c>
      <c r="F9" s="2" t="str">
        <f t="shared" si="0"/>
        <v>IreneMullenFGREATER DERRY TRACK CLUB</v>
      </c>
      <c r="G9" s="26">
        <f>SUMIF('Nashua 10K'!$F$2:$F$300,$F9,'Nashua 10K'!$J$2:$J$300)</f>
        <v>0</v>
      </c>
      <c r="H9" s="26">
        <f>SUMIF('Cinco 5K'!$F$2:$F$399,$F9,'Cinco 5K'!$J$2:$J$399)</f>
        <v>2</v>
      </c>
      <c r="I9" s="26">
        <f>SUMIF('Run for Freedom 10K'!$F$2:$F$300,$F9,'Run for Freedom 10K'!$J$2:$J$300)</f>
        <v>0</v>
      </c>
      <c r="J9" s="26">
        <f>SUMIF('Half Way to St. Patty 5K'!$F$2:$F$300,$F9,'Half Way to St. Patty 5K'!$J$2:$J$300)</f>
        <v>12.125</v>
      </c>
      <c r="K9" s="26">
        <f>SUMIF('Downriver 10K'!$F$2:$F$300,$F9,'Downriver 10K'!$J$2:$J$300)</f>
        <v>0</v>
      </c>
      <c r="L9" s="26">
        <f>SUMIF('New England Half'!$F$2:$F$300,$F9,'New England Half'!$J$2:$J$300)</f>
        <v>0</v>
      </c>
      <c r="M9" s="28">
        <f t="shared" si="1"/>
        <v>14.125</v>
      </c>
    </row>
    <row r="10" spans="1:13" ht="12.45" x14ac:dyDescent="0.3">
      <c r="A10" s="2"/>
      <c r="B10" s="2"/>
      <c r="C10" s="2"/>
      <c r="D10" s="2"/>
      <c r="E10" s="2"/>
      <c r="F10" s="2"/>
      <c r="G10" s="26"/>
      <c r="H10" s="26"/>
      <c r="I10" s="26"/>
      <c r="J10" s="26"/>
      <c r="K10" s="26"/>
      <c r="L10" s="26"/>
      <c r="M10" s="28"/>
    </row>
    <row r="11" spans="1:13" ht="12.45" x14ac:dyDescent="0.3">
      <c r="A11" s="2"/>
      <c r="B11" s="2"/>
      <c r="C11" s="2"/>
      <c r="D11" s="2"/>
      <c r="E11" s="2"/>
      <c r="F11" s="2"/>
      <c r="G11" s="26"/>
      <c r="H11" s="26"/>
      <c r="I11" s="26"/>
      <c r="J11" s="26"/>
      <c r="K11" s="26"/>
      <c r="L11" s="26"/>
      <c r="M11" s="28"/>
    </row>
    <row r="12" spans="1:13" ht="12.45" x14ac:dyDescent="0.3">
      <c r="A12"/>
      <c r="B12"/>
      <c r="C12"/>
      <c r="D12"/>
      <c r="E12"/>
      <c r="F12" s="2"/>
      <c r="G12" s="26"/>
      <c r="H12" s="26"/>
      <c r="I12" s="26"/>
      <c r="J12" s="26"/>
      <c r="K12" s="26"/>
      <c r="L12" s="26"/>
      <c r="M12" s="28"/>
    </row>
    <row r="13" spans="1:13" ht="12.45" x14ac:dyDescent="0.3">
      <c r="A13" s="2"/>
      <c r="B13" s="2"/>
      <c r="C13" s="2"/>
      <c r="D13" s="2"/>
      <c r="E13" s="2"/>
      <c r="F13" s="6"/>
      <c r="G13" s="26"/>
      <c r="H13" s="26"/>
      <c r="I13" s="26"/>
      <c r="J13" s="26"/>
      <c r="K13" s="26"/>
      <c r="L13" s="26"/>
      <c r="M13" s="28"/>
    </row>
    <row r="14" spans="1:13" ht="12.45" x14ac:dyDescent="0.3">
      <c r="A14" s="2"/>
      <c r="B14" s="2"/>
      <c r="C14" s="2"/>
      <c r="D14" s="2"/>
      <c r="E14" s="2"/>
      <c r="F14" s="2"/>
      <c r="G14" s="26"/>
      <c r="H14" s="26"/>
      <c r="I14" s="26"/>
      <c r="J14" s="26"/>
      <c r="K14" s="26"/>
      <c r="L14" s="26"/>
      <c r="M14" s="28"/>
    </row>
    <row r="15" spans="1:13" ht="12.45" x14ac:dyDescent="0.3">
      <c r="A15" s="2"/>
      <c r="B15" s="2"/>
      <c r="C15" s="2"/>
      <c r="D15" s="2"/>
      <c r="E15" s="2"/>
      <c r="F15" s="2"/>
      <c r="G15" s="26"/>
      <c r="H15" s="26"/>
      <c r="I15" s="26"/>
      <c r="J15" s="26"/>
      <c r="K15" s="26"/>
      <c r="L15" s="26"/>
      <c r="M15" s="28"/>
    </row>
    <row r="16" spans="1:13" ht="12.45" x14ac:dyDescent="0.3">
      <c r="A16" s="2"/>
      <c r="B16" s="2"/>
      <c r="C16" s="2"/>
      <c r="D16" s="2"/>
      <c r="E16" s="2"/>
      <c r="F16" s="6"/>
      <c r="G16" s="26"/>
      <c r="H16" s="26"/>
      <c r="I16" s="26"/>
      <c r="J16" s="26"/>
      <c r="K16" s="26"/>
      <c r="L16" s="26"/>
      <c r="M16" s="28"/>
    </row>
    <row r="17" spans="1:13" ht="12.45" x14ac:dyDescent="0.3">
      <c r="A17" s="2"/>
      <c r="B17" s="2"/>
      <c r="C17" s="2"/>
      <c r="D17" s="2"/>
      <c r="E17" s="2"/>
      <c r="F17" s="2"/>
      <c r="G17" s="26"/>
      <c r="H17" s="26"/>
      <c r="I17" s="26"/>
      <c r="J17" s="26"/>
      <c r="K17" s="26"/>
      <c r="L17" s="26"/>
      <c r="M17" s="28"/>
    </row>
    <row r="18" spans="1:13" ht="12.45" x14ac:dyDescent="0.3">
      <c r="A18" s="2"/>
      <c r="B18" s="2"/>
      <c r="C18" s="2"/>
      <c r="D18" s="2"/>
      <c r="E18" s="2"/>
      <c r="F18" s="2"/>
      <c r="G18" s="26"/>
      <c r="H18" s="26"/>
      <c r="I18" s="26"/>
      <c r="J18" s="26"/>
      <c r="K18" s="26"/>
      <c r="L18" s="26"/>
      <c r="M18" s="28"/>
    </row>
    <row r="19" spans="1:13" ht="12.45" x14ac:dyDescent="0.3">
      <c r="A19"/>
      <c r="B19"/>
      <c r="C19"/>
      <c r="D19"/>
      <c r="E19"/>
      <c r="F19" s="2"/>
      <c r="G19" s="26"/>
      <c r="H19" s="26"/>
      <c r="I19" s="26"/>
      <c r="J19" s="26"/>
      <c r="K19" s="26"/>
      <c r="L19" s="26"/>
      <c r="M19" s="28"/>
    </row>
    <row r="20" spans="1:13" ht="12.45" x14ac:dyDescent="0.3">
      <c r="A20"/>
      <c r="B20"/>
      <c r="C20"/>
      <c r="D20"/>
      <c r="E20"/>
      <c r="F20" s="2"/>
      <c r="G20" s="26"/>
      <c r="H20" s="26"/>
      <c r="I20" s="26"/>
      <c r="J20" s="26"/>
      <c r="K20" s="26"/>
      <c r="L20" s="26"/>
      <c r="M20" s="28"/>
    </row>
    <row r="21" spans="1:13" ht="12.45" x14ac:dyDescent="0.3">
      <c r="A21" s="2"/>
      <c r="B21" s="2"/>
      <c r="C21" s="2"/>
      <c r="D21" s="2"/>
      <c r="E21" s="2"/>
      <c r="F21" s="2"/>
      <c r="G21" s="26"/>
      <c r="H21" s="26"/>
      <c r="I21" s="26"/>
      <c r="J21" s="26"/>
      <c r="K21" s="26"/>
      <c r="L21" s="26"/>
      <c r="M21" s="28"/>
    </row>
    <row r="22" spans="1:13" ht="12.45" x14ac:dyDescent="0.3">
      <c r="A22"/>
      <c r="B22"/>
      <c r="C22"/>
      <c r="D22"/>
      <c r="E22"/>
      <c r="F22" s="6"/>
      <c r="G22" s="26"/>
      <c r="H22" s="26"/>
      <c r="I22" s="26"/>
      <c r="J22" s="26"/>
      <c r="K22" s="26"/>
      <c r="L22" s="26"/>
      <c r="M22" s="28"/>
    </row>
    <row r="23" spans="1:13" ht="12.45" x14ac:dyDescent="0.3">
      <c r="A23"/>
      <c r="B23"/>
      <c r="C23"/>
      <c r="D23"/>
      <c r="E23"/>
      <c r="F23" s="6"/>
      <c r="G23" s="26"/>
      <c r="H23" s="26"/>
      <c r="I23" s="26"/>
      <c r="J23" s="26"/>
      <c r="K23" s="26"/>
      <c r="L23" s="26"/>
      <c r="M23" s="28"/>
    </row>
    <row r="24" spans="1:13" ht="12.45" x14ac:dyDescent="0.3">
      <c r="A24" s="2"/>
      <c r="B24" s="2"/>
      <c r="C24" s="2"/>
      <c r="D24" s="2"/>
      <c r="E24" s="2"/>
      <c r="F24" s="2"/>
      <c r="G24" s="26"/>
      <c r="H24" s="26"/>
      <c r="I24" s="26"/>
      <c r="J24" s="26"/>
      <c r="K24" s="26"/>
      <c r="L24" s="26"/>
      <c r="M24" s="28"/>
    </row>
    <row r="25" spans="1:13" ht="12.45" x14ac:dyDescent="0.3">
      <c r="A25" s="2"/>
      <c r="B25" s="2"/>
      <c r="C25" s="2"/>
      <c r="D25" s="2"/>
      <c r="E25" s="2"/>
      <c r="F25" s="2"/>
      <c r="G25" s="26"/>
      <c r="H25" s="26"/>
      <c r="I25" s="26"/>
      <c r="J25" s="26"/>
      <c r="K25" s="26"/>
      <c r="L25" s="26"/>
      <c r="M25" s="28"/>
    </row>
    <row r="26" spans="1:13" ht="12.45" x14ac:dyDescent="0.3">
      <c r="A26" s="2"/>
      <c r="B26" s="2"/>
      <c r="C26" s="2"/>
      <c r="D26" s="2"/>
      <c r="E26" s="2"/>
      <c r="F26" s="2"/>
      <c r="G26" s="26"/>
      <c r="H26" s="26"/>
      <c r="I26" s="26"/>
      <c r="J26" s="26"/>
      <c r="K26" s="26"/>
      <c r="L26" s="26"/>
      <c r="M26" s="28"/>
    </row>
    <row r="27" spans="1:13" ht="12.45" x14ac:dyDescent="0.3">
      <c r="A27" s="2"/>
      <c r="B27" s="2"/>
      <c r="C27" s="2"/>
      <c r="D27" s="2"/>
      <c r="E27" s="2"/>
      <c r="F27" s="6"/>
      <c r="G27" s="26"/>
      <c r="H27" s="26"/>
      <c r="I27" s="26"/>
      <c r="J27" s="26"/>
      <c r="K27" s="26"/>
      <c r="L27" s="26"/>
      <c r="M27" s="28"/>
    </row>
    <row r="28" spans="1:13" ht="12.45" x14ac:dyDescent="0.3">
      <c r="A28"/>
      <c r="B28"/>
      <c r="C28"/>
      <c r="D28"/>
      <c r="E28"/>
      <c r="F28" s="2"/>
      <c r="G28" s="26"/>
      <c r="H28" s="26"/>
      <c r="I28" s="26"/>
      <c r="J28" s="26"/>
      <c r="K28" s="26"/>
      <c r="L28" s="26"/>
      <c r="M28" s="28"/>
    </row>
    <row r="29" spans="1:13" ht="12.45" x14ac:dyDescent="0.3">
      <c r="A29" s="2"/>
      <c r="B29" s="2"/>
      <c r="C29" s="2"/>
      <c r="D29" s="2"/>
      <c r="E29" s="2"/>
      <c r="F29" s="6"/>
      <c r="G29" s="26"/>
      <c r="H29" s="26"/>
      <c r="I29" s="26"/>
      <c r="J29" s="26"/>
      <c r="K29" s="26"/>
      <c r="L29" s="26"/>
      <c r="M29" s="28"/>
    </row>
    <row r="30" spans="1:13" ht="12.45" x14ac:dyDescent="0.3">
      <c r="A30"/>
      <c r="B30"/>
      <c r="C30"/>
      <c r="D30"/>
      <c r="E30"/>
      <c r="F30" s="2"/>
      <c r="G30" s="26"/>
      <c r="H30" s="26"/>
      <c r="I30" s="26"/>
      <c r="J30" s="26"/>
      <c r="K30" s="26"/>
      <c r="L30" s="26"/>
      <c r="M30" s="28"/>
    </row>
    <row r="31" spans="1:13" ht="12.45" x14ac:dyDescent="0.3">
      <c r="A31"/>
      <c r="B31"/>
      <c r="C31"/>
      <c r="D31"/>
      <c r="E31"/>
      <c r="F31" s="6"/>
      <c r="G31" s="26"/>
      <c r="H31" s="26"/>
      <c r="I31" s="26"/>
      <c r="J31" s="26"/>
      <c r="K31" s="26"/>
      <c r="L31" s="26"/>
      <c r="M31" s="28"/>
    </row>
    <row r="32" spans="1:13" ht="12.45" x14ac:dyDescent="0.3">
      <c r="A32"/>
      <c r="B32"/>
      <c r="C32"/>
      <c r="D32"/>
      <c r="E32"/>
      <c r="F32" s="2"/>
      <c r="G32" s="26"/>
      <c r="H32" s="26"/>
      <c r="I32" s="26"/>
      <c r="J32" s="26"/>
      <c r="K32" s="26"/>
      <c r="L32" s="26"/>
      <c r="M32" s="28"/>
    </row>
    <row r="33" spans="1:13" ht="12.45" x14ac:dyDescent="0.3">
      <c r="A33"/>
      <c r="B33"/>
      <c r="C33"/>
      <c r="D33"/>
      <c r="E33"/>
      <c r="F33" s="6"/>
      <c r="G33" s="26"/>
      <c r="H33" s="26"/>
      <c r="I33" s="26"/>
      <c r="J33" s="26"/>
      <c r="K33" s="26"/>
      <c r="L33" s="26"/>
      <c r="M33" s="28"/>
    </row>
    <row r="34" spans="1:13" ht="12.45" x14ac:dyDescent="0.3">
      <c r="A34" s="2"/>
      <c r="B34" s="2"/>
      <c r="C34" s="2"/>
      <c r="D34" s="2"/>
      <c r="E34" s="2"/>
      <c r="F34" s="2"/>
      <c r="G34" s="26"/>
      <c r="H34" s="26"/>
      <c r="I34" s="26"/>
      <c r="J34" s="26"/>
      <c r="K34" s="26"/>
      <c r="L34" s="26"/>
      <c r="M34" s="28"/>
    </row>
    <row r="35" spans="1:13" ht="12.45" x14ac:dyDescent="0.3">
      <c r="A35" s="2"/>
      <c r="B35" s="2"/>
      <c r="C35" s="2"/>
      <c r="D35" s="2"/>
      <c r="E35" s="2"/>
      <c r="F35" s="2"/>
      <c r="G35" s="26"/>
      <c r="H35" s="26"/>
      <c r="I35" s="26"/>
      <c r="J35" s="26"/>
      <c r="K35" s="26"/>
      <c r="L35" s="26"/>
      <c r="M35" s="28"/>
    </row>
    <row r="36" spans="1:13" ht="12.45" x14ac:dyDescent="0.3">
      <c r="A36" s="2"/>
      <c r="B36" s="2"/>
      <c r="C36" s="2"/>
      <c r="D36" s="2"/>
      <c r="E36" s="2"/>
      <c r="F36" s="2"/>
      <c r="G36" s="26"/>
      <c r="H36" s="26"/>
      <c r="I36" s="26"/>
      <c r="J36" s="26"/>
      <c r="K36" s="26"/>
      <c r="L36" s="26"/>
      <c r="M36" s="28"/>
    </row>
    <row r="37" spans="1:13" ht="12.45" x14ac:dyDescent="0.3">
      <c r="A37" s="2"/>
      <c r="B37" s="2"/>
      <c r="C37" s="2"/>
      <c r="D37" s="2"/>
      <c r="E37" s="2"/>
      <c r="F37" s="2"/>
      <c r="G37" s="26"/>
      <c r="H37" s="26"/>
      <c r="I37" s="26"/>
      <c r="J37" s="26"/>
      <c r="K37" s="26"/>
      <c r="L37" s="26"/>
      <c r="M37" s="28"/>
    </row>
    <row r="38" spans="1:13" ht="12.45" x14ac:dyDescent="0.3">
      <c r="F38" s="6"/>
      <c r="G38" s="26"/>
      <c r="H38" s="26"/>
      <c r="I38" s="26"/>
      <c r="J38" s="26"/>
      <c r="K38" s="26"/>
      <c r="L38" s="26"/>
      <c r="M38" s="28"/>
    </row>
    <row r="39" spans="1:13" ht="12.45" x14ac:dyDescent="0.3">
      <c r="A39" s="2"/>
      <c r="B39" s="2"/>
      <c r="C39" s="2"/>
      <c r="D39" s="2"/>
      <c r="F39" s="6"/>
      <c r="G39" s="26"/>
      <c r="H39" s="26"/>
      <c r="I39" s="26"/>
      <c r="J39" s="26"/>
      <c r="K39" s="26"/>
      <c r="L39" s="26"/>
      <c r="M39" s="28"/>
    </row>
    <row r="40" spans="1:13" ht="12.45" x14ac:dyDescent="0.3">
      <c r="A40"/>
      <c r="B40"/>
      <c r="C40"/>
      <c r="D40"/>
      <c r="E40"/>
      <c r="F40" s="6"/>
      <c r="G40" s="26"/>
      <c r="H40" s="26"/>
      <c r="I40" s="26"/>
      <c r="J40" s="26"/>
      <c r="K40" s="26"/>
      <c r="L40" s="26"/>
      <c r="M40" s="28"/>
    </row>
    <row r="41" spans="1:13" ht="12.45" x14ac:dyDescent="0.3">
      <c r="F41" s="6"/>
      <c r="G41" s="26"/>
      <c r="H41" s="26"/>
      <c r="I41" s="26"/>
      <c r="J41" s="26"/>
      <c r="K41" s="26"/>
      <c r="L41" s="26"/>
      <c r="M41" s="28"/>
    </row>
    <row r="42" spans="1:13" ht="12.45" x14ac:dyDescent="0.3">
      <c r="A42" s="2"/>
      <c r="B42" s="2"/>
      <c r="C42" s="2"/>
      <c r="D42" s="2"/>
      <c r="E42" s="2"/>
      <c r="F42" s="6"/>
      <c r="G42" s="26"/>
      <c r="H42" s="26"/>
      <c r="I42" s="26"/>
      <c r="J42" s="26"/>
      <c r="K42" s="26"/>
      <c r="L42" s="26"/>
      <c r="M42" s="28"/>
    </row>
    <row r="43" spans="1:13" ht="12.45" x14ac:dyDescent="0.3">
      <c r="A43"/>
      <c r="B43"/>
      <c r="C43"/>
      <c r="D43"/>
      <c r="E43"/>
      <c r="F43" s="6"/>
      <c r="G43" s="26"/>
      <c r="H43" s="26"/>
      <c r="I43" s="26"/>
      <c r="J43" s="26"/>
      <c r="K43" s="26"/>
      <c r="L43" s="26"/>
      <c r="M43" s="28"/>
    </row>
    <row r="44" spans="1:13" ht="12.45" x14ac:dyDescent="0.3">
      <c r="A44" s="2"/>
      <c r="B44" s="2"/>
      <c r="C44" s="2"/>
      <c r="D44" s="2"/>
      <c r="E44" s="2"/>
      <c r="F44" s="6"/>
      <c r="G44" s="26"/>
      <c r="H44" s="26"/>
      <c r="I44" s="26"/>
      <c r="J44" s="26"/>
      <c r="K44" s="26"/>
      <c r="L44" s="26"/>
      <c r="M44" s="28"/>
    </row>
    <row r="45" spans="1:13" ht="12.45" x14ac:dyDescent="0.3">
      <c r="A45" s="2"/>
      <c r="B45" s="2"/>
      <c r="C45" s="2"/>
      <c r="D45" s="2"/>
      <c r="E45" s="2"/>
      <c r="F45" s="2"/>
      <c r="G45" s="26"/>
      <c r="H45" s="26"/>
      <c r="I45" s="26"/>
      <c r="J45" s="26"/>
      <c r="K45" s="26"/>
      <c r="L45" s="26"/>
      <c r="M45" s="28"/>
    </row>
    <row r="46" spans="1:13" ht="12.45" x14ac:dyDescent="0.3">
      <c r="A46"/>
      <c r="B46"/>
      <c r="C46"/>
      <c r="D46"/>
      <c r="E46"/>
      <c r="F46" s="2"/>
      <c r="G46" s="26"/>
      <c r="H46" s="26"/>
      <c r="I46" s="26"/>
      <c r="J46" s="26"/>
      <c r="K46" s="26"/>
      <c r="L46" s="26"/>
      <c r="M46" s="28"/>
    </row>
    <row r="47" spans="1:13" ht="12.45" x14ac:dyDescent="0.3">
      <c r="A47" s="2"/>
      <c r="B47" s="2"/>
      <c r="C47" s="2"/>
      <c r="D47" s="2"/>
      <c r="E47" s="2"/>
      <c r="F47" s="6"/>
      <c r="G47" s="26"/>
      <c r="H47" s="26"/>
      <c r="I47" s="26"/>
      <c r="J47" s="26"/>
      <c r="K47" s="26"/>
      <c r="L47" s="26"/>
      <c r="M47" s="28"/>
    </row>
    <row r="48" spans="1:13" ht="12.45" x14ac:dyDescent="0.3">
      <c r="A48" s="2"/>
      <c r="B48" s="2"/>
      <c r="C48" s="2"/>
      <c r="D48" s="2"/>
      <c r="E48" s="2"/>
      <c r="F48" s="2"/>
      <c r="G48" s="26"/>
      <c r="H48" s="26"/>
      <c r="I48" s="26"/>
      <c r="J48" s="26"/>
      <c r="K48" s="26"/>
      <c r="L48" s="26"/>
      <c r="M48" s="28"/>
    </row>
    <row r="49" spans="1:13" ht="12.45" x14ac:dyDescent="0.3">
      <c r="A49" s="2"/>
      <c r="B49" s="2"/>
      <c r="C49" s="2"/>
      <c r="D49" s="2"/>
      <c r="E49" s="2"/>
      <c r="F49" s="6"/>
      <c r="G49" s="26"/>
      <c r="H49" s="26"/>
      <c r="I49" s="26"/>
      <c r="J49" s="26"/>
      <c r="K49" s="26"/>
      <c r="L49" s="26"/>
      <c r="M49" s="28"/>
    </row>
    <row r="50" spans="1:13" ht="12.45" x14ac:dyDescent="0.3">
      <c r="A50"/>
      <c r="B50"/>
      <c r="C50"/>
      <c r="D50"/>
      <c r="E50"/>
      <c r="F50" s="6"/>
      <c r="G50" s="26"/>
      <c r="H50" s="26"/>
      <c r="I50" s="26"/>
      <c r="J50" s="26"/>
      <c r="K50" s="26"/>
      <c r="L50" s="26"/>
      <c r="M50" s="28"/>
    </row>
    <row r="51" spans="1:13" ht="12.45" x14ac:dyDescent="0.3">
      <c r="A51" s="29"/>
      <c r="B51" s="29"/>
      <c r="C51" s="29"/>
      <c r="D51" s="2"/>
      <c r="E51" s="2"/>
      <c r="F51" s="6"/>
      <c r="G51" s="26"/>
      <c r="H51" s="26"/>
      <c r="I51" s="26"/>
      <c r="J51" s="26"/>
      <c r="K51" s="26"/>
      <c r="L51" s="26"/>
      <c r="M51" s="28"/>
    </row>
    <row r="52" spans="1:13" ht="12.45" x14ac:dyDescent="0.3">
      <c r="A52" s="2"/>
      <c r="B52" s="2"/>
      <c r="C52" s="2"/>
      <c r="D52" s="2"/>
      <c r="E52" s="2"/>
      <c r="F52" s="2"/>
      <c r="G52" s="26"/>
      <c r="H52" s="26"/>
      <c r="I52" s="26"/>
      <c r="J52" s="26"/>
      <c r="K52" s="26"/>
      <c r="L52" s="26"/>
      <c r="M52" s="28"/>
    </row>
    <row r="53" spans="1:13" ht="12.45" x14ac:dyDescent="0.3">
      <c r="A53" s="29"/>
      <c r="B53" s="29"/>
      <c r="C53" s="29"/>
      <c r="D53" s="2"/>
      <c r="E53" s="2"/>
      <c r="F53" s="6"/>
      <c r="G53" s="26"/>
      <c r="H53" s="26"/>
      <c r="I53" s="26"/>
      <c r="J53" s="26"/>
      <c r="K53" s="26"/>
      <c r="L53" s="26"/>
      <c r="M53" s="28"/>
    </row>
    <row r="54" spans="1:13" ht="12.45" x14ac:dyDescent="0.3">
      <c r="F54" s="6"/>
      <c r="G54" s="26"/>
      <c r="H54" s="26"/>
      <c r="I54" s="26"/>
      <c r="J54" s="26"/>
      <c r="K54" s="26"/>
      <c r="L54" s="26"/>
      <c r="M54" s="28"/>
    </row>
    <row r="55" spans="1:13" ht="12.45" x14ac:dyDescent="0.3">
      <c r="A55"/>
      <c r="B55"/>
      <c r="C55"/>
      <c r="D55"/>
      <c r="E55"/>
      <c r="F55" s="2"/>
      <c r="G55" s="26"/>
      <c r="H55" s="26"/>
      <c r="I55" s="26"/>
      <c r="J55" s="26"/>
      <c r="K55" s="26"/>
      <c r="L55" s="26"/>
      <c r="M55" s="28"/>
    </row>
    <row r="56" spans="1:13" ht="12.45" x14ac:dyDescent="0.3">
      <c r="A56"/>
      <c r="B56"/>
      <c r="C56"/>
      <c r="D56"/>
      <c r="E56"/>
      <c r="F56" s="6"/>
      <c r="G56" s="26"/>
      <c r="H56" s="26"/>
      <c r="I56" s="26"/>
      <c r="J56" s="26"/>
      <c r="K56" s="26"/>
      <c r="L56" s="26"/>
      <c r="M56" s="28"/>
    </row>
    <row r="57" spans="1:13" ht="12.45" x14ac:dyDescent="0.3">
      <c r="A57"/>
      <c r="B57"/>
      <c r="C57"/>
      <c r="D57"/>
      <c r="E57"/>
      <c r="F57" s="6"/>
      <c r="G57" s="26"/>
      <c r="H57" s="26"/>
      <c r="I57" s="26"/>
      <c r="J57" s="26"/>
      <c r="K57" s="26"/>
      <c r="L57" s="26"/>
      <c r="M57" s="28"/>
    </row>
    <row r="58" spans="1:13" ht="12.45" x14ac:dyDescent="0.3">
      <c r="A58" s="2"/>
      <c r="B58" s="2"/>
      <c r="C58" s="2"/>
      <c r="D58" s="2"/>
      <c r="E58" s="2"/>
      <c r="F58" s="2"/>
      <c r="G58" s="26"/>
      <c r="H58" s="26"/>
      <c r="I58" s="26"/>
      <c r="J58" s="26"/>
      <c r="K58" s="26"/>
      <c r="L58" s="26"/>
      <c r="M58" s="28"/>
    </row>
    <row r="59" spans="1:13" ht="12.45" x14ac:dyDescent="0.3">
      <c r="A59"/>
      <c r="B59"/>
      <c r="C59"/>
      <c r="D59"/>
      <c r="E59"/>
      <c r="F59" s="6"/>
      <c r="G59" s="26"/>
      <c r="H59" s="26"/>
      <c r="I59" s="26"/>
      <c r="J59" s="26"/>
      <c r="K59" s="26"/>
      <c r="L59" s="26"/>
      <c r="M59" s="28"/>
    </row>
    <row r="60" spans="1:13" ht="12.45" x14ac:dyDescent="0.3">
      <c r="A60" s="2"/>
      <c r="B60" s="2"/>
      <c r="C60" s="2"/>
      <c r="D60" s="2"/>
      <c r="E60" s="2"/>
      <c r="F60" s="6"/>
      <c r="G60" s="26"/>
      <c r="H60" s="26"/>
      <c r="I60" s="26"/>
      <c r="J60" s="26"/>
      <c r="K60" s="26"/>
      <c r="L60" s="26"/>
      <c r="M60" s="28"/>
    </row>
    <row r="61" spans="1:13" ht="12.45" x14ac:dyDescent="0.3">
      <c r="A61" s="2"/>
      <c r="B61" s="2"/>
      <c r="C61" s="2"/>
      <c r="D61" s="2"/>
      <c r="E61" s="2"/>
      <c r="F61" s="6"/>
      <c r="G61" s="26"/>
      <c r="H61" s="26"/>
      <c r="I61" s="26"/>
      <c r="J61" s="26"/>
      <c r="K61" s="26"/>
      <c r="L61" s="26"/>
      <c r="M61" s="28"/>
    </row>
    <row r="62" spans="1:13" ht="12.45" x14ac:dyDescent="0.3">
      <c r="A62"/>
      <c r="B62"/>
      <c r="C62"/>
      <c r="D62"/>
      <c r="E62"/>
      <c r="F62" s="2"/>
      <c r="G62" s="26"/>
      <c r="H62" s="26"/>
      <c r="I62" s="26"/>
      <c r="J62" s="26"/>
      <c r="K62" s="26"/>
      <c r="L62" s="26"/>
      <c r="M62" s="28"/>
    </row>
    <row r="63" spans="1:13" ht="12.45" x14ac:dyDescent="0.3">
      <c r="F63" s="6"/>
      <c r="G63" s="26"/>
      <c r="H63" s="26"/>
      <c r="I63" s="26"/>
      <c r="J63" s="26"/>
      <c r="K63" s="26"/>
      <c r="L63" s="26"/>
      <c r="M63" s="28"/>
    </row>
    <row r="64" spans="1:13" ht="12.45" x14ac:dyDescent="0.3">
      <c r="A64" s="2"/>
      <c r="B64" s="2"/>
      <c r="C64" s="2"/>
      <c r="D64" s="2"/>
      <c r="E64" s="2"/>
      <c r="F64" s="6"/>
      <c r="G64" s="26"/>
      <c r="H64" s="26"/>
      <c r="I64" s="26"/>
      <c r="J64" s="26"/>
      <c r="K64" s="26"/>
      <c r="L64" s="26"/>
      <c r="M64" s="28"/>
    </row>
    <row r="65" spans="1:13" ht="12.45" x14ac:dyDescent="0.3">
      <c r="A65" s="2"/>
      <c r="B65" s="2"/>
      <c r="C65" s="2"/>
      <c r="D65" s="2"/>
      <c r="E65" s="2"/>
      <c r="F65" s="2"/>
      <c r="G65" s="26"/>
      <c r="H65" s="26"/>
      <c r="I65" s="26"/>
      <c r="J65" s="26"/>
      <c r="K65" s="26"/>
      <c r="L65" s="26"/>
      <c r="M65" s="28"/>
    </row>
    <row r="66" spans="1:13" ht="12.45" x14ac:dyDescent="0.3">
      <c r="A66" s="2"/>
      <c r="B66" s="2"/>
      <c r="C66" s="2"/>
      <c r="D66" s="2"/>
      <c r="E66" s="2"/>
      <c r="F66" s="6"/>
      <c r="G66" s="26"/>
      <c r="H66" s="26"/>
      <c r="I66" s="26"/>
      <c r="J66" s="26"/>
      <c r="K66" s="26"/>
      <c r="L66" s="26"/>
      <c r="M66" s="28"/>
    </row>
    <row r="67" spans="1:13" ht="12.45" x14ac:dyDescent="0.3">
      <c r="A67"/>
      <c r="B67"/>
      <c r="C67"/>
      <c r="D67"/>
      <c r="E67"/>
      <c r="F67" s="6"/>
      <c r="G67" s="26"/>
      <c r="H67" s="26"/>
      <c r="I67" s="26"/>
      <c r="J67" s="26"/>
      <c r="K67" s="26"/>
      <c r="L67" s="26"/>
      <c r="M67" s="28"/>
    </row>
    <row r="68" spans="1:13" ht="12.45" x14ac:dyDescent="0.3">
      <c r="A68" s="2"/>
      <c r="B68" s="2"/>
      <c r="C68" s="2"/>
      <c r="D68" s="2"/>
      <c r="E68" s="2"/>
      <c r="F68" s="6"/>
      <c r="G68" s="26"/>
      <c r="H68" s="26"/>
      <c r="I68" s="26"/>
      <c r="J68" s="26"/>
      <c r="K68" s="26"/>
      <c r="L68" s="26"/>
      <c r="M68" s="28"/>
    </row>
    <row r="69" spans="1:13" ht="12.45" x14ac:dyDescent="0.3">
      <c r="A69" s="2"/>
      <c r="B69" s="2"/>
      <c r="C69" s="2"/>
      <c r="D69" s="2"/>
      <c r="E69" s="2"/>
      <c r="F69" s="6"/>
      <c r="G69" s="26"/>
      <c r="H69" s="26"/>
      <c r="I69" s="26"/>
      <c r="J69" s="26"/>
      <c r="K69" s="26"/>
      <c r="L69" s="26"/>
      <c r="M69" s="28"/>
    </row>
    <row r="70" spans="1:13" ht="12.45" x14ac:dyDescent="0.3">
      <c r="A70"/>
      <c r="B70"/>
      <c r="C70"/>
      <c r="D70"/>
      <c r="E70" s="2"/>
      <c r="F70" s="6"/>
      <c r="G70" s="26"/>
      <c r="H70" s="26"/>
      <c r="I70" s="26"/>
      <c r="J70" s="26"/>
      <c r="K70" s="26"/>
      <c r="L70" s="26"/>
      <c r="M70" s="28"/>
    </row>
    <row r="71" spans="1:13" ht="12.45" x14ac:dyDescent="0.3">
      <c r="F71" s="6"/>
      <c r="G71" s="26"/>
      <c r="H71" s="26"/>
      <c r="I71" s="26"/>
      <c r="J71" s="26"/>
      <c r="K71" s="26"/>
      <c r="L71" s="26"/>
      <c r="M71" s="28"/>
    </row>
    <row r="72" spans="1:13" ht="12.45" x14ac:dyDescent="0.3">
      <c r="A72"/>
      <c r="B72"/>
      <c r="C72"/>
      <c r="D72"/>
      <c r="E72"/>
      <c r="F72" s="2"/>
      <c r="G72" s="26"/>
      <c r="H72" s="26"/>
      <c r="I72" s="26"/>
      <c r="J72" s="26"/>
      <c r="K72" s="26"/>
      <c r="L72" s="26"/>
      <c r="M72" s="28"/>
    </row>
    <row r="73" spans="1:13" ht="12.45" x14ac:dyDescent="0.3">
      <c r="A73" s="2"/>
      <c r="B73" s="2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8"/>
    </row>
    <row r="74" spans="1:13" ht="12.45" x14ac:dyDescent="0.3">
      <c r="F74" s="6"/>
      <c r="G74" s="26"/>
      <c r="H74" s="26"/>
      <c r="I74" s="26"/>
      <c r="J74" s="26"/>
      <c r="K74" s="26"/>
      <c r="L74" s="26"/>
      <c r="M74" s="28"/>
    </row>
    <row r="75" spans="1:13" ht="12.45" x14ac:dyDescent="0.3">
      <c r="A75" s="2"/>
      <c r="B75" s="2"/>
      <c r="C75" s="2"/>
      <c r="D75" s="2"/>
      <c r="E75" s="2"/>
      <c r="F75" s="6"/>
      <c r="G75" s="26"/>
      <c r="H75" s="26"/>
      <c r="I75" s="26"/>
      <c r="J75" s="26"/>
      <c r="K75" s="26"/>
      <c r="L75" s="26"/>
      <c r="M75" s="28"/>
    </row>
    <row r="76" spans="1:13" ht="12.45" x14ac:dyDescent="0.3">
      <c r="A76"/>
      <c r="B76"/>
      <c r="C76"/>
      <c r="D76"/>
      <c r="E76"/>
      <c r="F76" s="6"/>
      <c r="G76" s="26"/>
      <c r="H76" s="26"/>
      <c r="I76" s="26"/>
      <c r="J76" s="26"/>
      <c r="K76" s="26"/>
      <c r="L76" s="26"/>
      <c r="M76" s="28"/>
    </row>
    <row r="77" spans="1:13" ht="12.45" x14ac:dyDescent="0.3">
      <c r="A77" s="2"/>
      <c r="B77" s="2"/>
      <c r="C77" s="2"/>
      <c r="D77" s="2"/>
      <c r="E77" s="2"/>
      <c r="F77" s="6"/>
      <c r="G77" s="26"/>
      <c r="H77" s="26"/>
      <c r="I77" s="26"/>
      <c r="J77" s="26"/>
      <c r="K77" s="26"/>
      <c r="L77" s="26"/>
      <c r="M77" s="28"/>
    </row>
    <row r="78" spans="1:13" ht="12.45" x14ac:dyDescent="0.3">
      <c r="A78"/>
      <c r="B78"/>
      <c r="C78"/>
      <c r="D78"/>
      <c r="E78"/>
      <c r="F78" s="6"/>
      <c r="G78" s="26"/>
      <c r="H78" s="26"/>
      <c r="I78" s="26"/>
      <c r="J78" s="26"/>
      <c r="K78" s="26"/>
      <c r="L78" s="26"/>
      <c r="M78" s="28"/>
    </row>
    <row r="79" spans="1:13" ht="12.45" x14ac:dyDescent="0.3">
      <c r="A79"/>
      <c r="B79"/>
      <c r="C79"/>
      <c r="D79"/>
      <c r="E79"/>
      <c r="F79" s="6"/>
      <c r="G79" s="26"/>
      <c r="H79" s="26"/>
      <c r="I79" s="26"/>
      <c r="J79" s="26"/>
      <c r="K79" s="26"/>
      <c r="L79" s="26"/>
      <c r="M79" s="28"/>
    </row>
    <row r="80" spans="1:13" ht="12.45" x14ac:dyDescent="0.3">
      <c r="F80" s="2"/>
      <c r="G80" s="26"/>
      <c r="H80" s="26"/>
      <c r="I80" s="26"/>
      <c r="J80" s="26"/>
      <c r="K80" s="26"/>
      <c r="L80" s="26"/>
      <c r="M80" s="28"/>
    </row>
    <row r="81" spans="1:13" ht="12.45" x14ac:dyDescent="0.3">
      <c r="F81" s="6"/>
      <c r="G81" s="26"/>
      <c r="H81" s="26"/>
      <c r="I81" s="26"/>
      <c r="J81" s="26"/>
      <c r="K81" s="26"/>
      <c r="L81" s="26"/>
      <c r="M81" s="28"/>
    </row>
    <row r="82" spans="1:13" ht="12.45" x14ac:dyDescent="0.3">
      <c r="A82"/>
      <c r="B82"/>
      <c r="C82"/>
      <c r="D82"/>
      <c r="E82"/>
      <c r="F82" s="6"/>
      <c r="G82" s="26"/>
      <c r="H82" s="26"/>
      <c r="I82" s="26"/>
      <c r="J82" s="26"/>
      <c r="K82" s="26"/>
      <c r="L82" s="26"/>
      <c r="M82" s="28"/>
    </row>
    <row r="83" spans="1:13" ht="12.45" x14ac:dyDescent="0.3">
      <c r="A83" s="2"/>
      <c r="B83" s="2"/>
      <c r="C83" s="2"/>
      <c r="D83" s="2"/>
      <c r="E83" s="2"/>
      <c r="F83" s="6"/>
      <c r="G83" s="26"/>
      <c r="H83" s="26"/>
      <c r="I83" s="26"/>
      <c r="J83" s="26"/>
      <c r="K83" s="26"/>
      <c r="L83" s="26"/>
      <c r="M83" s="28"/>
    </row>
    <row r="84" spans="1:13" ht="12.45" x14ac:dyDescent="0.3">
      <c r="A84"/>
      <c r="B84"/>
      <c r="C84"/>
      <c r="D84"/>
      <c r="E84"/>
      <c r="F84" s="6"/>
      <c r="G84" s="26"/>
      <c r="H84" s="26"/>
      <c r="I84" s="26"/>
      <c r="J84" s="26"/>
      <c r="K84" s="26"/>
      <c r="L84" s="26"/>
      <c r="M84" s="28"/>
    </row>
    <row r="85" spans="1:13" ht="12.45" x14ac:dyDescent="0.3">
      <c r="A85" s="2"/>
      <c r="B85" s="2"/>
      <c r="C85" s="2"/>
      <c r="D85" s="2"/>
      <c r="E85" s="2"/>
      <c r="F85" s="6"/>
      <c r="G85" s="26"/>
      <c r="H85" s="26"/>
      <c r="I85" s="26"/>
      <c r="J85" s="26"/>
      <c r="K85" s="26"/>
      <c r="L85" s="26"/>
      <c r="M85" s="28"/>
    </row>
    <row r="86" spans="1:13" ht="12.45" x14ac:dyDescent="0.3">
      <c r="A86" s="2"/>
      <c r="B86" s="2"/>
      <c r="C86" s="2"/>
      <c r="D86" s="2"/>
      <c r="E86" s="2"/>
      <c r="F86" s="2"/>
      <c r="G86" s="26"/>
      <c r="H86" s="26"/>
      <c r="I86" s="26"/>
      <c r="J86" s="26"/>
      <c r="K86" s="26"/>
      <c r="L86" s="26"/>
      <c r="M86" s="28"/>
    </row>
    <row r="87" spans="1:13" ht="12.45" x14ac:dyDescent="0.3">
      <c r="A87" s="2"/>
      <c r="B87" s="2"/>
      <c r="C87" s="2"/>
      <c r="D87" s="2"/>
      <c r="E87" s="2"/>
      <c r="F87" s="2"/>
      <c r="G87" s="26"/>
      <c r="H87" s="26"/>
      <c r="I87" s="26"/>
      <c r="J87" s="26"/>
      <c r="K87" s="26"/>
      <c r="L87" s="26"/>
      <c r="M87" s="28"/>
    </row>
    <row r="88" spans="1:13" ht="12.45" x14ac:dyDescent="0.3">
      <c r="A88"/>
      <c r="B88"/>
      <c r="C88"/>
      <c r="D88"/>
      <c r="E88"/>
      <c r="F88" s="2"/>
      <c r="G88" s="26"/>
      <c r="H88" s="26"/>
      <c r="I88" s="26"/>
      <c r="J88" s="26"/>
      <c r="K88" s="26"/>
      <c r="L88" s="26"/>
      <c r="M88" s="28"/>
    </row>
    <row r="89" spans="1:13" ht="12.45" x14ac:dyDescent="0.3">
      <c r="E89" s="2"/>
      <c r="F89" s="6"/>
      <c r="G89" s="26"/>
      <c r="H89" s="26"/>
      <c r="I89" s="26"/>
      <c r="J89" s="26"/>
      <c r="K89" s="26"/>
      <c r="L89" s="26"/>
      <c r="M89" s="28"/>
    </row>
    <row r="90" spans="1:13" ht="12.45" x14ac:dyDescent="0.3">
      <c r="A90" s="2"/>
      <c r="B90" s="2"/>
      <c r="C90" s="2"/>
      <c r="D90" s="2"/>
      <c r="E90" s="2"/>
      <c r="F90" s="6"/>
      <c r="G90" s="26"/>
      <c r="H90" s="26"/>
      <c r="I90" s="26"/>
      <c r="J90" s="26"/>
      <c r="K90" s="26"/>
      <c r="L90" s="26"/>
      <c r="M90" s="28"/>
    </row>
    <row r="91" spans="1:13" ht="12.45" x14ac:dyDescent="0.3">
      <c r="A91" s="2"/>
      <c r="B91" s="2"/>
      <c r="C91" s="2"/>
      <c r="D91" s="2"/>
      <c r="E91" s="2"/>
      <c r="F91" s="6"/>
      <c r="G91" s="26"/>
      <c r="H91" s="26"/>
      <c r="I91" s="26"/>
      <c r="J91" s="26"/>
      <c r="K91" s="26"/>
      <c r="L91" s="26"/>
      <c r="M91" s="28"/>
    </row>
    <row r="92" spans="1:13" ht="12.45" x14ac:dyDescent="0.3">
      <c r="A92"/>
      <c r="B92"/>
      <c r="C92"/>
      <c r="D92"/>
      <c r="E92"/>
      <c r="F92" s="6"/>
      <c r="G92" s="26"/>
      <c r="H92" s="26"/>
      <c r="I92" s="26"/>
      <c r="J92" s="26"/>
      <c r="K92" s="26"/>
      <c r="L92" s="26"/>
      <c r="M92" s="28"/>
    </row>
    <row r="93" spans="1:13" ht="12.45" x14ac:dyDescent="0.3">
      <c r="A93" s="2"/>
      <c r="B93" s="2"/>
      <c r="C93" s="2"/>
      <c r="D93" s="2"/>
      <c r="E93" s="2"/>
      <c r="F93" s="6"/>
      <c r="G93" s="26"/>
      <c r="H93" s="26"/>
      <c r="I93" s="26"/>
      <c r="J93" s="26"/>
      <c r="K93" s="26"/>
      <c r="L93" s="26"/>
      <c r="M93" s="28"/>
    </row>
    <row r="94" spans="1:13" ht="12.45" x14ac:dyDescent="0.3">
      <c r="F94" s="6"/>
      <c r="G94" s="26"/>
      <c r="H94" s="26"/>
      <c r="I94" s="26"/>
      <c r="J94" s="26"/>
      <c r="K94" s="26"/>
      <c r="L94" s="26"/>
      <c r="M94" s="28"/>
    </row>
    <row r="95" spans="1:13" ht="12.45" x14ac:dyDescent="0.3">
      <c r="F95" s="6"/>
      <c r="G95" s="26"/>
      <c r="H95" s="26"/>
      <c r="I95" s="26"/>
      <c r="J95" s="26"/>
      <c r="K95" s="26"/>
      <c r="L95" s="26"/>
      <c r="M95" s="28"/>
    </row>
    <row r="96" spans="1:13" ht="12.45" x14ac:dyDescent="0.3">
      <c r="A96" s="2"/>
      <c r="B96" s="2"/>
      <c r="C96" s="2"/>
      <c r="D96" s="2"/>
      <c r="E96" s="2"/>
      <c r="F96" s="2"/>
      <c r="G96" s="26"/>
      <c r="H96" s="26"/>
      <c r="I96" s="26"/>
      <c r="J96" s="26"/>
      <c r="K96" s="26"/>
      <c r="L96" s="26"/>
      <c r="M96" s="28"/>
    </row>
    <row r="97" spans="1:13" ht="12.45" x14ac:dyDescent="0.3">
      <c r="F97" s="6"/>
      <c r="G97" s="26"/>
      <c r="H97" s="26"/>
      <c r="I97" s="26"/>
      <c r="J97" s="26"/>
      <c r="K97" s="26"/>
      <c r="L97" s="26"/>
      <c r="M97" s="28"/>
    </row>
    <row r="98" spans="1:13" ht="12.45" x14ac:dyDescent="0.3">
      <c r="A98"/>
      <c r="B98"/>
      <c r="C98"/>
      <c r="D98"/>
      <c r="E98"/>
      <c r="F98" s="6"/>
      <c r="G98" s="26"/>
      <c r="H98" s="26"/>
      <c r="I98" s="26"/>
      <c r="J98" s="26"/>
      <c r="K98" s="26"/>
      <c r="L98" s="26"/>
      <c r="M98" s="28"/>
    </row>
    <row r="99" spans="1:13" ht="12.45" x14ac:dyDescent="0.3">
      <c r="F99" s="6"/>
      <c r="G99" s="26"/>
      <c r="H99" s="26"/>
      <c r="I99" s="26"/>
      <c r="J99" s="26"/>
      <c r="K99" s="26"/>
      <c r="L99" s="26"/>
      <c r="M99" s="28"/>
    </row>
    <row r="100" spans="1:13" ht="12.45" x14ac:dyDescent="0.3">
      <c r="A100"/>
      <c r="B100"/>
      <c r="C100"/>
      <c r="D100"/>
      <c r="E100"/>
      <c r="F100" s="6"/>
      <c r="G100" s="26"/>
      <c r="H100" s="26"/>
      <c r="I100" s="26"/>
      <c r="J100" s="26"/>
      <c r="K100" s="26"/>
      <c r="L100" s="26"/>
      <c r="M100" s="28"/>
    </row>
    <row r="101" spans="1:13" ht="12.45" x14ac:dyDescent="0.3">
      <c r="A101"/>
      <c r="B101"/>
      <c r="C101"/>
      <c r="D101"/>
      <c r="E101"/>
      <c r="F101" s="6"/>
      <c r="G101" s="26"/>
      <c r="H101" s="26"/>
      <c r="I101" s="26"/>
      <c r="J101" s="26"/>
      <c r="K101" s="26"/>
      <c r="L101" s="26"/>
      <c r="M101" s="28"/>
    </row>
    <row r="102" spans="1:13" ht="12.45" x14ac:dyDescent="0.3">
      <c r="A102" s="2"/>
      <c r="B102" s="2"/>
      <c r="C102" s="2"/>
      <c r="D102" s="2"/>
      <c r="E102" s="2"/>
      <c r="F102" s="6"/>
      <c r="G102" s="26"/>
      <c r="H102" s="26"/>
      <c r="I102" s="26"/>
      <c r="J102" s="26"/>
      <c r="K102" s="26"/>
      <c r="L102" s="26"/>
      <c r="M102" s="28"/>
    </row>
    <row r="103" spans="1:13" ht="12.45" x14ac:dyDescent="0.3">
      <c r="A103"/>
      <c r="B103"/>
      <c r="C103"/>
      <c r="D103"/>
      <c r="E103"/>
      <c r="F103" s="6"/>
      <c r="G103" s="26"/>
      <c r="H103" s="26"/>
      <c r="I103" s="26"/>
      <c r="J103" s="26"/>
      <c r="K103" s="26"/>
      <c r="L103" s="26"/>
      <c r="M103" s="28"/>
    </row>
    <row r="104" spans="1:13" ht="12.45" x14ac:dyDescent="0.3">
      <c r="F104" s="6"/>
      <c r="G104" s="26"/>
      <c r="H104" s="26"/>
      <c r="I104" s="26"/>
      <c r="J104" s="26"/>
      <c r="K104" s="26"/>
      <c r="L104" s="26"/>
      <c r="M104" s="28"/>
    </row>
    <row r="105" spans="1:13" ht="12.45" x14ac:dyDescent="0.3">
      <c r="F105" s="6"/>
      <c r="G105" s="26"/>
      <c r="H105" s="26"/>
      <c r="I105" s="26"/>
      <c r="J105" s="26"/>
      <c r="K105" s="26"/>
      <c r="L105" s="26"/>
      <c r="M105" s="28"/>
    </row>
    <row r="106" spans="1:13" ht="12.45" x14ac:dyDescent="0.3">
      <c r="A106"/>
      <c r="B106"/>
      <c r="C106"/>
      <c r="D106"/>
      <c r="E106"/>
      <c r="F106" s="6"/>
      <c r="G106" s="26"/>
      <c r="H106" s="26"/>
      <c r="I106" s="26"/>
      <c r="J106" s="26"/>
      <c r="K106" s="26"/>
      <c r="L106" s="26"/>
      <c r="M106" s="28"/>
    </row>
    <row r="107" spans="1:13" ht="12.45" x14ac:dyDescent="0.3">
      <c r="F107" s="6"/>
      <c r="G107" s="26"/>
      <c r="H107" s="26"/>
      <c r="I107" s="26"/>
      <c r="J107" s="26"/>
      <c r="K107" s="26"/>
      <c r="L107" s="26"/>
      <c r="M107" s="28"/>
    </row>
    <row r="108" spans="1:13" ht="12.45" x14ac:dyDescent="0.3">
      <c r="A108" s="2"/>
      <c r="B108" s="2"/>
      <c r="C108" s="2"/>
      <c r="D108" s="2"/>
      <c r="E108" s="2"/>
      <c r="F108" s="6"/>
      <c r="G108" s="26"/>
      <c r="H108" s="26"/>
      <c r="I108" s="26"/>
      <c r="J108" s="26"/>
      <c r="K108" s="26"/>
      <c r="L108" s="26"/>
      <c r="M108" s="28"/>
    </row>
    <row r="109" spans="1:13" ht="12.45" x14ac:dyDescent="0.3">
      <c r="A109" s="2"/>
      <c r="B109" s="2"/>
      <c r="C109" s="2"/>
      <c r="D109" s="2"/>
      <c r="E109" s="2"/>
      <c r="F109" s="6"/>
      <c r="G109" s="26"/>
      <c r="H109" s="26"/>
      <c r="I109" s="26"/>
      <c r="J109" s="26"/>
      <c r="K109" s="26"/>
      <c r="L109" s="26"/>
      <c r="M109" s="28"/>
    </row>
    <row r="110" spans="1:13" ht="12.45" x14ac:dyDescent="0.3">
      <c r="A110"/>
      <c r="B110"/>
      <c r="C110"/>
      <c r="D110"/>
      <c r="E110"/>
      <c r="F110" s="6"/>
      <c r="G110" s="26"/>
      <c r="H110" s="26"/>
      <c r="I110" s="26"/>
      <c r="J110" s="26"/>
      <c r="K110" s="26"/>
      <c r="L110" s="26"/>
      <c r="M110" s="28"/>
    </row>
    <row r="111" spans="1:13" ht="12.45" x14ac:dyDescent="0.3">
      <c r="A111" s="2"/>
      <c r="B111" s="2"/>
      <c r="C111" s="2"/>
      <c r="D111" s="2"/>
      <c r="E111" s="2"/>
      <c r="F111" s="6"/>
      <c r="G111" s="26"/>
      <c r="H111" s="26"/>
      <c r="I111" s="26"/>
      <c r="J111" s="26"/>
      <c r="K111" s="26"/>
      <c r="L111" s="26"/>
      <c r="M111" s="28"/>
    </row>
    <row r="112" spans="1:13" ht="12.45" x14ac:dyDescent="0.3">
      <c r="A112" s="2"/>
      <c r="B112" s="2"/>
      <c r="C112" s="2"/>
      <c r="D112" s="2"/>
      <c r="E112" s="2"/>
      <c r="F112" s="2"/>
      <c r="G112" s="26"/>
      <c r="H112" s="26"/>
      <c r="I112" s="26"/>
      <c r="J112" s="26"/>
      <c r="K112" s="26"/>
      <c r="L112" s="26"/>
      <c r="M112" s="28"/>
    </row>
    <row r="113" spans="1:13" ht="12.45" x14ac:dyDescent="0.3">
      <c r="A113"/>
      <c r="B113"/>
      <c r="C113"/>
      <c r="D113"/>
      <c r="E113"/>
      <c r="F113" s="6"/>
      <c r="G113" s="26"/>
      <c r="H113" s="26"/>
      <c r="I113" s="26"/>
      <c r="J113" s="26"/>
      <c r="K113" s="26"/>
      <c r="L113" s="26"/>
      <c r="M113" s="28"/>
    </row>
    <row r="114" spans="1:13" ht="12.45" x14ac:dyDescent="0.3">
      <c r="F114" s="6"/>
      <c r="G114" s="26"/>
      <c r="H114" s="26"/>
      <c r="I114" s="26"/>
      <c r="J114" s="26"/>
      <c r="K114" s="26"/>
      <c r="L114" s="26"/>
      <c r="M114" s="28"/>
    </row>
    <row r="115" spans="1:13" ht="12.45" x14ac:dyDescent="0.3">
      <c r="F115" s="6"/>
      <c r="G115" s="26"/>
      <c r="H115" s="26"/>
      <c r="I115" s="26"/>
      <c r="J115" s="26"/>
      <c r="K115" s="26"/>
      <c r="L115" s="26"/>
      <c r="M115" s="28"/>
    </row>
    <row r="116" spans="1:13" ht="12.45" x14ac:dyDescent="0.3">
      <c r="A116" s="2"/>
      <c r="B116" s="2"/>
      <c r="C116" s="2"/>
      <c r="D116" s="2"/>
      <c r="E116" s="2"/>
      <c r="F116" s="6"/>
      <c r="G116" s="26"/>
      <c r="H116" s="26"/>
      <c r="I116" s="26"/>
      <c r="J116" s="26"/>
      <c r="K116" s="26"/>
      <c r="L116" s="26"/>
      <c r="M116" s="28"/>
    </row>
    <row r="117" spans="1:13" ht="12.45" x14ac:dyDescent="0.3">
      <c r="A117" s="2"/>
      <c r="B117" s="2"/>
      <c r="C117" s="2"/>
      <c r="D117" s="2"/>
      <c r="E117" s="2"/>
      <c r="F117" s="6"/>
      <c r="G117" s="26"/>
      <c r="H117" s="26"/>
      <c r="I117" s="26"/>
      <c r="J117" s="26"/>
      <c r="K117" s="26"/>
      <c r="L117" s="26"/>
      <c r="M117" s="28"/>
    </row>
    <row r="118" spans="1:13" ht="12.45" x14ac:dyDescent="0.3">
      <c r="F118" s="2"/>
      <c r="G118" s="26"/>
      <c r="H118" s="26"/>
      <c r="I118" s="26"/>
      <c r="J118" s="26"/>
      <c r="K118" s="26"/>
      <c r="L118" s="26"/>
      <c r="M118" s="28"/>
    </row>
    <row r="119" spans="1:13" ht="12.45" x14ac:dyDescent="0.3">
      <c r="A119"/>
      <c r="B119"/>
      <c r="C119"/>
      <c r="D119"/>
      <c r="E119"/>
      <c r="F119" s="6"/>
      <c r="G119" s="26"/>
      <c r="H119" s="26"/>
      <c r="I119" s="26"/>
      <c r="J119" s="26"/>
      <c r="K119" s="26"/>
      <c r="L119" s="26"/>
      <c r="M119" s="28"/>
    </row>
    <row r="120" spans="1:13" ht="12.45" x14ac:dyDescent="0.3">
      <c r="A120" s="2"/>
      <c r="B120" s="2"/>
      <c r="C120" s="2"/>
      <c r="D120" s="2"/>
      <c r="E120" s="2"/>
      <c r="F120" s="2"/>
      <c r="G120" s="26"/>
      <c r="H120" s="26"/>
      <c r="I120" s="26"/>
      <c r="J120" s="26"/>
      <c r="K120" s="26"/>
      <c r="L120" s="26"/>
      <c r="M120" s="28"/>
    </row>
    <row r="121" spans="1:13" ht="12.45" x14ac:dyDescent="0.3">
      <c r="A121"/>
      <c r="B121"/>
      <c r="C121"/>
      <c r="D121"/>
      <c r="E121"/>
      <c r="F121" s="6"/>
      <c r="G121" s="26"/>
      <c r="H121" s="26"/>
      <c r="I121" s="26"/>
      <c r="J121" s="26"/>
      <c r="K121" s="26"/>
      <c r="L121" s="26"/>
      <c r="M121" s="28"/>
    </row>
    <row r="122" spans="1:13" ht="12.45" x14ac:dyDescent="0.3">
      <c r="A122" s="2"/>
      <c r="B122" s="2"/>
      <c r="C122" s="2"/>
      <c r="D122" s="2"/>
      <c r="E122" s="2"/>
      <c r="F122" s="6"/>
      <c r="G122" s="26"/>
      <c r="H122" s="26"/>
      <c r="I122" s="26"/>
      <c r="J122" s="26"/>
      <c r="K122" s="26"/>
      <c r="L122" s="26"/>
      <c r="M122" s="28"/>
    </row>
    <row r="123" spans="1:13" ht="12.45" x14ac:dyDescent="0.3">
      <c r="A123" s="2"/>
      <c r="B123" s="2"/>
      <c r="C123" s="2"/>
      <c r="D123" s="2"/>
      <c r="E123" s="2"/>
      <c r="F123" s="6"/>
      <c r="G123" s="26"/>
      <c r="H123" s="26"/>
      <c r="I123" s="26"/>
      <c r="J123" s="26"/>
      <c r="K123" s="26"/>
      <c r="L123" s="26"/>
      <c r="M123" s="28"/>
    </row>
    <row r="124" spans="1:13" ht="12.45" x14ac:dyDescent="0.3">
      <c r="A124" s="2"/>
      <c r="B124" s="2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8"/>
    </row>
    <row r="125" spans="1:13" ht="12.45" x14ac:dyDescent="0.3">
      <c r="A125" s="2"/>
      <c r="B125" s="2"/>
      <c r="C125" s="2"/>
      <c r="D125" s="2"/>
      <c r="E125" s="2"/>
      <c r="F125" s="2"/>
      <c r="G125" s="26"/>
      <c r="H125" s="26"/>
      <c r="I125" s="26"/>
      <c r="J125" s="26"/>
      <c r="K125" s="26"/>
      <c r="L125" s="26"/>
      <c r="M125" s="28"/>
    </row>
    <row r="126" spans="1:13" ht="12.45" x14ac:dyDescent="0.3">
      <c r="F126" s="2"/>
      <c r="G126" s="26"/>
      <c r="H126" s="26"/>
      <c r="I126" s="26"/>
      <c r="J126" s="26"/>
      <c r="K126" s="26"/>
      <c r="L126" s="26"/>
      <c r="M126" s="28"/>
    </row>
    <row r="127" spans="1:13" ht="12.45" x14ac:dyDescent="0.3">
      <c r="A127" s="2"/>
      <c r="B127" s="2"/>
      <c r="C127" s="2"/>
      <c r="D127" s="2"/>
      <c r="E127" s="2"/>
      <c r="F127" s="6"/>
      <c r="G127" s="26"/>
      <c r="H127" s="26"/>
      <c r="I127" s="26"/>
      <c r="J127" s="26"/>
      <c r="K127" s="26"/>
      <c r="L127" s="26"/>
      <c r="M127" s="28"/>
    </row>
    <row r="128" spans="1:13" ht="12.45" x14ac:dyDescent="0.3">
      <c r="A128" s="2"/>
      <c r="B128" s="2"/>
      <c r="C128" s="2"/>
      <c r="D128" s="2"/>
      <c r="E128" s="2"/>
      <c r="F128" s="6"/>
      <c r="G128" s="26"/>
      <c r="H128" s="26"/>
      <c r="I128" s="26"/>
      <c r="J128" s="26"/>
      <c r="K128" s="26"/>
      <c r="L128" s="26"/>
      <c r="M128" s="28"/>
    </row>
    <row r="129" spans="1:13" ht="12.45" x14ac:dyDescent="0.3">
      <c r="A129"/>
      <c r="B129"/>
      <c r="C129"/>
      <c r="D129"/>
      <c r="E129"/>
      <c r="F129" s="6"/>
      <c r="G129" s="26"/>
      <c r="H129" s="26"/>
      <c r="I129" s="26"/>
      <c r="J129" s="26"/>
      <c r="K129" s="26"/>
      <c r="L129" s="26"/>
      <c r="M129" s="28"/>
    </row>
    <row r="130" spans="1:13" ht="12.45" x14ac:dyDescent="0.3">
      <c r="A130" s="2"/>
      <c r="B130" s="2"/>
      <c r="C130" s="2"/>
      <c r="D130" s="2"/>
      <c r="E130" s="2"/>
      <c r="F130" s="6"/>
      <c r="G130" s="26"/>
      <c r="H130" s="26"/>
      <c r="I130" s="26"/>
      <c r="J130" s="26"/>
      <c r="K130" s="26"/>
      <c r="L130" s="26"/>
      <c r="M130" s="28"/>
    </row>
    <row r="131" spans="1:13" ht="12.45" x14ac:dyDescent="0.3">
      <c r="A131" s="2"/>
      <c r="B131" s="2"/>
      <c r="C131" s="2"/>
      <c r="D131" s="2"/>
      <c r="E131" s="2"/>
      <c r="F131" s="6"/>
      <c r="G131" s="26"/>
      <c r="H131" s="26"/>
      <c r="I131" s="26"/>
      <c r="J131" s="26"/>
      <c r="K131" s="26"/>
      <c r="L131" s="26"/>
      <c r="M131" s="28"/>
    </row>
    <row r="132" spans="1:13" ht="12.45" x14ac:dyDescent="0.3">
      <c r="A132" s="2"/>
      <c r="B132" s="2"/>
      <c r="C132" s="2"/>
      <c r="D132" s="2"/>
      <c r="E132" s="2"/>
      <c r="F132" s="6"/>
      <c r="G132" s="26"/>
      <c r="H132" s="26"/>
      <c r="I132" s="26"/>
      <c r="J132" s="26"/>
      <c r="K132" s="26"/>
      <c r="L132" s="26"/>
      <c r="M132" s="28"/>
    </row>
    <row r="133" spans="1:13" ht="12.45" x14ac:dyDescent="0.3">
      <c r="F133" s="6"/>
      <c r="G133" s="26"/>
      <c r="H133" s="26"/>
      <c r="I133" s="26"/>
      <c r="J133" s="26"/>
      <c r="K133" s="26"/>
      <c r="L133" s="26"/>
      <c r="M133" s="28"/>
    </row>
    <row r="134" spans="1:13" ht="12.45" x14ac:dyDescent="0.3">
      <c r="A134" s="2"/>
      <c r="B134" s="2"/>
      <c r="C134" s="2"/>
      <c r="D134" s="2"/>
      <c r="E134" s="2"/>
      <c r="F134" s="2"/>
      <c r="G134" s="26"/>
      <c r="H134" s="26"/>
      <c r="I134" s="26"/>
      <c r="J134" s="26"/>
      <c r="K134" s="26"/>
      <c r="L134" s="26"/>
      <c r="M134" s="28"/>
    </row>
    <row r="135" spans="1:13" ht="12.45" x14ac:dyDescent="0.3">
      <c r="A135"/>
      <c r="B135"/>
      <c r="C135"/>
      <c r="D135"/>
      <c r="E135"/>
      <c r="F135" s="6"/>
      <c r="G135" s="26"/>
      <c r="H135" s="26"/>
      <c r="I135" s="26"/>
      <c r="J135" s="26"/>
      <c r="K135" s="26"/>
      <c r="L135" s="26"/>
      <c r="M135" s="28"/>
    </row>
    <row r="136" spans="1:13" ht="12.45" x14ac:dyDescent="0.3">
      <c r="A136" s="2"/>
      <c r="B136" s="2"/>
      <c r="C136" s="2"/>
      <c r="D136" s="2"/>
      <c r="E136" s="2"/>
      <c r="F136" s="6"/>
      <c r="G136" s="26"/>
      <c r="H136" s="26"/>
      <c r="I136" s="26"/>
      <c r="J136" s="26"/>
      <c r="K136" s="26"/>
      <c r="L136" s="26"/>
      <c r="M136" s="28"/>
    </row>
    <row r="137" spans="1:13" ht="12.45" x14ac:dyDescent="0.3">
      <c r="A137" s="2"/>
      <c r="B137" s="2"/>
      <c r="C137" s="2"/>
      <c r="D137" s="2"/>
      <c r="E137" s="2"/>
      <c r="F137" s="6"/>
      <c r="G137" s="26"/>
      <c r="H137" s="26"/>
      <c r="I137" s="26"/>
      <c r="J137" s="26"/>
      <c r="K137" s="26"/>
      <c r="L137" s="26"/>
      <c r="M137" s="28"/>
    </row>
    <row r="138" spans="1:13" ht="12.45" x14ac:dyDescent="0.3">
      <c r="F138" s="6"/>
      <c r="G138" s="26"/>
      <c r="H138" s="26"/>
      <c r="I138" s="26"/>
      <c r="J138" s="26"/>
      <c r="K138" s="26"/>
      <c r="L138" s="26"/>
      <c r="M138" s="28"/>
    </row>
    <row r="139" spans="1:13" ht="12.45" x14ac:dyDescent="0.3">
      <c r="A139"/>
      <c r="B139"/>
      <c r="C139"/>
      <c r="D139"/>
      <c r="E139"/>
      <c r="F139" s="6"/>
      <c r="G139" s="26"/>
      <c r="H139" s="26"/>
      <c r="I139" s="26"/>
      <c r="J139" s="26"/>
      <c r="K139" s="26"/>
      <c r="L139" s="26"/>
      <c r="M139" s="28"/>
    </row>
    <row r="140" spans="1:13" ht="12.45" x14ac:dyDescent="0.3">
      <c r="A140" s="2"/>
      <c r="B140" s="2"/>
      <c r="C140" s="2"/>
      <c r="D140" s="2"/>
      <c r="E140" s="2"/>
      <c r="F140" s="6"/>
      <c r="G140" s="26"/>
      <c r="H140" s="26"/>
      <c r="I140" s="26"/>
      <c r="J140" s="26"/>
      <c r="K140" s="26"/>
      <c r="L140" s="26"/>
      <c r="M140" s="28"/>
    </row>
    <row r="141" spans="1:13" ht="12.45" x14ac:dyDescent="0.3">
      <c r="A141" s="2"/>
      <c r="B141" s="2"/>
      <c r="C141" s="2"/>
      <c r="D141" s="2"/>
      <c r="E141" s="2"/>
      <c r="F141" s="6"/>
      <c r="G141" s="26"/>
      <c r="H141" s="26"/>
      <c r="I141" s="26"/>
      <c r="J141" s="26"/>
      <c r="K141" s="26"/>
      <c r="L141" s="26"/>
      <c r="M141" s="28"/>
    </row>
    <row r="142" spans="1:13" ht="12.45" x14ac:dyDescent="0.3">
      <c r="A142" s="2"/>
      <c r="B142" s="2"/>
      <c r="C142" s="2"/>
      <c r="D142" s="2"/>
      <c r="E142" s="2"/>
      <c r="F142" s="6"/>
      <c r="G142" s="26"/>
      <c r="H142" s="26"/>
      <c r="I142" s="26"/>
      <c r="J142" s="26"/>
      <c r="K142" s="26"/>
      <c r="L142" s="26"/>
      <c r="M142" s="28"/>
    </row>
    <row r="143" spans="1:13" ht="12.45" x14ac:dyDescent="0.3">
      <c r="F143" s="2"/>
      <c r="G143" s="26"/>
      <c r="H143" s="26"/>
      <c r="I143" s="26"/>
      <c r="J143" s="26"/>
      <c r="K143" s="26"/>
      <c r="L143" s="26"/>
      <c r="M143" s="28"/>
    </row>
    <row r="144" spans="1:13" ht="12.45" x14ac:dyDescent="0.3">
      <c r="A144" s="2"/>
      <c r="B144" s="2"/>
      <c r="C144" s="2"/>
      <c r="D144" s="2"/>
      <c r="E144" s="2"/>
      <c r="F144" s="6"/>
      <c r="G144" s="26"/>
      <c r="H144" s="26"/>
      <c r="I144" s="26"/>
      <c r="J144" s="26"/>
      <c r="K144" s="26"/>
      <c r="L144" s="26"/>
      <c r="M144" s="28"/>
    </row>
    <row r="145" spans="1:13" ht="12.45" x14ac:dyDescent="0.3">
      <c r="A145" s="2"/>
      <c r="B145" s="2"/>
      <c r="C145" s="2"/>
      <c r="D145" s="2"/>
      <c r="E145" s="2"/>
      <c r="F145" s="2"/>
      <c r="G145" s="26"/>
      <c r="H145" s="26"/>
      <c r="I145" s="26"/>
      <c r="J145" s="26"/>
      <c r="K145" s="26"/>
      <c r="L145" s="26"/>
      <c r="M145" s="28"/>
    </row>
    <row r="146" spans="1:13" ht="12.45" x14ac:dyDescent="0.3">
      <c r="A146" s="2"/>
      <c r="B146" s="2"/>
      <c r="C146" s="2"/>
      <c r="D146" s="2"/>
      <c r="E146" s="2"/>
      <c r="F146" s="6"/>
      <c r="G146" s="26"/>
      <c r="H146" s="26"/>
      <c r="I146" s="26"/>
      <c r="J146" s="26"/>
      <c r="K146" s="26"/>
      <c r="L146" s="26"/>
      <c r="M146" s="28"/>
    </row>
    <row r="147" spans="1:13" ht="12.45" x14ac:dyDescent="0.3">
      <c r="F147" s="2"/>
      <c r="G147" s="26"/>
      <c r="H147" s="26"/>
      <c r="I147" s="26"/>
      <c r="J147" s="26"/>
      <c r="K147" s="26"/>
      <c r="L147" s="26"/>
      <c r="M147" s="28"/>
    </row>
    <row r="148" spans="1:13" ht="12.45" x14ac:dyDescent="0.3">
      <c r="A148"/>
      <c r="B148"/>
      <c r="C148"/>
      <c r="D148"/>
      <c r="E148"/>
      <c r="F148" s="6"/>
      <c r="G148" s="26"/>
      <c r="H148" s="26"/>
      <c r="I148" s="26"/>
      <c r="J148" s="26"/>
      <c r="K148" s="26"/>
      <c r="L148" s="26"/>
      <c r="M148" s="28"/>
    </row>
    <row r="149" spans="1:13" ht="12.45" x14ac:dyDescent="0.3">
      <c r="A149" s="2"/>
      <c r="B149" s="2"/>
      <c r="C149" s="2"/>
      <c r="D149" s="2"/>
      <c r="E149" s="2"/>
      <c r="F149" s="6"/>
      <c r="G149" s="26"/>
      <c r="H149" s="26"/>
      <c r="I149" s="26"/>
      <c r="J149" s="26"/>
      <c r="K149" s="26"/>
      <c r="L149" s="26"/>
      <c r="M149" s="28"/>
    </row>
    <row r="150" spans="1:13" ht="12.45" x14ac:dyDescent="0.3">
      <c r="A150" s="2"/>
      <c r="B150" s="2"/>
      <c r="C150" s="2"/>
      <c r="D150" s="2"/>
      <c r="E150" s="2"/>
      <c r="F150" s="6"/>
      <c r="G150" s="26"/>
      <c r="H150" s="26"/>
      <c r="I150" s="26"/>
      <c r="J150" s="26"/>
      <c r="K150" s="26"/>
      <c r="L150" s="26"/>
      <c r="M150" s="28"/>
    </row>
    <row r="151" spans="1:13" ht="12.45" x14ac:dyDescent="0.3">
      <c r="A151" s="2"/>
      <c r="B151" s="2"/>
      <c r="C151" s="2"/>
      <c r="D151" s="2"/>
      <c r="E151" s="2"/>
      <c r="F151" s="6"/>
      <c r="G151" s="26"/>
      <c r="H151" s="26"/>
      <c r="I151" s="26"/>
      <c r="J151" s="26"/>
      <c r="K151" s="26"/>
      <c r="L151" s="26"/>
      <c r="M151" s="28"/>
    </row>
    <row r="152" spans="1:13" ht="12.45" x14ac:dyDescent="0.3">
      <c r="A152" s="2"/>
      <c r="B152" s="2"/>
      <c r="C152" s="2"/>
      <c r="D152" s="2"/>
      <c r="E152" s="2"/>
      <c r="F152" s="6"/>
      <c r="G152" s="26"/>
      <c r="H152" s="26"/>
      <c r="I152" s="26"/>
      <c r="J152" s="26"/>
      <c r="K152" s="26"/>
      <c r="L152" s="26"/>
      <c r="M152" s="28"/>
    </row>
    <row r="153" spans="1:13" ht="12.45" x14ac:dyDescent="0.3">
      <c r="A153" s="2"/>
      <c r="B153" s="2"/>
      <c r="C153" s="2"/>
      <c r="D153" s="2"/>
      <c r="E153" s="2"/>
      <c r="F153" s="6"/>
      <c r="G153" s="26"/>
      <c r="H153" s="26"/>
      <c r="I153" s="26"/>
      <c r="J153" s="26"/>
      <c r="K153" s="26"/>
      <c r="L153" s="26"/>
      <c r="M153" s="28"/>
    </row>
    <row r="154" spans="1:13" ht="12.45" x14ac:dyDescent="0.3">
      <c r="A154" s="2"/>
      <c r="B154" s="2"/>
      <c r="C154" s="2"/>
      <c r="D154" s="2"/>
      <c r="E154" s="2"/>
      <c r="F154" s="6"/>
      <c r="G154" s="26"/>
      <c r="H154" s="26"/>
      <c r="I154" s="26"/>
      <c r="J154" s="26"/>
      <c r="K154" s="26"/>
      <c r="L154" s="26"/>
      <c r="M154" s="28"/>
    </row>
    <row r="155" spans="1:13" ht="12.45" x14ac:dyDescent="0.3">
      <c r="A155" s="2"/>
      <c r="B155" s="2"/>
      <c r="C155" s="2"/>
      <c r="D155" s="2"/>
      <c r="E155" s="2"/>
      <c r="F155" s="6"/>
      <c r="G155" s="26"/>
      <c r="H155" s="26"/>
      <c r="I155" s="26"/>
      <c r="J155" s="26"/>
      <c r="K155" s="26"/>
      <c r="L155" s="26"/>
      <c r="M155" s="28"/>
    </row>
    <row r="156" spans="1:13" ht="12.45" x14ac:dyDescent="0.3">
      <c r="A156" s="2"/>
      <c r="B156" s="2"/>
      <c r="C156" s="2"/>
      <c r="D156" s="2"/>
      <c r="E156" s="2"/>
      <c r="F156" s="2"/>
      <c r="G156" s="26"/>
      <c r="H156" s="26"/>
      <c r="I156" s="26"/>
      <c r="J156" s="26"/>
      <c r="K156" s="26"/>
      <c r="L156" s="26"/>
      <c r="M156" s="28"/>
    </row>
    <row r="157" spans="1:13" ht="12.45" x14ac:dyDescent="0.3">
      <c r="A157" s="2"/>
      <c r="B157" s="2"/>
      <c r="C157" s="2"/>
      <c r="D157" s="2"/>
      <c r="E157" s="2"/>
      <c r="F157" s="6"/>
      <c r="G157" s="26"/>
      <c r="H157" s="26"/>
      <c r="I157" s="26"/>
      <c r="J157" s="26"/>
      <c r="K157" s="26"/>
      <c r="L157" s="26"/>
      <c r="M157" s="28"/>
    </row>
    <row r="158" spans="1:13" ht="12.45" x14ac:dyDescent="0.3">
      <c r="A158" s="2"/>
      <c r="B158" s="2"/>
      <c r="C158" s="2"/>
      <c r="D158" s="2"/>
      <c r="E158" s="2"/>
      <c r="F158" s="6"/>
      <c r="G158" s="26"/>
      <c r="H158" s="26"/>
      <c r="I158" s="26"/>
      <c r="J158" s="26"/>
      <c r="K158" s="26"/>
      <c r="L158" s="26"/>
      <c r="M158" s="28"/>
    </row>
    <row r="159" spans="1:13" ht="12.45" x14ac:dyDescent="0.3">
      <c r="A159" s="2"/>
      <c r="B159" s="2"/>
      <c r="C159" s="2"/>
      <c r="D159" s="2"/>
      <c r="E159" s="2"/>
      <c r="F159" s="6"/>
      <c r="G159" s="26"/>
      <c r="H159" s="26"/>
      <c r="I159" s="26"/>
      <c r="J159" s="26"/>
      <c r="K159" s="26"/>
      <c r="L159" s="26"/>
      <c r="M159" s="28"/>
    </row>
    <row r="160" spans="1:13" ht="12.45" x14ac:dyDescent="0.3">
      <c r="A160" s="2"/>
      <c r="B160" s="2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8"/>
    </row>
    <row r="161" spans="1:13" ht="12.45" x14ac:dyDescent="0.3">
      <c r="A161" s="2"/>
      <c r="B161" s="2"/>
      <c r="C161" s="2"/>
      <c r="D161" s="2"/>
      <c r="E161" s="2"/>
      <c r="F161" s="2"/>
      <c r="G161" s="26"/>
      <c r="H161" s="26"/>
      <c r="I161" s="26"/>
      <c r="J161" s="26"/>
      <c r="K161" s="26"/>
      <c r="L161" s="26"/>
      <c r="M161" s="28"/>
    </row>
    <row r="162" spans="1:13" ht="12.45" x14ac:dyDescent="0.3">
      <c r="A162" s="2"/>
      <c r="B162" s="2"/>
      <c r="C162" s="2"/>
      <c r="D162" s="2"/>
      <c r="E162" s="2"/>
      <c r="F162" s="6"/>
      <c r="G162" s="26"/>
      <c r="H162" s="26"/>
      <c r="I162" s="26"/>
      <c r="J162" s="26"/>
      <c r="K162" s="26"/>
      <c r="L162" s="26"/>
      <c r="M162" s="28"/>
    </row>
    <row r="163" spans="1:13" ht="12.45" x14ac:dyDescent="0.3">
      <c r="A163" s="2"/>
      <c r="B163" s="2"/>
      <c r="C163" s="2"/>
      <c r="D163" s="2"/>
      <c r="E163" s="2"/>
      <c r="F163" s="2"/>
      <c r="G163" s="26"/>
      <c r="H163" s="26"/>
      <c r="I163" s="26"/>
      <c r="J163" s="26"/>
      <c r="K163" s="26"/>
      <c r="L163" s="26"/>
      <c r="M163" s="28"/>
    </row>
    <row r="164" spans="1:13" ht="12.45" x14ac:dyDescent="0.3">
      <c r="A164" s="2"/>
      <c r="B164" s="2"/>
      <c r="C164" s="2"/>
      <c r="D164" s="2"/>
      <c r="E164" s="2"/>
      <c r="F164" s="6"/>
      <c r="G164" s="26"/>
      <c r="H164" s="26"/>
      <c r="I164" s="26"/>
      <c r="J164" s="26"/>
      <c r="K164" s="26"/>
      <c r="L164" s="26"/>
      <c r="M164" s="28"/>
    </row>
    <row r="165" spans="1:13" ht="12.45" x14ac:dyDescent="0.3">
      <c r="A165" s="2"/>
      <c r="B165" s="2"/>
      <c r="C165" s="2"/>
      <c r="D165" s="2"/>
      <c r="E165" s="2"/>
      <c r="F165" s="6"/>
      <c r="G165" s="26"/>
      <c r="H165" s="26"/>
      <c r="I165" s="26"/>
      <c r="J165" s="26"/>
      <c r="K165" s="26"/>
      <c r="L165" s="26"/>
      <c r="M165" s="28"/>
    </row>
    <row r="166" spans="1:13" ht="12.45" x14ac:dyDescent="0.3">
      <c r="F166" s="2"/>
      <c r="G166" s="26"/>
      <c r="H166" s="26"/>
      <c r="I166" s="26"/>
      <c r="J166" s="26"/>
      <c r="K166" s="26"/>
      <c r="L166" s="26"/>
      <c r="M166" s="28"/>
    </row>
    <row r="167" spans="1:13" ht="12.45" x14ac:dyDescent="0.3">
      <c r="A167" s="2"/>
      <c r="B167" s="2"/>
      <c r="C167" s="2"/>
      <c r="D167" s="2"/>
      <c r="E167" s="2"/>
      <c r="F167" s="6"/>
      <c r="G167" s="26"/>
      <c r="H167" s="26"/>
      <c r="I167" s="26"/>
      <c r="J167" s="26"/>
      <c r="K167" s="26"/>
      <c r="L167" s="26"/>
      <c r="M167" s="28"/>
    </row>
    <row r="168" spans="1:13" ht="12.45" x14ac:dyDescent="0.3">
      <c r="A168" s="2"/>
      <c r="B168" s="2"/>
      <c r="C168" s="2"/>
      <c r="D168" s="2"/>
      <c r="E168" s="2"/>
      <c r="F168" s="6"/>
      <c r="G168" s="26"/>
      <c r="H168" s="26"/>
      <c r="I168" s="26"/>
      <c r="J168" s="26"/>
      <c r="K168" s="26"/>
      <c r="L168" s="26"/>
      <c r="M168" s="28"/>
    </row>
    <row r="169" spans="1:13" ht="12.45" x14ac:dyDescent="0.3">
      <c r="A169" s="2"/>
      <c r="B169" s="2"/>
      <c r="C169" s="2"/>
      <c r="D169" s="2"/>
      <c r="E169" s="2"/>
      <c r="F169" s="6"/>
      <c r="G169" s="26"/>
      <c r="H169" s="26"/>
      <c r="I169" s="26"/>
      <c r="J169" s="26"/>
      <c r="K169" s="26"/>
      <c r="L169" s="26"/>
      <c r="M169" s="28"/>
    </row>
    <row r="170" spans="1:13" ht="12.45" x14ac:dyDescent="0.3">
      <c r="A170" s="2"/>
      <c r="B170" s="2"/>
      <c r="C170" s="2"/>
      <c r="D170" s="2"/>
      <c r="E170" s="2"/>
      <c r="F170" s="6"/>
      <c r="G170" s="26"/>
      <c r="H170" s="26"/>
      <c r="I170" s="26"/>
      <c r="J170" s="26"/>
      <c r="K170" s="26"/>
      <c r="L170" s="26"/>
      <c r="M170" s="28"/>
    </row>
    <row r="171" spans="1:13" ht="12.45" x14ac:dyDescent="0.3">
      <c r="A171" s="2"/>
      <c r="B171" s="2"/>
      <c r="C171" s="2"/>
      <c r="D171" s="2"/>
      <c r="E171" s="2"/>
      <c r="F171" s="6"/>
      <c r="G171" s="26"/>
      <c r="H171" s="26"/>
      <c r="I171" s="26"/>
      <c r="J171" s="26"/>
      <c r="K171" s="26"/>
      <c r="L171" s="26"/>
      <c r="M171" s="28"/>
    </row>
    <row r="172" spans="1:13" ht="12.45" x14ac:dyDescent="0.3">
      <c r="F172" s="2"/>
      <c r="G172" s="26"/>
      <c r="H172" s="26"/>
      <c r="I172" s="26"/>
      <c r="J172" s="26"/>
      <c r="K172" s="26"/>
      <c r="L172" s="26"/>
      <c r="M172" s="28"/>
    </row>
    <row r="173" spans="1:13" ht="12.45" x14ac:dyDescent="0.3">
      <c r="A173" s="2"/>
      <c r="B173" s="2"/>
      <c r="C173" s="2"/>
      <c r="D173" s="2"/>
      <c r="E173" s="2"/>
      <c r="F173" s="2"/>
      <c r="G173" s="26"/>
      <c r="H173" s="26"/>
      <c r="I173" s="26"/>
      <c r="J173" s="26"/>
      <c r="K173" s="26"/>
      <c r="L173" s="26"/>
      <c r="M173" s="28"/>
    </row>
    <row r="174" spans="1:13" ht="12.45" x14ac:dyDescent="0.3">
      <c r="A174" s="2"/>
      <c r="B174" s="2"/>
      <c r="C174" s="2"/>
      <c r="D174" s="2"/>
      <c r="E174" s="2"/>
      <c r="F174" s="6"/>
      <c r="G174" s="26"/>
      <c r="H174" s="26"/>
      <c r="I174" s="26"/>
      <c r="J174" s="26"/>
      <c r="K174" s="26"/>
      <c r="L174" s="26"/>
      <c r="M174" s="28"/>
    </row>
    <row r="175" spans="1:13" ht="12.45" x14ac:dyDescent="0.3">
      <c r="A175" s="2"/>
      <c r="B175" s="2"/>
      <c r="C175" s="2"/>
      <c r="D175" s="2"/>
      <c r="E175" s="2"/>
      <c r="F175" s="6"/>
      <c r="G175" s="26"/>
      <c r="H175" s="26"/>
      <c r="I175" s="26"/>
      <c r="J175" s="26"/>
      <c r="K175" s="26"/>
      <c r="L175" s="26"/>
      <c r="M175" s="28"/>
    </row>
    <row r="176" spans="1:13" ht="12.45" x14ac:dyDescent="0.3">
      <c r="A176" s="2"/>
      <c r="B176" s="2"/>
      <c r="C176" s="2"/>
      <c r="D176" s="2"/>
      <c r="E176" s="2"/>
      <c r="F176" s="6"/>
      <c r="G176" s="26"/>
      <c r="H176" s="26"/>
      <c r="I176" s="26"/>
      <c r="J176" s="26"/>
      <c r="K176" s="26"/>
      <c r="L176" s="26"/>
      <c r="M176" s="28"/>
    </row>
    <row r="177" spans="1:13" ht="12.45" x14ac:dyDescent="0.3">
      <c r="A177" s="2"/>
      <c r="B177" s="2"/>
      <c r="C177" s="2"/>
      <c r="D177" s="2"/>
      <c r="E177" s="2"/>
      <c r="F177" s="2"/>
      <c r="G177" s="26"/>
      <c r="H177" s="26"/>
      <c r="I177" s="26"/>
      <c r="J177" s="26"/>
      <c r="K177" s="26"/>
      <c r="L177" s="26"/>
      <c r="M177" s="28"/>
    </row>
    <row r="178" spans="1:13" ht="12.45" x14ac:dyDescent="0.3">
      <c r="A178" s="2"/>
      <c r="B178" s="2"/>
      <c r="C178" s="2"/>
      <c r="D178" s="2"/>
      <c r="E178" s="2"/>
      <c r="F178" s="6"/>
      <c r="G178" s="26"/>
      <c r="H178" s="26"/>
      <c r="I178" s="26"/>
      <c r="J178" s="26"/>
      <c r="K178" s="26"/>
      <c r="L178" s="26"/>
      <c r="M178" s="28"/>
    </row>
    <row r="179" spans="1:13" ht="12.45" x14ac:dyDescent="0.3">
      <c r="A179" s="2"/>
      <c r="B179" s="2"/>
      <c r="C179" s="2"/>
      <c r="D179" s="2"/>
      <c r="E179" s="2"/>
      <c r="F179" s="6"/>
      <c r="G179" s="26"/>
      <c r="H179" s="26"/>
      <c r="I179" s="26"/>
      <c r="J179" s="26"/>
      <c r="K179" s="26"/>
      <c r="L179" s="26"/>
      <c r="M179" s="28"/>
    </row>
    <row r="180" spans="1:13" ht="12.45" x14ac:dyDescent="0.3">
      <c r="F180" s="6"/>
      <c r="G180" s="26"/>
      <c r="H180" s="26"/>
      <c r="I180" s="26"/>
      <c r="J180" s="26"/>
      <c r="K180" s="26"/>
      <c r="L180" s="26"/>
      <c r="M180" s="28"/>
    </row>
    <row r="181" spans="1:13" ht="12.45" x14ac:dyDescent="0.3">
      <c r="A181" s="2"/>
      <c r="B181" s="2"/>
      <c r="C181" s="2"/>
      <c r="D181" s="2"/>
      <c r="E181" s="2"/>
      <c r="F181" s="6"/>
      <c r="G181" s="26"/>
      <c r="H181" s="26"/>
      <c r="I181" s="26"/>
      <c r="J181" s="26"/>
      <c r="K181" s="26"/>
      <c r="L181" s="26"/>
      <c r="M181" s="28"/>
    </row>
    <row r="182" spans="1:13" ht="12.45" x14ac:dyDescent="0.3">
      <c r="A182" s="2"/>
      <c r="B182" s="2"/>
      <c r="C182" s="2"/>
      <c r="D182" s="2"/>
      <c r="E182" s="2"/>
      <c r="F182" s="6"/>
      <c r="G182" s="26"/>
      <c r="H182" s="26"/>
      <c r="I182" s="26"/>
      <c r="J182" s="26"/>
      <c r="K182" s="26"/>
      <c r="L182" s="26"/>
      <c r="M182" s="28"/>
    </row>
    <row r="183" spans="1:13" ht="12.45" x14ac:dyDescent="0.3">
      <c r="A183" s="2"/>
      <c r="B183" s="2"/>
      <c r="C183" s="2"/>
      <c r="D183" s="2"/>
      <c r="E183" s="2"/>
      <c r="F183" s="6"/>
      <c r="G183" s="26"/>
      <c r="H183" s="26"/>
      <c r="I183" s="26"/>
      <c r="J183" s="26"/>
      <c r="K183" s="26"/>
      <c r="L183" s="26"/>
      <c r="M183" s="28"/>
    </row>
    <row r="184" spans="1:13" ht="12.45" x14ac:dyDescent="0.3">
      <c r="A184" s="2"/>
      <c r="B184" s="2"/>
      <c r="C184" s="2"/>
      <c r="D184" s="2"/>
      <c r="E184" s="2"/>
      <c r="F184" s="6"/>
      <c r="G184" s="26"/>
      <c r="H184" s="26"/>
      <c r="I184" s="26"/>
      <c r="J184" s="26"/>
      <c r="K184" s="26"/>
      <c r="L184" s="26"/>
      <c r="M184" s="28"/>
    </row>
    <row r="185" spans="1:13" ht="12.45" x14ac:dyDescent="0.3">
      <c r="A185" s="2"/>
      <c r="B185" s="2"/>
      <c r="C185" s="2"/>
      <c r="D185" s="2"/>
      <c r="E185" s="2"/>
      <c r="F185" s="6"/>
      <c r="G185" s="26"/>
      <c r="H185" s="26"/>
      <c r="I185" s="26"/>
      <c r="J185" s="26"/>
      <c r="K185" s="26"/>
      <c r="L185" s="26"/>
      <c r="M185" s="28"/>
    </row>
    <row r="186" spans="1:13" ht="12.45" x14ac:dyDescent="0.3">
      <c r="A186" s="2"/>
      <c r="B186" s="2"/>
      <c r="C186" s="2"/>
      <c r="D186" s="2"/>
      <c r="E186" s="2"/>
      <c r="F186" s="6"/>
      <c r="G186" s="26"/>
      <c r="H186" s="26"/>
      <c r="I186" s="26"/>
      <c r="J186" s="26"/>
      <c r="K186" s="26"/>
      <c r="L186" s="26"/>
      <c r="M186" s="28"/>
    </row>
    <row r="187" spans="1:13" ht="12.45" x14ac:dyDescent="0.3">
      <c r="F187" s="6"/>
      <c r="G187" s="26"/>
      <c r="H187" s="26"/>
      <c r="I187" s="26"/>
      <c r="J187" s="26"/>
      <c r="K187" s="26"/>
      <c r="L187" s="26"/>
      <c r="M187" s="28"/>
    </row>
    <row r="188" spans="1:13" ht="12.45" x14ac:dyDescent="0.3">
      <c r="A188" s="2"/>
      <c r="B188" s="2"/>
      <c r="C188" s="2"/>
      <c r="D188" s="2"/>
      <c r="E188" s="2"/>
      <c r="F188" s="6"/>
      <c r="G188" s="26"/>
      <c r="H188" s="26"/>
      <c r="I188" s="26"/>
      <c r="J188" s="26"/>
      <c r="K188" s="26"/>
      <c r="L188" s="26"/>
      <c r="M188" s="28"/>
    </row>
    <row r="189" spans="1:13" ht="12.45" x14ac:dyDescent="0.3">
      <c r="A189" s="2"/>
      <c r="B189" s="2"/>
      <c r="C189" s="2"/>
      <c r="D189" s="2"/>
      <c r="E189" s="2"/>
      <c r="F189" s="6"/>
      <c r="G189" s="26"/>
      <c r="H189" s="26"/>
      <c r="I189" s="26"/>
      <c r="J189" s="26"/>
      <c r="K189" s="26"/>
      <c r="L189" s="26"/>
      <c r="M189" s="28"/>
    </row>
    <row r="190" spans="1:13" ht="12.45" x14ac:dyDescent="0.3">
      <c r="A190" s="2"/>
      <c r="B190" s="2"/>
      <c r="C190" s="2"/>
      <c r="D190" s="2"/>
      <c r="E190" s="2"/>
      <c r="F190" s="6"/>
      <c r="G190" s="26"/>
      <c r="H190" s="26"/>
      <c r="I190" s="26"/>
      <c r="J190" s="26"/>
      <c r="K190" s="26"/>
      <c r="L190" s="26"/>
      <c r="M190" s="28"/>
    </row>
    <row r="191" spans="1:13" ht="12.45" x14ac:dyDescent="0.3">
      <c r="F191" s="2"/>
      <c r="G191" s="26"/>
      <c r="H191" s="26"/>
      <c r="I191" s="26"/>
      <c r="J191" s="26"/>
      <c r="K191" s="26"/>
      <c r="L191" s="26"/>
      <c r="M191" s="28"/>
    </row>
    <row r="192" spans="1:13" ht="12.45" x14ac:dyDescent="0.3">
      <c r="A192" s="2"/>
      <c r="B192" s="2"/>
      <c r="C192" s="2"/>
      <c r="D192" s="2"/>
      <c r="E192" s="2"/>
      <c r="F192" s="6"/>
      <c r="G192" s="26"/>
      <c r="H192" s="26"/>
      <c r="I192" s="26"/>
      <c r="J192" s="26"/>
      <c r="K192" s="26"/>
      <c r="L192" s="26"/>
      <c r="M192" s="28"/>
    </row>
    <row r="193" spans="1:13" ht="12.45" x14ac:dyDescent="0.3">
      <c r="F193" s="2"/>
      <c r="G193" s="26"/>
      <c r="H193" s="26"/>
      <c r="I193" s="26"/>
      <c r="J193" s="26"/>
      <c r="K193" s="26"/>
      <c r="L193" s="26"/>
      <c r="M193" s="28"/>
    </row>
    <row r="194" spans="1:13" ht="12.45" x14ac:dyDescent="0.3">
      <c r="A194" s="2"/>
      <c r="B194" s="2"/>
      <c r="C194" s="2"/>
      <c r="D194" s="2"/>
      <c r="E194" s="2"/>
      <c r="F194" s="6"/>
      <c r="G194" s="26"/>
      <c r="H194" s="26"/>
      <c r="I194" s="26"/>
      <c r="J194" s="26"/>
      <c r="K194" s="26"/>
      <c r="L194" s="26"/>
      <c r="M194" s="28"/>
    </row>
    <row r="195" spans="1:13" ht="12.45" x14ac:dyDescent="0.3">
      <c r="A195" s="2"/>
      <c r="B195" s="2"/>
      <c r="C195" s="2"/>
      <c r="D195" s="2"/>
      <c r="E195" s="2"/>
      <c r="F195" s="6"/>
      <c r="G195" s="26"/>
      <c r="H195" s="26"/>
      <c r="I195" s="26"/>
      <c r="J195" s="26"/>
      <c r="K195" s="26"/>
      <c r="L195" s="26"/>
      <c r="M195" s="28"/>
    </row>
    <row r="196" spans="1:13" ht="12.45" x14ac:dyDescent="0.3">
      <c r="A196" s="2"/>
      <c r="B196" s="2"/>
      <c r="C196" s="2"/>
      <c r="D196" s="2"/>
      <c r="E196" s="2"/>
      <c r="F196" s="6"/>
      <c r="G196" s="26"/>
      <c r="H196" s="26"/>
      <c r="I196" s="26"/>
      <c r="J196" s="26"/>
      <c r="K196" s="26"/>
      <c r="L196" s="26"/>
      <c r="M196" s="28"/>
    </row>
    <row r="197" spans="1:13" ht="12.45" x14ac:dyDescent="0.3">
      <c r="A197" s="2"/>
      <c r="B197" s="2"/>
      <c r="C197" s="2"/>
      <c r="D197" s="2"/>
      <c r="E197" s="2"/>
      <c r="F197" s="6"/>
      <c r="G197" s="26"/>
      <c r="H197" s="26"/>
      <c r="I197" s="26"/>
      <c r="J197" s="26"/>
      <c r="K197" s="26"/>
      <c r="L197" s="26"/>
      <c r="M197" s="28"/>
    </row>
    <row r="198" spans="1:13" ht="12.45" x14ac:dyDescent="0.3">
      <c r="A198" s="2"/>
      <c r="B198" s="2"/>
      <c r="C198" s="2"/>
      <c r="D198" s="2"/>
      <c r="E198" s="2"/>
      <c r="F198" s="6"/>
      <c r="G198" s="26"/>
      <c r="H198" s="26"/>
      <c r="I198" s="26"/>
      <c r="J198" s="26"/>
      <c r="K198" s="26"/>
      <c r="L198" s="26"/>
      <c r="M198" s="28"/>
    </row>
    <row r="199" spans="1:13" ht="12.45" x14ac:dyDescent="0.3">
      <c r="A199" s="2"/>
      <c r="B199" s="2"/>
      <c r="C199" s="2"/>
      <c r="D199" s="2"/>
      <c r="E199" s="2"/>
      <c r="F199" s="6"/>
      <c r="G199" s="26"/>
      <c r="H199" s="26"/>
      <c r="I199" s="26"/>
      <c r="J199" s="26"/>
      <c r="K199" s="26"/>
      <c r="L199" s="26"/>
      <c r="M199" s="28"/>
    </row>
    <row r="200" spans="1:13" ht="12.45" x14ac:dyDescent="0.3">
      <c r="A200" s="2"/>
      <c r="B200" s="2"/>
      <c r="C200" s="2"/>
      <c r="D200" s="2"/>
      <c r="E200" s="2"/>
      <c r="F200" s="6"/>
      <c r="G200" s="26"/>
      <c r="H200" s="26"/>
      <c r="I200" s="26"/>
      <c r="J200" s="26"/>
      <c r="K200" s="26"/>
      <c r="L200" s="26"/>
      <c r="M200" s="28"/>
    </row>
    <row r="201" spans="1:13" ht="12.45" x14ac:dyDescent="0.3">
      <c r="A201" s="2"/>
      <c r="B201" s="2"/>
      <c r="C201" s="2"/>
      <c r="D201" s="2"/>
      <c r="E201" s="2"/>
      <c r="F201" s="6"/>
      <c r="G201" s="26"/>
      <c r="H201" s="26"/>
      <c r="I201" s="26"/>
      <c r="J201" s="26"/>
      <c r="K201" s="26"/>
      <c r="L201" s="26"/>
      <c r="M201" s="28"/>
    </row>
    <row r="202" spans="1:13" ht="12.45" x14ac:dyDescent="0.3">
      <c r="A202" s="2"/>
      <c r="B202" s="2"/>
      <c r="C202" s="2"/>
      <c r="D202" s="2"/>
      <c r="E202" s="2"/>
      <c r="F202" s="6"/>
      <c r="G202" s="26"/>
      <c r="H202" s="26"/>
      <c r="I202" s="26"/>
      <c r="J202" s="26"/>
      <c r="K202" s="26"/>
      <c r="L202" s="26"/>
      <c r="M202" s="28"/>
    </row>
    <row r="203" spans="1:13" ht="12.45" x14ac:dyDescent="0.3">
      <c r="A203" s="2"/>
      <c r="B203" s="2"/>
      <c r="C203" s="2"/>
      <c r="D203" s="2"/>
      <c r="E203" s="2"/>
      <c r="F203" s="6"/>
      <c r="G203" s="26"/>
      <c r="H203" s="26"/>
      <c r="I203" s="26"/>
      <c r="J203" s="26"/>
      <c r="K203" s="26"/>
      <c r="L203" s="26"/>
      <c r="M203" s="28"/>
    </row>
    <row r="204" spans="1:13" ht="12.45" x14ac:dyDescent="0.3">
      <c r="A204" s="2"/>
      <c r="B204" s="2"/>
      <c r="C204" s="2"/>
      <c r="D204" s="2"/>
      <c r="E204" s="2"/>
      <c r="F204" s="6"/>
      <c r="G204" s="26"/>
      <c r="H204" s="26"/>
      <c r="I204" s="26"/>
      <c r="J204" s="26"/>
      <c r="K204" s="26"/>
      <c r="L204" s="26"/>
      <c r="M204" s="28"/>
    </row>
    <row r="205" spans="1:13" ht="12.45" x14ac:dyDescent="0.3">
      <c r="A205" s="2"/>
      <c r="B205" s="2"/>
      <c r="C205" s="2"/>
      <c r="D205" s="2"/>
      <c r="E205" s="2"/>
      <c r="F205" s="6"/>
      <c r="G205" s="26"/>
      <c r="H205" s="26"/>
      <c r="I205" s="26"/>
      <c r="J205" s="26"/>
      <c r="K205" s="26"/>
      <c r="L205" s="26"/>
      <c r="M205" s="28"/>
    </row>
    <row r="206" spans="1:13" ht="12.45" x14ac:dyDescent="0.3">
      <c r="A206" s="2"/>
      <c r="B206" s="2"/>
      <c r="C206" s="2"/>
      <c r="D206" s="2"/>
      <c r="E206" s="2"/>
      <c r="F206" s="6"/>
      <c r="G206" s="26"/>
      <c r="H206" s="26"/>
      <c r="I206" s="26"/>
      <c r="J206" s="26"/>
      <c r="K206" s="26"/>
      <c r="L206" s="26"/>
      <c r="M206" s="28"/>
    </row>
    <row r="207" spans="1:13" ht="12.45" x14ac:dyDescent="0.3">
      <c r="A207" s="2"/>
      <c r="B207" s="2"/>
      <c r="C207" s="2"/>
      <c r="D207" s="2"/>
      <c r="E207" s="2"/>
      <c r="F207" s="6"/>
      <c r="G207" s="26"/>
      <c r="H207" s="26"/>
      <c r="I207" s="26"/>
      <c r="J207" s="26"/>
      <c r="K207" s="26"/>
      <c r="L207" s="26"/>
      <c r="M207" s="28"/>
    </row>
    <row r="208" spans="1:13" ht="12.45" x14ac:dyDescent="0.3">
      <c r="A208" s="2"/>
      <c r="B208" s="2"/>
      <c r="C208" s="2"/>
      <c r="D208" s="2"/>
      <c r="E208" s="2"/>
      <c r="F208" s="6"/>
      <c r="G208" s="26"/>
      <c r="H208" s="26"/>
      <c r="I208" s="26"/>
      <c r="J208" s="26"/>
      <c r="K208" s="26"/>
      <c r="L208" s="26"/>
      <c r="M208" s="28"/>
    </row>
    <row r="209" spans="1:13" ht="12.45" x14ac:dyDescent="0.3">
      <c r="A209" s="2"/>
      <c r="B209" s="2"/>
      <c r="C209" s="2"/>
      <c r="D209" s="2"/>
      <c r="E209" s="2"/>
      <c r="F209" s="6"/>
      <c r="G209" s="26"/>
      <c r="H209" s="26"/>
      <c r="I209" s="26"/>
      <c r="J209" s="26"/>
      <c r="K209" s="26"/>
      <c r="L209" s="26"/>
      <c r="M209" s="28"/>
    </row>
    <row r="210" spans="1:13" ht="12.45" x14ac:dyDescent="0.3">
      <c r="A210" s="2"/>
      <c r="B210" s="2"/>
      <c r="C210" s="2"/>
      <c r="D210" s="2"/>
      <c r="E210" s="2"/>
      <c r="F210" s="6"/>
      <c r="G210" s="26"/>
      <c r="H210" s="26"/>
      <c r="I210" s="26"/>
      <c r="J210" s="26"/>
      <c r="K210" s="26"/>
      <c r="L210" s="26"/>
      <c r="M210" s="28"/>
    </row>
    <row r="211" spans="1:13" ht="12.45" x14ac:dyDescent="0.3">
      <c r="A211" s="2"/>
      <c r="B211" s="2"/>
      <c r="C211" s="2"/>
      <c r="D211" s="2"/>
      <c r="E211" s="2"/>
      <c r="F211" s="6"/>
      <c r="G211" s="26"/>
      <c r="H211" s="26"/>
      <c r="I211" s="26"/>
      <c r="J211" s="26"/>
      <c r="K211" s="26"/>
      <c r="L211" s="26"/>
      <c r="M211" s="28"/>
    </row>
    <row r="212" spans="1:13" ht="12.45" x14ac:dyDescent="0.3">
      <c r="A212" s="2"/>
      <c r="B212" s="2"/>
      <c r="C212" s="2"/>
      <c r="D212" s="2"/>
      <c r="E212" s="2"/>
      <c r="F212" s="6"/>
      <c r="G212" s="26"/>
      <c r="H212" s="26"/>
      <c r="I212" s="26"/>
      <c r="J212" s="26"/>
      <c r="K212" s="26"/>
      <c r="L212" s="26"/>
      <c r="M212" s="28"/>
    </row>
    <row r="213" spans="1:13" ht="12.45" x14ac:dyDescent="0.3">
      <c r="A213" s="2"/>
      <c r="B213" s="2"/>
      <c r="C213" s="2"/>
      <c r="D213" s="2"/>
      <c r="E213" s="2"/>
      <c r="F213" s="6"/>
      <c r="G213" s="26"/>
      <c r="H213" s="26"/>
      <c r="I213" s="26"/>
      <c r="J213" s="26"/>
      <c r="K213" s="26"/>
      <c r="L213" s="26"/>
      <c r="M213" s="28"/>
    </row>
    <row r="214" spans="1:13" ht="12.45" x14ac:dyDescent="0.3">
      <c r="A214" s="2"/>
      <c r="B214" s="2"/>
      <c r="C214" s="2"/>
      <c r="D214" s="2"/>
      <c r="E214" s="2"/>
      <c r="F214" s="6"/>
      <c r="G214" s="26"/>
      <c r="H214" s="26"/>
      <c r="I214" s="26"/>
      <c r="J214" s="26"/>
      <c r="K214" s="26"/>
      <c r="L214" s="26"/>
      <c r="M214" s="28"/>
    </row>
    <row r="215" spans="1:13" ht="12.45" x14ac:dyDescent="0.3">
      <c r="A215" s="2"/>
      <c r="B215" s="2"/>
      <c r="C215" s="2"/>
      <c r="D215" s="2"/>
      <c r="E215" s="2"/>
      <c r="F215" s="6"/>
      <c r="G215" s="26"/>
      <c r="H215" s="26"/>
      <c r="I215" s="26"/>
      <c r="J215" s="26"/>
      <c r="K215" s="26"/>
      <c r="L215" s="26"/>
      <c r="M215" s="28"/>
    </row>
    <row r="216" spans="1:13" ht="12.45" x14ac:dyDescent="0.3">
      <c r="A216" s="2"/>
      <c r="B216" s="2"/>
      <c r="C216" s="2"/>
      <c r="D216" s="2"/>
      <c r="E216" s="2"/>
      <c r="F216" s="6"/>
      <c r="G216" s="26"/>
      <c r="H216" s="26"/>
      <c r="I216" s="26"/>
      <c r="J216" s="26"/>
      <c r="K216" s="26"/>
      <c r="L216" s="26"/>
      <c r="M216" s="28"/>
    </row>
    <row r="217" spans="1:13" ht="12.45" x14ac:dyDescent="0.3">
      <c r="A217" s="2"/>
      <c r="B217" s="2"/>
      <c r="C217" s="2"/>
      <c r="D217" s="2"/>
      <c r="E217" s="2"/>
      <c r="F217" s="6"/>
      <c r="G217" s="26"/>
      <c r="H217" s="26"/>
      <c r="I217" s="26"/>
      <c r="J217" s="26"/>
      <c r="K217" s="26"/>
      <c r="L217" s="26"/>
      <c r="M217" s="28"/>
    </row>
    <row r="218" spans="1:13" ht="12.45" x14ac:dyDescent="0.3">
      <c r="A218" s="2"/>
      <c r="B218" s="2"/>
      <c r="C218" s="2"/>
      <c r="D218" s="2"/>
      <c r="E218" s="2"/>
      <c r="F218" s="6"/>
      <c r="G218" s="26"/>
      <c r="H218" s="26"/>
      <c r="I218" s="26"/>
      <c r="J218" s="26"/>
      <c r="K218" s="26"/>
      <c r="L218" s="26"/>
      <c r="M218" s="28"/>
    </row>
    <row r="219" spans="1:13" ht="12.45" x14ac:dyDescent="0.3">
      <c r="A219" s="2"/>
      <c r="B219" s="2"/>
      <c r="C219" s="2"/>
      <c r="D219" s="2"/>
      <c r="E219" s="2"/>
      <c r="F219" s="6"/>
      <c r="G219" s="26"/>
      <c r="H219" s="26"/>
      <c r="I219" s="26"/>
      <c r="J219" s="26"/>
      <c r="K219" s="26"/>
      <c r="L219" s="26"/>
      <c r="M219" s="28"/>
    </row>
    <row r="220" spans="1:13" ht="12.45" x14ac:dyDescent="0.3">
      <c r="A220" s="2"/>
      <c r="B220" s="2"/>
      <c r="C220" s="2"/>
      <c r="D220" s="2"/>
      <c r="E220" s="2"/>
      <c r="F220" s="6"/>
      <c r="G220" s="26"/>
      <c r="H220" s="26"/>
      <c r="I220" s="26"/>
      <c r="J220" s="26"/>
      <c r="K220" s="26"/>
      <c r="L220" s="26"/>
      <c r="M220" s="28"/>
    </row>
    <row r="221" spans="1:13" ht="12.45" x14ac:dyDescent="0.3">
      <c r="A221" s="2"/>
      <c r="B221" s="2"/>
      <c r="C221" s="2"/>
      <c r="D221" s="2"/>
      <c r="E221" s="2"/>
      <c r="F221" s="6"/>
      <c r="G221" s="26"/>
      <c r="H221" s="26"/>
      <c r="I221" s="26"/>
      <c r="J221" s="26"/>
      <c r="K221" s="26"/>
      <c r="L221" s="26"/>
      <c r="M221" s="28"/>
    </row>
    <row r="222" spans="1:13" ht="12.45" x14ac:dyDescent="0.3">
      <c r="A222" s="2"/>
      <c r="B222" s="2"/>
      <c r="C222" s="2"/>
      <c r="D222" s="2"/>
      <c r="E222" s="2"/>
      <c r="F222" s="6"/>
      <c r="G222" s="26"/>
      <c r="H222" s="26"/>
      <c r="I222" s="26"/>
      <c r="J222" s="26"/>
      <c r="K222" s="26"/>
      <c r="L222" s="26"/>
      <c r="M222" s="28"/>
    </row>
    <row r="223" spans="1:13" ht="12.45" x14ac:dyDescent="0.3">
      <c r="E223" s="2"/>
      <c r="F223" s="6"/>
      <c r="G223" s="26"/>
      <c r="H223" s="26"/>
      <c r="I223" s="26"/>
      <c r="J223" s="26"/>
      <c r="K223" s="26"/>
      <c r="L223" s="26"/>
      <c r="M223" s="28"/>
    </row>
    <row r="224" spans="1:13" ht="12.45" x14ac:dyDescent="0.3">
      <c r="A224" s="2"/>
      <c r="B224" s="2"/>
      <c r="C224" s="2"/>
      <c r="D224" s="2"/>
      <c r="E224" s="2"/>
      <c r="F224" s="6"/>
      <c r="G224" s="26"/>
      <c r="H224" s="26"/>
      <c r="I224" s="26"/>
      <c r="J224" s="26"/>
      <c r="K224" s="26"/>
      <c r="L224" s="26"/>
      <c r="M224" s="28"/>
    </row>
    <row r="225" spans="1:13" ht="12.45" x14ac:dyDescent="0.3">
      <c r="A225" s="2"/>
      <c r="B225" s="2"/>
      <c r="C225" s="2"/>
      <c r="D225" s="30"/>
      <c r="E225" s="2"/>
      <c r="F225" s="6"/>
      <c r="G225" s="26"/>
      <c r="H225" s="26"/>
      <c r="I225" s="26"/>
      <c r="J225" s="26"/>
      <c r="K225" s="26"/>
      <c r="L225" s="26"/>
      <c r="M225" s="28"/>
    </row>
    <row r="226" spans="1:13" ht="12.45" x14ac:dyDescent="0.3">
      <c r="A226" s="2"/>
      <c r="B226" s="2"/>
      <c r="C226" s="2"/>
      <c r="D226" s="2"/>
      <c r="E226" s="2"/>
      <c r="F226" s="6"/>
      <c r="G226" s="26"/>
      <c r="H226" s="26"/>
      <c r="I226" s="26"/>
      <c r="J226" s="26"/>
      <c r="K226" s="26"/>
      <c r="L226" s="26"/>
      <c r="M226" s="28"/>
    </row>
    <row r="227" spans="1:13" ht="12.45" x14ac:dyDescent="0.3">
      <c r="A227" s="2"/>
      <c r="B227" s="2"/>
      <c r="C227" s="2"/>
      <c r="D227" s="2"/>
      <c r="E227" s="2"/>
      <c r="F227" s="6"/>
      <c r="G227" s="26"/>
      <c r="H227" s="26"/>
      <c r="I227" s="26"/>
      <c r="J227" s="26"/>
      <c r="K227" s="26"/>
      <c r="L227" s="26"/>
      <c r="M227" s="28"/>
    </row>
    <row r="228" spans="1:13" ht="12.45" x14ac:dyDescent="0.3">
      <c r="A228" s="2"/>
      <c r="B228" s="2"/>
      <c r="C228" s="2"/>
      <c r="D228" s="2"/>
      <c r="E228" s="2"/>
      <c r="F228" s="6"/>
      <c r="G228" s="26"/>
      <c r="H228" s="26"/>
      <c r="I228" s="26"/>
      <c r="J228" s="26"/>
      <c r="K228" s="26"/>
      <c r="L228" s="26"/>
      <c r="M228" s="28"/>
    </row>
    <row r="229" spans="1:13" ht="12.45" x14ac:dyDescent="0.3">
      <c r="A229" s="2"/>
      <c r="B229" s="2"/>
      <c r="C229" s="2"/>
      <c r="D229" s="2"/>
      <c r="E229" s="2"/>
      <c r="F229" s="6"/>
      <c r="G229" s="26"/>
      <c r="H229" s="26"/>
      <c r="I229" s="26"/>
      <c r="J229" s="26"/>
      <c r="K229" s="26"/>
      <c r="L229" s="26"/>
      <c r="M229" s="28"/>
    </row>
    <row r="230" spans="1:13" ht="12.45" x14ac:dyDescent="0.3">
      <c r="A230" s="2"/>
      <c r="B230" s="2"/>
      <c r="C230" s="2"/>
      <c r="D230" s="2"/>
      <c r="E230" s="2"/>
      <c r="F230" s="6"/>
      <c r="G230" s="26"/>
      <c r="H230" s="26"/>
      <c r="I230" s="26"/>
      <c r="J230" s="26"/>
      <c r="K230" s="26"/>
      <c r="L230" s="26"/>
      <c r="M230" s="28"/>
    </row>
    <row r="231" spans="1:13" ht="12.45" x14ac:dyDescent="0.3">
      <c r="M231" s="28"/>
    </row>
    <row r="232" spans="1:13" ht="12.45" x14ac:dyDescent="0.3">
      <c r="M232" s="28"/>
    </row>
    <row r="233" spans="1:13" ht="12.45" x14ac:dyDescent="0.3">
      <c r="M233" s="28"/>
    </row>
    <row r="234" spans="1:13" ht="12.45" x14ac:dyDescent="0.3">
      <c r="M234" s="28"/>
    </row>
    <row r="235" spans="1:13" ht="12.45" x14ac:dyDescent="0.3">
      <c r="M235" s="28"/>
    </row>
    <row r="236" spans="1:13" ht="12.45" x14ac:dyDescent="0.3">
      <c r="M236" s="28"/>
    </row>
    <row r="237" spans="1:13" ht="12.45" x14ac:dyDescent="0.3">
      <c r="M237" s="28"/>
    </row>
    <row r="238" spans="1:13" ht="12.45" x14ac:dyDescent="0.3">
      <c r="M238" s="28"/>
    </row>
    <row r="239" spans="1:13" ht="12.45" x14ac:dyDescent="0.3">
      <c r="M239" s="28"/>
    </row>
    <row r="240" spans="1:13" ht="12.45" x14ac:dyDescent="0.3">
      <c r="M240" s="28"/>
    </row>
    <row r="241" spans="13:13" ht="12.45" x14ac:dyDescent="0.3">
      <c r="M241" s="28"/>
    </row>
    <row r="242" spans="13:13" ht="12.45" x14ac:dyDescent="0.3">
      <c r="M242" s="28"/>
    </row>
    <row r="243" spans="13:13" ht="12.45" x14ac:dyDescent="0.3">
      <c r="M243" s="28"/>
    </row>
    <row r="244" spans="13:13" ht="12.45" x14ac:dyDescent="0.3">
      <c r="M244" s="28"/>
    </row>
    <row r="245" spans="13:13" ht="12.45" x14ac:dyDescent="0.3">
      <c r="M245" s="28"/>
    </row>
    <row r="246" spans="13:13" ht="12.45" x14ac:dyDescent="0.3">
      <c r="M246" s="28"/>
    </row>
    <row r="247" spans="13:13" ht="12.45" x14ac:dyDescent="0.3">
      <c r="M247" s="28"/>
    </row>
    <row r="248" spans="13:13" ht="12.45" x14ac:dyDescent="0.3">
      <c r="M248" s="28"/>
    </row>
    <row r="249" spans="13:13" ht="12.45" x14ac:dyDescent="0.3">
      <c r="M249" s="28"/>
    </row>
    <row r="250" spans="13:13" ht="12.45" x14ac:dyDescent="0.3">
      <c r="M250" s="28"/>
    </row>
    <row r="251" spans="13:13" ht="12.45" x14ac:dyDescent="0.3">
      <c r="M251" s="28"/>
    </row>
    <row r="252" spans="13:13" ht="12.45" x14ac:dyDescent="0.3">
      <c r="M252" s="28"/>
    </row>
    <row r="253" spans="13:13" ht="12.45" x14ac:dyDescent="0.3">
      <c r="M253" s="28"/>
    </row>
    <row r="254" spans="13:13" ht="12.45" x14ac:dyDescent="0.3">
      <c r="M254" s="28"/>
    </row>
    <row r="255" spans="13:13" ht="12.45" x14ac:dyDescent="0.3">
      <c r="M255" s="28"/>
    </row>
    <row r="256" spans="13:13" ht="12.45" x14ac:dyDescent="0.3">
      <c r="M256" s="28"/>
    </row>
    <row r="257" spans="13:13" ht="12.45" x14ac:dyDescent="0.3">
      <c r="M257" s="28"/>
    </row>
    <row r="258" spans="13:13" ht="12.45" x14ac:dyDescent="0.3">
      <c r="M258" s="28"/>
    </row>
    <row r="259" spans="13:13" ht="12.45" x14ac:dyDescent="0.3">
      <c r="M259" s="28"/>
    </row>
    <row r="260" spans="13:13" ht="12.45" x14ac:dyDescent="0.3">
      <c r="M260" s="28"/>
    </row>
    <row r="261" spans="13:13" ht="12.45" x14ac:dyDescent="0.3">
      <c r="M261" s="28"/>
    </row>
    <row r="262" spans="13:13" ht="12.45" x14ac:dyDescent="0.3">
      <c r="M262" s="28"/>
    </row>
    <row r="263" spans="13:13" ht="12.45" x14ac:dyDescent="0.3">
      <c r="M263" s="28"/>
    </row>
    <row r="264" spans="13:13" ht="12.45" x14ac:dyDescent="0.3">
      <c r="M264" s="28"/>
    </row>
    <row r="265" spans="13:13" ht="12.45" x14ac:dyDescent="0.3">
      <c r="M265" s="28"/>
    </row>
    <row r="266" spans="13:13" ht="12.45" x14ac:dyDescent="0.3">
      <c r="M266" s="28"/>
    </row>
    <row r="267" spans="13:13" ht="12.45" x14ac:dyDescent="0.3">
      <c r="M267" s="28"/>
    </row>
    <row r="268" spans="13:13" ht="12.45" x14ac:dyDescent="0.3">
      <c r="M268" s="28"/>
    </row>
    <row r="269" spans="13:13" ht="12.45" x14ac:dyDescent="0.3">
      <c r="M269" s="28"/>
    </row>
    <row r="270" spans="13:13" ht="12.45" x14ac:dyDescent="0.3">
      <c r="M270" s="28"/>
    </row>
    <row r="271" spans="13:13" ht="12.45" x14ac:dyDescent="0.3">
      <c r="M271" s="28"/>
    </row>
    <row r="272" spans="13:13" ht="12.45" x14ac:dyDescent="0.3">
      <c r="M272" s="28"/>
    </row>
    <row r="273" spans="13:13" ht="12.45" x14ac:dyDescent="0.3">
      <c r="M273" s="28"/>
    </row>
    <row r="274" spans="13:13" ht="12.45" x14ac:dyDescent="0.3">
      <c r="M274" s="28"/>
    </row>
    <row r="275" spans="13:13" ht="12.45" x14ac:dyDescent="0.3">
      <c r="M275" s="28"/>
    </row>
    <row r="276" spans="13:13" ht="12.45" x14ac:dyDescent="0.3">
      <c r="M276" s="28"/>
    </row>
    <row r="277" spans="13:13" ht="12.45" x14ac:dyDescent="0.3">
      <c r="M277" s="28"/>
    </row>
    <row r="278" spans="13:13" ht="12.45" x14ac:dyDescent="0.3">
      <c r="M278" s="28"/>
    </row>
    <row r="279" spans="13:13" ht="12.45" x14ac:dyDescent="0.3">
      <c r="M279" s="28"/>
    </row>
    <row r="280" spans="13:13" ht="12.45" x14ac:dyDescent="0.3">
      <c r="M280" s="28"/>
    </row>
    <row r="281" spans="13:13" ht="12.45" x14ac:dyDescent="0.3">
      <c r="M281" s="28"/>
    </row>
    <row r="282" spans="13:13" ht="12.45" x14ac:dyDescent="0.3">
      <c r="M282" s="28"/>
    </row>
    <row r="283" spans="13:13" ht="12.45" x14ac:dyDescent="0.3">
      <c r="M283" s="28"/>
    </row>
    <row r="284" spans="13:13" ht="12.45" x14ac:dyDescent="0.3">
      <c r="M284" s="28"/>
    </row>
    <row r="285" spans="13:13" ht="12.45" x14ac:dyDescent="0.3">
      <c r="M285" s="28"/>
    </row>
    <row r="286" spans="13:13" ht="12.45" x14ac:dyDescent="0.3">
      <c r="M286" s="28"/>
    </row>
    <row r="287" spans="13:13" ht="12.45" x14ac:dyDescent="0.3">
      <c r="M287" s="28"/>
    </row>
    <row r="288" spans="13:13" ht="12.45" x14ac:dyDescent="0.3">
      <c r="M288" s="28"/>
    </row>
    <row r="289" spans="13:13" ht="12.45" x14ac:dyDescent="0.3">
      <c r="M289" s="28"/>
    </row>
    <row r="290" spans="13:13" ht="12.45" x14ac:dyDescent="0.3">
      <c r="M290" s="28"/>
    </row>
    <row r="291" spans="13:13" ht="12.45" x14ac:dyDescent="0.3">
      <c r="M291" s="28"/>
    </row>
    <row r="292" spans="13:13" ht="12.45" x14ac:dyDescent="0.3">
      <c r="M292" s="28"/>
    </row>
    <row r="293" spans="13:13" ht="12.45" x14ac:dyDescent="0.3">
      <c r="M293" s="28"/>
    </row>
    <row r="294" spans="13:13" ht="12.45" x14ac:dyDescent="0.3">
      <c r="M294" s="28"/>
    </row>
    <row r="295" spans="13:13" ht="12.45" x14ac:dyDescent="0.3">
      <c r="M295" s="28"/>
    </row>
    <row r="296" spans="13:13" ht="12.45" x14ac:dyDescent="0.3">
      <c r="M296" s="28"/>
    </row>
    <row r="297" spans="13:13" ht="12.45" x14ac:dyDescent="0.3">
      <c r="M297" s="28"/>
    </row>
    <row r="298" spans="13:13" ht="12.45" x14ac:dyDescent="0.3">
      <c r="M298" s="28"/>
    </row>
    <row r="299" spans="13:13" ht="12.45" x14ac:dyDescent="0.3">
      <c r="M299" s="28"/>
    </row>
    <row r="300" spans="13:13" ht="12.45" x14ac:dyDescent="0.3">
      <c r="M300" s="28"/>
    </row>
    <row r="301" spans="13:13" ht="12.45" x14ac:dyDescent="0.3">
      <c r="M301" s="28"/>
    </row>
    <row r="302" spans="13:13" ht="12.45" x14ac:dyDescent="0.3">
      <c r="M302" s="28"/>
    </row>
    <row r="303" spans="13:13" ht="12.45" x14ac:dyDescent="0.3">
      <c r="M303" s="28"/>
    </row>
    <row r="304" spans="13:13" ht="12.45" x14ac:dyDescent="0.3">
      <c r="M304" s="28"/>
    </row>
    <row r="305" spans="13:13" ht="12.45" x14ac:dyDescent="0.3">
      <c r="M305" s="28"/>
    </row>
    <row r="306" spans="13:13" ht="12.45" x14ac:dyDescent="0.3">
      <c r="M306" s="28"/>
    </row>
    <row r="307" spans="13:13" ht="12.45" x14ac:dyDescent="0.3">
      <c r="M307" s="28"/>
    </row>
    <row r="308" spans="13:13" ht="12.45" x14ac:dyDescent="0.3">
      <c r="M308" s="28"/>
    </row>
    <row r="309" spans="13:13" ht="12.45" x14ac:dyDescent="0.3">
      <c r="M309" s="28"/>
    </row>
    <row r="310" spans="13:13" ht="12.45" x14ac:dyDescent="0.3">
      <c r="M310" s="28"/>
    </row>
    <row r="311" spans="13:13" ht="12.45" x14ac:dyDescent="0.3">
      <c r="M311" s="28"/>
    </row>
    <row r="312" spans="13:13" ht="12.45" x14ac:dyDescent="0.3">
      <c r="M312" s="28"/>
    </row>
    <row r="313" spans="13:13" ht="12.45" x14ac:dyDescent="0.3">
      <c r="M313" s="28"/>
    </row>
    <row r="314" spans="13:13" ht="12.45" x14ac:dyDescent="0.3">
      <c r="M314" s="28"/>
    </row>
    <row r="315" spans="13:13" ht="12.45" x14ac:dyDescent="0.3">
      <c r="M315" s="28"/>
    </row>
    <row r="316" spans="13:13" ht="12.45" x14ac:dyDescent="0.3">
      <c r="M316" s="28"/>
    </row>
    <row r="317" spans="13:13" ht="12.45" x14ac:dyDescent="0.3">
      <c r="M317" s="28"/>
    </row>
    <row r="318" spans="13:13" ht="12.45" x14ac:dyDescent="0.3">
      <c r="M318" s="28"/>
    </row>
    <row r="319" spans="13:13" ht="12.45" x14ac:dyDescent="0.3">
      <c r="M319" s="28"/>
    </row>
    <row r="320" spans="13:13" ht="12.45" x14ac:dyDescent="0.3">
      <c r="M320" s="28"/>
    </row>
    <row r="321" spans="13:13" ht="12.45" x14ac:dyDescent="0.3">
      <c r="M321" s="28"/>
    </row>
    <row r="322" spans="13:13" ht="12.45" x14ac:dyDescent="0.3">
      <c r="M322" s="28"/>
    </row>
    <row r="323" spans="13:13" ht="12.45" x14ac:dyDescent="0.3">
      <c r="M323" s="28"/>
    </row>
    <row r="324" spans="13:13" ht="12.45" x14ac:dyDescent="0.3">
      <c r="M324" s="28"/>
    </row>
    <row r="325" spans="13:13" ht="12.45" x14ac:dyDescent="0.3">
      <c r="M325" s="28"/>
    </row>
    <row r="326" spans="13:13" ht="12.45" x14ac:dyDescent="0.3">
      <c r="M326" s="28"/>
    </row>
    <row r="327" spans="13:13" ht="12.45" x14ac:dyDescent="0.3">
      <c r="M327" s="28"/>
    </row>
    <row r="328" spans="13:13" ht="12.45" x14ac:dyDescent="0.3">
      <c r="M328" s="28"/>
    </row>
    <row r="329" spans="13:13" ht="12.45" x14ac:dyDescent="0.3">
      <c r="M329" s="28"/>
    </row>
    <row r="330" spans="13:13" ht="12.45" x14ac:dyDescent="0.3">
      <c r="M330" s="28"/>
    </row>
    <row r="331" spans="13:13" ht="12.45" x14ac:dyDescent="0.3">
      <c r="M331" s="28"/>
    </row>
    <row r="332" spans="13:13" ht="12.45" x14ac:dyDescent="0.3">
      <c r="M332" s="28"/>
    </row>
    <row r="333" spans="13:13" ht="12.45" x14ac:dyDescent="0.3">
      <c r="M333" s="28"/>
    </row>
    <row r="334" spans="13:13" ht="12.45" x14ac:dyDescent="0.3">
      <c r="M334" s="28"/>
    </row>
    <row r="335" spans="13:13" ht="12.45" x14ac:dyDescent="0.3">
      <c r="M335" s="28"/>
    </row>
    <row r="336" spans="13:13" ht="12.45" x14ac:dyDescent="0.3">
      <c r="M336" s="28"/>
    </row>
    <row r="337" spans="13:13" ht="12.45" x14ac:dyDescent="0.3">
      <c r="M337" s="28"/>
    </row>
    <row r="338" spans="13:13" ht="12.45" x14ac:dyDescent="0.3">
      <c r="M338" s="28"/>
    </row>
    <row r="339" spans="13:13" ht="12.45" x14ac:dyDescent="0.3">
      <c r="M339" s="28"/>
    </row>
    <row r="340" spans="13:13" ht="12.45" x14ac:dyDescent="0.3">
      <c r="M340" s="28"/>
    </row>
    <row r="341" spans="13:13" ht="12.45" x14ac:dyDescent="0.3">
      <c r="M341" s="28"/>
    </row>
    <row r="342" spans="13:13" ht="12.45" x14ac:dyDescent="0.3">
      <c r="M342" s="28"/>
    </row>
    <row r="343" spans="13:13" ht="12.45" x14ac:dyDescent="0.3">
      <c r="M343" s="28"/>
    </row>
    <row r="344" spans="13:13" ht="12.45" x14ac:dyDescent="0.3">
      <c r="M344" s="28"/>
    </row>
    <row r="345" spans="13:13" ht="12.45" x14ac:dyDescent="0.3">
      <c r="M345" s="28"/>
    </row>
    <row r="346" spans="13:13" ht="12.45" x14ac:dyDescent="0.3">
      <c r="M346" s="28"/>
    </row>
    <row r="347" spans="13:13" ht="12.45" x14ac:dyDescent="0.3">
      <c r="M347" s="28"/>
    </row>
    <row r="348" spans="13:13" ht="12.45" x14ac:dyDescent="0.3">
      <c r="M348" s="28"/>
    </row>
    <row r="349" spans="13:13" ht="12.45" x14ac:dyDescent="0.3">
      <c r="M349" s="28"/>
    </row>
    <row r="350" spans="13:13" ht="12.45" x14ac:dyDescent="0.3">
      <c r="M350" s="28"/>
    </row>
    <row r="351" spans="13:13" ht="12.45" x14ac:dyDescent="0.3">
      <c r="M351" s="28"/>
    </row>
    <row r="352" spans="13:13" ht="12.45" x14ac:dyDescent="0.3">
      <c r="M352" s="28"/>
    </row>
    <row r="353" spans="13:13" ht="12.45" x14ac:dyDescent="0.3">
      <c r="M353" s="28"/>
    </row>
    <row r="354" spans="13:13" ht="12.45" x14ac:dyDescent="0.3">
      <c r="M354" s="28"/>
    </row>
    <row r="355" spans="13:13" ht="12.45" x14ac:dyDescent="0.3">
      <c r="M355" s="28"/>
    </row>
    <row r="356" spans="13:13" ht="12.45" x14ac:dyDescent="0.3">
      <c r="M356" s="28"/>
    </row>
    <row r="357" spans="13:13" ht="12.45" x14ac:dyDescent="0.3">
      <c r="M357" s="28"/>
    </row>
    <row r="358" spans="13:13" ht="12.45" x14ac:dyDescent="0.3">
      <c r="M358" s="28"/>
    </row>
    <row r="359" spans="13:13" ht="12.45" x14ac:dyDescent="0.3">
      <c r="M359" s="28"/>
    </row>
    <row r="360" spans="13:13" ht="12.45" x14ac:dyDescent="0.3">
      <c r="M360" s="28"/>
    </row>
    <row r="361" spans="13:13" ht="12.45" x14ac:dyDescent="0.3">
      <c r="M361" s="28"/>
    </row>
    <row r="362" spans="13:13" ht="12.45" x14ac:dyDescent="0.3">
      <c r="M362" s="28"/>
    </row>
    <row r="363" spans="13:13" ht="12.45" x14ac:dyDescent="0.3">
      <c r="M363" s="28"/>
    </row>
    <row r="364" spans="13:13" ht="12.45" x14ac:dyDescent="0.3">
      <c r="M364" s="28"/>
    </row>
    <row r="365" spans="13:13" ht="12.45" x14ac:dyDescent="0.3">
      <c r="M365" s="28"/>
    </row>
    <row r="366" spans="13:13" ht="12.45" x14ac:dyDescent="0.3">
      <c r="M366" s="28"/>
    </row>
    <row r="367" spans="13:13" ht="12.45" x14ac:dyDescent="0.3">
      <c r="M367" s="28"/>
    </row>
    <row r="368" spans="13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13:13" ht="12.45" x14ac:dyDescent="0.3">
      <c r="M641" s="28"/>
    </row>
    <row r="642" spans="13:13" ht="12.45" x14ac:dyDescent="0.3">
      <c r="M642" s="28"/>
    </row>
    <row r="643" spans="13:13" ht="12.45" x14ac:dyDescent="0.3">
      <c r="M643" s="28"/>
    </row>
    <row r="644" spans="13:13" ht="12.45" x14ac:dyDescent="0.3">
      <c r="M644" s="28"/>
    </row>
    <row r="645" spans="13:13" ht="12.45" x14ac:dyDescent="0.3">
      <c r="M645" s="28"/>
    </row>
    <row r="646" spans="13:13" ht="12.45" x14ac:dyDescent="0.3">
      <c r="M646" s="28"/>
    </row>
    <row r="647" spans="13:13" ht="12.45" x14ac:dyDescent="0.3">
      <c r="M647" s="28"/>
    </row>
    <row r="648" spans="13:13" ht="12.45" x14ac:dyDescent="0.3">
      <c r="M648" s="28"/>
    </row>
    <row r="649" spans="13:13" ht="12.45" x14ac:dyDescent="0.3">
      <c r="M649" s="28"/>
    </row>
    <row r="650" spans="13:13" ht="12.45" x14ac:dyDescent="0.3">
      <c r="M650" s="28"/>
    </row>
    <row r="651" spans="13:13" ht="12.45" x14ac:dyDescent="0.3">
      <c r="M651" s="28"/>
    </row>
    <row r="652" spans="13:13" ht="12.45" x14ac:dyDescent="0.3">
      <c r="M652" s="28"/>
    </row>
    <row r="653" spans="13:13" ht="12.45" x14ac:dyDescent="0.3">
      <c r="M653" s="28"/>
    </row>
    <row r="654" spans="13:13" ht="12.45" x14ac:dyDescent="0.3">
      <c r="M654" s="28"/>
    </row>
    <row r="655" spans="13:13" ht="12.45" x14ac:dyDescent="0.3">
      <c r="M655" s="28"/>
    </row>
    <row r="656" spans="13:13" ht="12.45" x14ac:dyDescent="0.3">
      <c r="M656" s="28"/>
    </row>
    <row r="657" spans="13:13" ht="12.45" x14ac:dyDescent="0.3">
      <c r="M657" s="28"/>
    </row>
    <row r="658" spans="13:13" ht="12.45" x14ac:dyDescent="0.3">
      <c r="M658" s="28"/>
    </row>
    <row r="659" spans="13:13" ht="12.45" x14ac:dyDescent="0.3">
      <c r="M659" s="28"/>
    </row>
    <row r="660" spans="13:13" ht="12.45" x14ac:dyDescent="0.3">
      <c r="M660" s="28"/>
    </row>
    <row r="661" spans="13:13" ht="12.45" x14ac:dyDescent="0.3">
      <c r="M661" s="28"/>
    </row>
    <row r="662" spans="13:13" ht="12.45" x14ac:dyDescent="0.3">
      <c r="M662" s="28"/>
    </row>
    <row r="663" spans="13:13" ht="12.45" x14ac:dyDescent="0.3">
      <c r="M663" s="28"/>
    </row>
    <row r="664" spans="13:13" ht="12.45" x14ac:dyDescent="0.3">
      <c r="M664" s="28"/>
    </row>
    <row r="665" spans="13:13" ht="12.45" x14ac:dyDescent="0.3">
      <c r="M665" s="28"/>
    </row>
    <row r="666" spans="13:13" ht="12.45" x14ac:dyDescent="0.3">
      <c r="M666" s="28"/>
    </row>
    <row r="667" spans="13:13" ht="12.45" x14ac:dyDescent="0.3">
      <c r="M667" s="28"/>
    </row>
    <row r="668" spans="13:13" ht="12.45" x14ac:dyDescent="0.3">
      <c r="M668" s="28"/>
    </row>
    <row r="669" spans="13:13" ht="12.45" x14ac:dyDescent="0.3">
      <c r="M669" s="28"/>
    </row>
    <row r="670" spans="13:13" ht="12.45" x14ac:dyDescent="0.3">
      <c r="M670" s="28"/>
    </row>
    <row r="671" spans="13:13" ht="12.45" x14ac:dyDescent="0.3">
      <c r="M671" s="28"/>
    </row>
    <row r="672" spans="13:13" ht="12.45" x14ac:dyDescent="0.3">
      <c r="M672" s="28"/>
    </row>
    <row r="673" spans="13:13" ht="12.45" x14ac:dyDescent="0.3">
      <c r="M673" s="28"/>
    </row>
    <row r="674" spans="13:13" ht="12.45" x14ac:dyDescent="0.3">
      <c r="M674" s="28"/>
    </row>
    <row r="675" spans="13:13" ht="12.45" x14ac:dyDescent="0.3">
      <c r="M675" s="28"/>
    </row>
    <row r="676" spans="13:13" ht="12.45" x14ac:dyDescent="0.3">
      <c r="M676" s="28"/>
    </row>
    <row r="677" spans="13:13" ht="12.45" x14ac:dyDescent="0.3">
      <c r="M677" s="28"/>
    </row>
    <row r="678" spans="13:13" ht="12.45" x14ac:dyDescent="0.3">
      <c r="M678" s="28"/>
    </row>
    <row r="679" spans="13:13" ht="12.45" x14ac:dyDescent="0.3">
      <c r="M679" s="28"/>
    </row>
    <row r="680" spans="13:13" ht="12.45" x14ac:dyDescent="0.3">
      <c r="M680" s="28"/>
    </row>
    <row r="681" spans="13:13" ht="12.45" x14ac:dyDescent="0.3">
      <c r="M681" s="28"/>
    </row>
    <row r="682" spans="13:13" ht="12.45" x14ac:dyDescent="0.3">
      <c r="M682" s="28"/>
    </row>
    <row r="683" spans="13:13" ht="12.45" x14ac:dyDescent="0.3">
      <c r="M683" s="28"/>
    </row>
    <row r="684" spans="13:13" ht="12.45" x14ac:dyDescent="0.3">
      <c r="M684" s="28"/>
    </row>
    <row r="685" spans="13:13" ht="12.45" x14ac:dyDescent="0.3">
      <c r="M685" s="28"/>
    </row>
    <row r="686" spans="13:13" ht="12.45" x14ac:dyDescent="0.3">
      <c r="M686" s="28"/>
    </row>
    <row r="687" spans="13:13" ht="12.45" x14ac:dyDescent="0.3">
      <c r="M687" s="28"/>
    </row>
    <row r="688" spans="13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M837" s="28"/>
    </row>
    <row r="838" spans="6:13" ht="12.45" x14ac:dyDescent="0.3">
      <c r="M838" s="28"/>
    </row>
    <row r="839" spans="6:13" ht="12.45" x14ac:dyDescent="0.3">
      <c r="M839" s="28"/>
    </row>
    <row r="840" spans="6:13" ht="12.45" x14ac:dyDescent="0.3">
      <c r="M840" s="28"/>
    </row>
    <row r="841" spans="6:13" ht="12.45" x14ac:dyDescent="0.3">
      <c r="M841" s="28"/>
    </row>
    <row r="842" spans="6:13" ht="12.45" x14ac:dyDescent="0.3">
      <c r="M842" s="28"/>
    </row>
    <row r="843" spans="6:13" ht="12.45" x14ac:dyDescent="0.3">
      <c r="M843" s="28"/>
    </row>
    <row r="844" spans="6:13" ht="12.45" x14ac:dyDescent="0.3">
      <c r="M844" s="28"/>
    </row>
    <row r="845" spans="6:13" ht="12.45" x14ac:dyDescent="0.3">
      <c r="M845" s="28"/>
    </row>
    <row r="846" spans="6:13" ht="12.45" x14ac:dyDescent="0.3">
      <c r="M846" s="28"/>
    </row>
    <row r="847" spans="6:13" ht="12.45" x14ac:dyDescent="0.3">
      <c r="M847" s="28"/>
    </row>
    <row r="848" spans="6:13" ht="12.45" x14ac:dyDescent="0.3">
      <c r="F848" s="6"/>
      <c r="M848" s="28"/>
    </row>
  </sheetData>
  <sortState xmlns:xlrd2="http://schemas.microsoft.com/office/spreadsheetml/2017/richdata2" ref="A2:M9">
    <sortCondition descending="1" ref="M1:M9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M835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3515625" defaultRowHeight="15.75" customHeight="1" outlineLevelCol="1" x14ac:dyDescent="0.3"/>
  <cols>
    <col min="1" max="1" width="10" style="3" bestFit="1" customWidth="1"/>
    <col min="2" max="2" width="13.53515625" style="3" bestFit="1" customWidth="1"/>
    <col min="3" max="3" width="7.15234375" style="3" bestFit="1" customWidth="1"/>
    <col min="4" max="4" width="4.15234375" style="3" bestFit="1" customWidth="1"/>
    <col min="5" max="5" width="36.765625" style="3" bestFit="1" customWidth="1" collapsed="1"/>
    <col min="6" max="6" width="48.5351562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s="3" t="s">
        <v>31</v>
      </c>
      <c r="B2" s="3" t="s">
        <v>32</v>
      </c>
      <c r="C2" s="3" t="s">
        <v>33</v>
      </c>
      <c r="D2" s="3">
        <v>31</v>
      </c>
      <c r="E2" s="3" t="s">
        <v>19</v>
      </c>
      <c r="F2" s="2" t="str">
        <f>A2&amp;B2&amp;C2&amp;E2</f>
        <v>SamuelFazioliMGREATER DERRY TRACK CLUB</v>
      </c>
      <c r="G2" s="26">
        <f>SUMIF('Nashua 10K'!$F$2:$F$300,$F2,'Nashua 10K'!$J$2:$J$300)</f>
        <v>100</v>
      </c>
      <c r="H2" s="26">
        <f>SUMIF('Cinco 5K'!$F$2:$F$399,$F2,'Cinco 5K'!$J$2:$J$399)</f>
        <v>100</v>
      </c>
      <c r="I2" s="26">
        <f>SUMIF('Run for Freedom 10K'!$F$2:$F$300,$F2,'Run for Freedom 10K'!$J$2:$J$300)</f>
        <v>94</v>
      </c>
      <c r="J2" s="26">
        <f>SUMIF('Half Way to St. Patty 5K'!$F$2:$F$300,$F2,'Half Way to St. Patty 5K'!$J$2:$J$300)</f>
        <v>100</v>
      </c>
      <c r="K2" s="26">
        <f>SUMIF('Downriver 10K'!$F$2:$F$300,$F2,'Downriver 10K'!$J$2:$J$300)</f>
        <v>0</v>
      </c>
      <c r="L2" s="26">
        <f>SUMIF('New England Half'!$F$2:$F$300,$F2,'New England Half'!$J$2:$J$300)</f>
        <v>122</v>
      </c>
      <c r="M2" s="28">
        <f>SUM(G2:L2)</f>
        <v>516</v>
      </c>
    </row>
    <row r="3" spans="1:13" ht="12.45" x14ac:dyDescent="0.3">
      <c r="A3" s="3" t="s">
        <v>42</v>
      </c>
      <c r="B3" s="3" t="s">
        <v>43</v>
      </c>
      <c r="C3" s="3" t="s">
        <v>33</v>
      </c>
      <c r="D3">
        <v>46</v>
      </c>
      <c r="E3" s="3" t="s">
        <v>18</v>
      </c>
      <c r="F3" s="2" t="str">
        <f>A3&amp;B3&amp;C3&amp;E3</f>
        <v>RyanAschbrennerMGATE CITY STRIDERS</v>
      </c>
      <c r="G3" s="26">
        <f>SUMIF('Nashua 10K'!$F$2:$F$300,$F3,'Nashua 10K'!$J$2:$J$300)</f>
        <v>79</v>
      </c>
      <c r="H3" s="26">
        <f>SUMIF('Cinco 5K'!$F$2:$F$399,$F3,'Cinco 5K'!$J$2:$J$399)</f>
        <v>85</v>
      </c>
      <c r="I3" s="26">
        <f>SUMIF('Run for Freedom 10K'!$F$2:$F$300,$F3,'Run for Freedom 10K'!$J$2:$J$300)</f>
        <v>76</v>
      </c>
      <c r="J3" s="26">
        <f>SUMIF('Half Way to St. Patty 5K'!$F$2:$F$300,$F3,'Half Way to St. Patty 5K'!$J$2:$J$300)</f>
        <v>70</v>
      </c>
      <c r="K3" s="26">
        <f>SUMIF('Downriver 10K'!$F$2:$F$300,$F3,'Downriver 10K'!$J$2:$J$300)</f>
        <v>85</v>
      </c>
      <c r="L3" s="26">
        <f>SUMIF('New England Half'!$F$2:$F$300,$F3,'New England Half'!$J$2:$J$300)</f>
        <v>113</v>
      </c>
      <c r="M3" s="28">
        <f>SUM(G3:L3)</f>
        <v>508</v>
      </c>
    </row>
    <row r="4" spans="1:13" ht="12.45" x14ac:dyDescent="0.3">
      <c r="A4" s="3" t="s">
        <v>473</v>
      </c>
      <c r="B4" s="3" t="s">
        <v>474</v>
      </c>
      <c r="C4" s="3" t="s">
        <v>33</v>
      </c>
      <c r="D4">
        <v>52</v>
      </c>
      <c r="E4" s="3" t="s">
        <v>20</v>
      </c>
      <c r="F4" s="2" t="str">
        <f>A4&amp;B4&amp;C4&amp;E4</f>
        <v>DavidSaarinenMMILLENNIUM RUNNING</v>
      </c>
      <c r="G4" s="26">
        <f>SUMIF('Nashua 10K'!$F$2:$F$300,$F4,'Nashua 10K'!$J$2:$J$300)</f>
        <v>0</v>
      </c>
      <c r="H4" s="26">
        <f>SUMIF('Cinco 5K'!$F$2:$F$399,$F4,'Cinco 5K'!$J$2:$J$399)</f>
        <v>94</v>
      </c>
      <c r="I4" s="26">
        <f>SUMIF('Run for Freedom 10K'!$F$2:$F$300,$F4,'Run for Freedom 10K'!$J$2:$J$300)</f>
        <v>91</v>
      </c>
      <c r="J4" s="26">
        <f>SUMIF('Half Way to St. Patty 5K'!$F$2:$F$300,$F4,'Half Way to St. Patty 5K'!$J$2:$J$300)</f>
        <v>97</v>
      </c>
      <c r="K4" s="26">
        <f>SUMIF('Downriver 10K'!$F$2:$F$300,$F4,'Downriver 10K'!$J$2:$J$300)</f>
        <v>97</v>
      </c>
      <c r="L4" s="26">
        <f>SUMIF('New England Half'!$F$2:$F$300,$F4,'New England Half'!$J$2:$J$300)</f>
        <v>98</v>
      </c>
      <c r="M4" s="28">
        <f>SUM(G4:L4)</f>
        <v>477</v>
      </c>
    </row>
    <row r="5" spans="1:13" ht="12.45" x14ac:dyDescent="0.3">
      <c r="A5" s="3" t="s">
        <v>36</v>
      </c>
      <c r="B5" s="3" t="s">
        <v>37</v>
      </c>
      <c r="C5" s="3" t="s">
        <v>33</v>
      </c>
      <c r="D5" s="3">
        <v>33</v>
      </c>
      <c r="E5" s="3" t="s">
        <v>18</v>
      </c>
      <c r="F5" s="2" t="str">
        <f>A5&amp;B5&amp;C5&amp;E5</f>
        <v>ThomasCantaraMGATE CITY STRIDERS</v>
      </c>
      <c r="G5" s="26">
        <f>SUMIF('Nashua 10K'!$F$2:$F$300,$F5,'Nashua 10K'!$J$2:$J$300)</f>
        <v>88</v>
      </c>
      <c r="H5" s="26">
        <f>SUMIF('Cinco 5K'!$F$2:$F$399,$F5,'Cinco 5K'!$J$2:$J$399)</f>
        <v>91</v>
      </c>
      <c r="I5" s="26">
        <f>SUMIF('Run for Freedom 10K'!$F$2:$F$300,$F5,'Run for Freedom 10K'!$J$2:$J$300)</f>
        <v>82</v>
      </c>
      <c r="J5" s="26">
        <f>SUMIF('Half Way to St. Patty 5K'!$F$2:$F$300,$F5,'Half Way to St. Patty 5K'!$J$2:$J$300)</f>
        <v>94</v>
      </c>
      <c r="K5" s="26">
        <f>SUMIF('Downriver 10K'!$F$2:$F$300,$F5,'Downriver 10K'!$J$2:$J$300)</f>
        <v>0</v>
      </c>
      <c r="L5" s="26">
        <f>SUMIF('New England Half'!$F$2:$F$300,$F5,'New England Half'!$J$2:$J$300)</f>
        <v>116</v>
      </c>
      <c r="M5" s="28">
        <f>SUM(G5:L5)</f>
        <v>471</v>
      </c>
    </row>
    <row r="6" spans="1:13" ht="12.45" x14ac:dyDescent="0.3">
      <c r="A6" s="3" t="s">
        <v>34</v>
      </c>
      <c r="B6" s="3" t="s">
        <v>35</v>
      </c>
      <c r="C6" s="3" t="s">
        <v>33</v>
      </c>
      <c r="D6">
        <v>28</v>
      </c>
      <c r="E6" s="3" t="s">
        <v>18</v>
      </c>
      <c r="F6" s="2" t="str">
        <f>A6&amp;B6&amp;C6&amp;E6</f>
        <v>JacobWormaldMGATE CITY STRIDERS</v>
      </c>
      <c r="G6" s="26">
        <f>SUMIF('Nashua 10K'!$F$2:$F$300,$F6,'Nashua 10K'!$J$2:$J$300)</f>
        <v>91</v>
      </c>
      <c r="H6" s="26">
        <f>SUMIF('Cinco 5K'!$F$2:$F$399,$F6,'Cinco 5K'!$J$2:$J$399)</f>
        <v>73</v>
      </c>
      <c r="I6" s="26">
        <f>SUMIF('Run for Freedom 10K'!$F$2:$F$300,$F6,'Run for Freedom 10K'!$J$2:$J$300)</f>
        <v>64</v>
      </c>
      <c r="J6" s="26">
        <f>SUMIF('Half Way to St. Patty 5K'!$F$2:$F$300,$F6,'Half Way to St. Patty 5K'!$J$2:$J$300)</f>
        <v>76</v>
      </c>
      <c r="K6" s="26">
        <f>SUMIF('Downriver 10K'!$F$2:$F$300,$F6,'Downriver 10K'!$J$2:$J$300)</f>
        <v>70</v>
      </c>
      <c r="L6" s="26">
        <f>SUMIF('New England Half'!$F$2:$F$300,$F6,'New England Half'!$J$2:$J$300)</f>
        <v>94</v>
      </c>
      <c r="M6" s="28">
        <f>SUM(G6:L6)</f>
        <v>468</v>
      </c>
    </row>
    <row r="7" spans="1:13" ht="12.45" x14ac:dyDescent="0.3">
      <c r="A7" s="3" t="s">
        <v>58</v>
      </c>
      <c r="B7" s="3" t="s">
        <v>60</v>
      </c>
      <c r="C7" s="3" t="s">
        <v>33</v>
      </c>
      <c r="D7">
        <v>59</v>
      </c>
      <c r="E7" s="3" t="s">
        <v>21</v>
      </c>
      <c r="F7" s="2" t="str">
        <f>A7&amp;B7&amp;C7&amp;E7</f>
        <v>JimWestrichMUPPER VALLEY RUNNING CLUB</v>
      </c>
      <c r="G7" s="26">
        <f>SUMIF('Nashua 10K'!$F$2:$F$300,$F7,'Nashua 10K'!$J$2:$J$300)</f>
        <v>70</v>
      </c>
      <c r="H7" s="26">
        <f>SUMIF('Cinco 5K'!$F$2:$F$399,$F7,'Cinco 5K'!$J$2:$J$399)</f>
        <v>82</v>
      </c>
      <c r="I7" s="26">
        <f>SUMIF('Run for Freedom 10K'!$F$2:$F$300,$F7,'Run for Freedom 10K'!$J$2:$J$300)</f>
        <v>68</v>
      </c>
      <c r="J7" s="26">
        <f>SUMIF('Half Way to St. Patty 5K'!$F$2:$F$300,$F7,'Half Way to St. Patty 5K'!$J$2:$J$300)</f>
        <v>68</v>
      </c>
      <c r="K7" s="26">
        <f>SUMIF('Downriver 10K'!$F$2:$F$300,$F7,'Downriver 10K'!$J$2:$J$300)</f>
        <v>82</v>
      </c>
      <c r="L7" s="26">
        <f>SUMIF('New England Half'!$F$2:$F$300,$F7,'New England Half'!$J$2:$J$300)</f>
        <v>88</v>
      </c>
      <c r="M7" s="28">
        <f>SUM(G7:L7)</f>
        <v>458</v>
      </c>
    </row>
    <row r="8" spans="1:13" ht="12.45" x14ac:dyDescent="0.3">
      <c r="A8" s="3" t="s">
        <v>48</v>
      </c>
      <c r="B8" s="3" t="s">
        <v>49</v>
      </c>
      <c r="C8" s="3" t="s">
        <v>33</v>
      </c>
      <c r="D8">
        <v>55</v>
      </c>
      <c r="E8" s="3" t="s">
        <v>18</v>
      </c>
      <c r="F8" s="2" t="str">
        <f>A8&amp;B8&amp;C8&amp;E8</f>
        <v>MichaelO'NeillMGATE CITY STRIDERS</v>
      </c>
      <c r="G8" s="26">
        <f>SUMIF('Nashua 10K'!$F$2:$F$300,$F8,'Nashua 10K'!$J$2:$J$300)</f>
        <v>82</v>
      </c>
      <c r="H8" s="26">
        <f>SUMIF('Cinco 5K'!$F$2:$F$399,$F8,'Cinco 5K'!$J$2:$J$399)</f>
        <v>88</v>
      </c>
      <c r="I8" s="26">
        <f>SUMIF('Run for Freedom 10K'!$F$2:$F$300,$F8,'Run for Freedom 10K'!$J$2:$J$300)</f>
        <v>0</v>
      </c>
      <c r="J8" s="26">
        <f>SUMIF('Half Way to St. Patty 5K'!$F$2:$F$300,$F8,'Half Way to St. Patty 5K'!$J$2:$J$300)</f>
        <v>85</v>
      </c>
      <c r="K8" s="26">
        <f>SUMIF('Downriver 10K'!$F$2:$F$300,$F8,'Downriver 10K'!$J$2:$J$300)</f>
        <v>91</v>
      </c>
      <c r="L8" s="26">
        <f>SUMIF('New England Half'!$F$2:$F$300,$F8,'New England Half'!$J$2:$J$300)</f>
        <v>104</v>
      </c>
      <c r="M8" s="28">
        <f>SUM(G8:L8)</f>
        <v>450</v>
      </c>
    </row>
    <row r="9" spans="1:13" ht="12.45" x14ac:dyDescent="0.3">
      <c r="A9" s="3" t="s">
        <v>58</v>
      </c>
      <c r="B9" s="3" t="s">
        <v>59</v>
      </c>
      <c r="C9" s="3" t="s">
        <v>33</v>
      </c>
      <c r="D9" s="3">
        <v>64</v>
      </c>
      <c r="E9" s="3" t="s">
        <v>18</v>
      </c>
      <c r="F9" s="2" t="str">
        <f>A9&amp;B9&amp;C9&amp;E9</f>
        <v>JimHansenMGATE CITY STRIDERS</v>
      </c>
      <c r="G9" s="26">
        <f>SUMIF('Nashua 10K'!$F$2:$F$300,$F9,'Nashua 10K'!$J$2:$J$300)</f>
        <v>94</v>
      </c>
      <c r="H9" s="26">
        <f>SUMIF('Cinco 5K'!$F$2:$F$399,$F9,'Cinco 5K'!$J$2:$J$399)</f>
        <v>97</v>
      </c>
      <c r="I9" s="26">
        <f>SUMIF('Run for Freedom 10K'!$F$2:$F$300,$F9,'Run for Freedom 10K'!$J$2:$J$300)</f>
        <v>85</v>
      </c>
      <c r="J9" s="26">
        <f>SUMIF('Half Way to St. Patty 5K'!$F$2:$F$300,$F9,'Half Way to St. Patty 5K'!$J$2:$J$300)</f>
        <v>79</v>
      </c>
      <c r="K9" s="26">
        <f>SUMIF('Downriver 10K'!$F$2:$F$300,$F9,'Downriver 10K'!$J$2:$J$300)</f>
        <v>0</v>
      </c>
      <c r="L9" s="26">
        <f>SUMIF('New England Half'!$F$2:$F$300,$F9,'New England Half'!$J$2:$J$300)</f>
        <v>92</v>
      </c>
      <c r="M9" s="28">
        <f>SUM(G9:L9)</f>
        <v>447</v>
      </c>
    </row>
    <row r="10" spans="1:13" ht="12.45" x14ac:dyDescent="0.3">
      <c r="A10" s="3" t="s">
        <v>53</v>
      </c>
      <c r="B10" s="3" t="s">
        <v>54</v>
      </c>
      <c r="C10" s="3" t="s">
        <v>33</v>
      </c>
      <c r="D10">
        <v>56</v>
      </c>
      <c r="E10" s="3" t="s">
        <v>19</v>
      </c>
      <c r="F10" s="2" t="str">
        <f>A10&amp;B10&amp;C10&amp;E10</f>
        <v>JohnMcGarryMGREATER DERRY TRACK CLUB</v>
      </c>
      <c r="G10" s="26">
        <f>SUMIF('Nashua 10K'!$F$2:$F$300,$F10,'Nashua 10K'!$J$2:$J$300)</f>
        <v>64</v>
      </c>
      <c r="H10" s="26">
        <f>SUMIF('Cinco 5K'!$F$2:$F$399,$F10,'Cinco 5K'!$J$2:$J$399)</f>
        <v>62</v>
      </c>
      <c r="I10" s="26">
        <f>SUMIF('Run for Freedom 10K'!$F$2:$F$300,$F10,'Run for Freedom 10K'!$J$2:$J$300)</f>
        <v>58</v>
      </c>
      <c r="J10" s="26">
        <f>SUMIF('Half Way to St. Patty 5K'!$F$2:$F$300,$F10,'Half Way to St. Patty 5K'!$J$2:$J$300)</f>
        <v>52</v>
      </c>
      <c r="K10" s="26">
        <f>SUMIF('Downriver 10K'!$F$2:$F$300,$F10,'Downriver 10K'!$J$2:$J$300)</f>
        <v>79</v>
      </c>
      <c r="L10" s="26">
        <f>SUMIF('New England Half'!$F$2:$F$300,$F10,'New England Half'!$J$2:$J$300)</f>
        <v>86</v>
      </c>
      <c r="M10" s="28">
        <f>SUM(G10:L10)</f>
        <v>401</v>
      </c>
    </row>
    <row r="11" spans="1:13" ht="12.45" x14ac:dyDescent="0.3">
      <c r="A11" s="3" t="s">
        <v>180</v>
      </c>
      <c r="B11" s="3" t="s">
        <v>181</v>
      </c>
      <c r="C11" s="3" t="s">
        <v>33</v>
      </c>
      <c r="D11">
        <v>56</v>
      </c>
      <c r="E11" s="3" t="s">
        <v>20</v>
      </c>
      <c r="F11" s="2" t="str">
        <f>A11&amp;B11&amp;C11&amp;E11</f>
        <v>MarkCraneMMILLENNIUM RUNNING</v>
      </c>
      <c r="G11" s="26">
        <f>SUMIF('Nashua 10K'!$F$2:$F$300,$F11,'Nashua 10K'!$J$2:$J$300)</f>
        <v>62</v>
      </c>
      <c r="H11" s="26">
        <f>SUMIF('Cinco 5K'!$F$2:$F$399,$F11,'Cinco 5K'!$J$2:$J$399)</f>
        <v>64</v>
      </c>
      <c r="I11" s="26">
        <f>SUMIF('Run for Freedom 10K'!$F$2:$F$300,$F11,'Run for Freedom 10K'!$J$2:$J$300)</f>
        <v>66</v>
      </c>
      <c r="J11" s="26">
        <f>SUMIF('Half Way to St. Patty 5K'!$F$2:$F$300,$F11,'Half Way to St. Patty 5K'!$J$2:$J$300)</f>
        <v>64</v>
      </c>
      <c r="K11" s="26">
        <f>SUMIF('Downriver 10K'!$F$2:$F$300,$F11,'Downriver 10K'!$J$2:$J$300)</f>
        <v>73</v>
      </c>
      <c r="L11" s="26">
        <f>SUMIF('New England Half'!$F$2:$F$300,$F11,'New England Half'!$J$2:$J$300)</f>
        <v>72</v>
      </c>
      <c r="M11" s="28">
        <f>SUM(G11:L11)</f>
        <v>401</v>
      </c>
    </row>
    <row r="12" spans="1:13" ht="12.45" x14ac:dyDescent="0.3">
      <c r="A12" s="3" t="s">
        <v>180</v>
      </c>
      <c r="B12" s="3" t="s">
        <v>356</v>
      </c>
      <c r="C12" s="3" t="s">
        <v>33</v>
      </c>
      <c r="D12">
        <v>51</v>
      </c>
      <c r="E12" s="3" t="s">
        <v>20</v>
      </c>
      <c r="F12" s="2" t="str">
        <f>A12&amp;B12&amp;C12&amp;E12</f>
        <v>MarkLapradeMMILLENNIUM RUNNING</v>
      </c>
      <c r="G12" s="26">
        <f>SUMIF('Nashua 10K'!$F$2:$F$300,$F12,'Nashua 10K'!$J$2:$J$300)</f>
        <v>0</v>
      </c>
      <c r="H12" s="26">
        <f>SUMIF('Cinco 5K'!$F$2:$F$399,$F12,'Cinco 5K'!$J$2:$J$399)</f>
        <v>76</v>
      </c>
      <c r="I12" s="26">
        <f>SUMIF('Run for Freedom 10K'!$F$2:$F$300,$F12,'Run for Freedom 10K'!$J$2:$J$300)</f>
        <v>79</v>
      </c>
      <c r="J12" s="26">
        <f>SUMIF('Half Way to St. Patty 5K'!$F$2:$F$300,$F12,'Half Way to St. Patty 5K'!$J$2:$J$300)</f>
        <v>39.5</v>
      </c>
      <c r="K12" s="26">
        <f>SUMIF('Downriver 10K'!$F$2:$F$300,$F12,'Downriver 10K'!$J$2:$J$300)</f>
        <v>94</v>
      </c>
      <c r="L12" s="26">
        <f>SUMIF('New England Half'!$F$2:$F$300,$F12,'New England Half'!$J$2:$J$300)</f>
        <v>101</v>
      </c>
      <c r="M12" s="28">
        <f>SUM(G12:L12)</f>
        <v>389.5</v>
      </c>
    </row>
    <row r="13" spans="1:13" ht="12.45" x14ac:dyDescent="0.3">
      <c r="A13" t="s">
        <v>44</v>
      </c>
      <c r="B13" t="s">
        <v>45</v>
      </c>
      <c r="C13" t="s">
        <v>33</v>
      </c>
      <c r="D13">
        <v>55</v>
      </c>
      <c r="E13" t="s">
        <v>19</v>
      </c>
      <c r="F13" s="2" t="str">
        <f>A13&amp;B13&amp;C13&amp;E13</f>
        <v>John DavidToscanoMGREATER DERRY TRACK CLUB</v>
      </c>
      <c r="G13" s="26">
        <f>SUMIF('Nashua 10K'!$F$2:$F$300,$F13,'Nashua 10K'!$J$2:$J$300)</f>
        <v>97</v>
      </c>
      <c r="H13" s="26">
        <f>SUMIF('Cinco 5K'!$F$2:$F$399,$F13,'Cinco 5K'!$J$2:$J$399)</f>
        <v>0</v>
      </c>
      <c r="I13" s="26">
        <f>SUMIF('Run for Freedom 10K'!$F$2:$F$300,$F13,'Run for Freedom 10K'!$J$2:$J$300)</f>
        <v>97</v>
      </c>
      <c r="J13" s="26">
        <f>SUMIF('Half Way to St. Patty 5K'!$F$2:$F$300,$F13,'Half Way to St. Patty 5K'!$J$2:$J$300)</f>
        <v>91</v>
      </c>
      <c r="K13" s="26">
        <f>SUMIF('Downriver 10K'!$F$2:$F$300,$F13,'Downriver 10K'!$J$2:$J$300)</f>
        <v>0</v>
      </c>
      <c r="L13" s="26">
        <f>SUMIF('New England Half'!$F$2:$F$300,$F13,'New England Half'!$J$2:$J$300)</f>
        <v>96</v>
      </c>
      <c r="M13" s="28">
        <f>SUM(G13:L13)</f>
        <v>381</v>
      </c>
    </row>
    <row r="14" spans="1:13" ht="12.45" x14ac:dyDescent="0.3">
      <c r="A14" s="3" t="s">
        <v>516</v>
      </c>
      <c r="B14" s="3" t="s">
        <v>652</v>
      </c>
      <c r="C14" s="3" t="s">
        <v>33</v>
      </c>
      <c r="D14">
        <v>45</v>
      </c>
      <c r="E14" s="3" t="s">
        <v>20</v>
      </c>
      <c r="F14" s="2" t="str">
        <f>A14&amp;B14&amp;C14&amp;E14</f>
        <v>DaveBeaudoinMMILLENNIUM RUNNING</v>
      </c>
      <c r="G14" s="26">
        <f>SUMIF('Nashua 10K'!$F$2:$F$300,$F14,'Nashua 10K'!$J$2:$J$300)</f>
        <v>0</v>
      </c>
      <c r="H14" s="26">
        <f>SUMIF('Cinco 5K'!$F$2:$F$399,$F14,'Cinco 5K'!$J$2:$J$399)</f>
        <v>0</v>
      </c>
      <c r="I14" s="26">
        <f>SUMIF('Run for Freedom 10K'!$F$2:$F$300,$F14,'Run for Freedom 10K'!$J$2:$J$300)</f>
        <v>73</v>
      </c>
      <c r="J14" s="26">
        <f>SUMIF('Half Way to St. Patty 5K'!$F$2:$F$300,$F14,'Half Way to St. Patty 5K'!$J$2:$J$300)</f>
        <v>88</v>
      </c>
      <c r="K14" s="26">
        <f>SUMIF('Downriver 10K'!$F$2:$F$300,$F14,'Downriver 10K'!$J$2:$J$300)</f>
        <v>88</v>
      </c>
      <c r="L14" s="26">
        <f>SUMIF('New England Half'!$F$2:$F$300,$F14,'New England Half'!$J$2:$J$300)</f>
        <v>107</v>
      </c>
      <c r="M14" s="28">
        <f>SUM(G14:L14)</f>
        <v>356</v>
      </c>
    </row>
    <row r="15" spans="1:13" ht="12.45" x14ac:dyDescent="0.3">
      <c r="A15" s="3" t="s">
        <v>38</v>
      </c>
      <c r="B15" s="3" t="s">
        <v>39</v>
      </c>
      <c r="C15" s="3" t="s">
        <v>33</v>
      </c>
      <c r="D15" s="3">
        <v>37</v>
      </c>
      <c r="E15" s="3" t="s">
        <v>19</v>
      </c>
      <c r="F15" s="2" t="str">
        <f>A15&amp;B15&amp;C15&amp;E15</f>
        <v>NicholasGregoryMGREATER DERRY TRACK CLUB</v>
      </c>
      <c r="G15" s="26">
        <f>SUMIF('Nashua 10K'!$F$2:$F$300,$F15,'Nashua 10K'!$J$2:$J$300)</f>
        <v>73</v>
      </c>
      <c r="H15" s="26">
        <f>SUMIF('Cinco 5K'!$F$2:$F$399,$F15,'Cinco 5K'!$J$2:$J$399)</f>
        <v>58</v>
      </c>
      <c r="I15" s="26">
        <f>SUMIF('Run for Freedom 10K'!$F$2:$F$300,$F15,'Run for Freedom 10K'!$J$2:$J$300)</f>
        <v>52</v>
      </c>
      <c r="J15" s="26">
        <f>SUMIF('Half Way to St. Patty 5K'!$F$2:$F$300,$F15,'Half Way to St. Patty 5K'!$J$2:$J$300)</f>
        <v>54</v>
      </c>
      <c r="K15" s="26">
        <f>SUMIF('Downriver 10K'!$F$2:$F$300,$F15,'Downriver 10K'!$J$2:$J$300)</f>
        <v>0</v>
      </c>
      <c r="L15" s="26">
        <f>SUMIF('New England Half'!$F$2:$F$300,$F15,'New England Half'!$J$2:$J$300)</f>
        <v>74</v>
      </c>
      <c r="M15" s="28">
        <f>SUM(G15:L15)</f>
        <v>311</v>
      </c>
    </row>
    <row r="16" spans="1:13" ht="12.45" x14ac:dyDescent="0.3">
      <c r="A16" s="3" t="s">
        <v>483</v>
      </c>
      <c r="B16" s="3" t="s">
        <v>46</v>
      </c>
      <c r="C16" s="3" t="s">
        <v>33</v>
      </c>
      <c r="D16" s="3">
        <v>49</v>
      </c>
      <c r="E16" s="3" t="s">
        <v>19</v>
      </c>
      <c r="F16" s="2" t="str">
        <f>A16&amp;B16&amp;C16&amp;E16</f>
        <v>FredCarterMGREATER DERRY TRACK CLUB</v>
      </c>
      <c r="G16" s="26">
        <f>SUMIF('Nashua 10K'!$F$2:$F$300,$F16,'Nashua 10K'!$J$2:$J$300)</f>
        <v>68</v>
      </c>
      <c r="H16" s="26">
        <f>SUMIF('Cinco 5K'!$F$2:$F$399,$F16,'Cinco 5K'!$J$2:$J$399)</f>
        <v>56</v>
      </c>
      <c r="I16" s="26">
        <f>SUMIF('Run for Freedom 10K'!$F$2:$F$300,$F16,'Run for Freedom 10K'!$J$2:$J$300)</f>
        <v>41</v>
      </c>
      <c r="J16" s="26">
        <f>SUMIF('Half Way to St. Patty 5K'!$F$2:$F$300,$F16,'Half Way to St. Patty 5K'!$J$2:$J$300)</f>
        <v>48.5</v>
      </c>
      <c r="K16" s="26">
        <f>SUMIF('Downriver 10K'!$F$2:$F$300,$F16,'Downriver 10K'!$J$2:$J$300)</f>
        <v>0</v>
      </c>
      <c r="L16" s="26">
        <f>SUMIF('New England Half'!$F$2:$F$300,$F16,'New England Half'!$J$2:$J$300)</f>
        <v>82</v>
      </c>
      <c r="M16" s="28">
        <f>SUM(G16:L16)</f>
        <v>295.5</v>
      </c>
    </row>
    <row r="17" spans="1:13" ht="12.45" x14ac:dyDescent="0.3">
      <c r="A17" s="3" t="s">
        <v>489</v>
      </c>
      <c r="B17" s="3" t="s">
        <v>490</v>
      </c>
      <c r="C17" s="3" t="s">
        <v>33</v>
      </c>
      <c r="D17">
        <v>46</v>
      </c>
      <c r="E17" s="3" t="s">
        <v>20</v>
      </c>
      <c r="F17" s="2" t="str">
        <f>A17&amp;B17&amp;C17&amp;E17</f>
        <v>EdwardFerris, IIIMMILLENNIUM RUNNING</v>
      </c>
      <c r="G17" s="26">
        <f>SUMIF('Nashua 10K'!$F$2:$F$300,$F17,'Nashua 10K'!$J$2:$J$300)</f>
        <v>0</v>
      </c>
      <c r="H17" s="26">
        <f>SUMIF('Cinco 5K'!$F$2:$F$399,$F17,'Cinco 5K'!$J$2:$J$399)</f>
        <v>47</v>
      </c>
      <c r="I17" s="26">
        <f>SUMIF('Run for Freedom 10K'!$F$2:$F$300,$F17,'Run for Freedom 10K'!$J$2:$J$300)</f>
        <v>45.5</v>
      </c>
      <c r="J17" s="26">
        <f>SUMIF('Half Way to St. Patty 5K'!$F$2:$F$300,$F17,'Half Way to St. Patty 5K'!$J$2:$J$300)</f>
        <v>44</v>
      </c>
      <c r="K17" s="26">
        <f>SUMIF('Downriver 10K'!$F$2:$F$300,$F17,'Downriver 10K'!$J$2:$J$300)</f>
        <v>58</v>
      </c>
      <c r="L17" s="26">
        <f>SUMIF('New England Half'!$F$2:$F$300,$F17,'New England Half'!$J$2:$J$300)</f>
        <v>58</v>
      </c>
      <c r="M17" s="28">
        <f>SUM(G17:L17)</f>
        <v>252.5</v>
      </c>
    </row>
    <row r="18" spans="1:13" ht="12.45" x14ac:dyDescent="0.3">
      <c r="A18" t="s">
        <v>658</v>
      </c>
      <c r="B18" t="s">
        <v>804</v>
      </c>
      <c r="C18" t="s">
        <v>33</v>
      </c>
      <c r="D18">
        <v>46</v>
      </c>
      <c r="E18" s="2" t="s">
        <v>20</v>
      </c>
      <c r="F18" s="2" t="str">
        <f>A18&amp;B18&amp;C18&amp;E18</f>
        <v>MikeVeilleuxMMILLENNIUM RUNNING</v>
      </c>
      <c r="G18" s="26">
        <f>SUMIF('Nashua 10K'!$F$2:$F$300,$F18,'Nashua 10K'!$J$2:$J$300)</f>
        <v>0</v>
      </c>
      <c r="H18" s="26">
        <f>SUMIF('Cinco 5K'!$F$2:$F$399,$F18,'Cinco 5K'!$J$2:$J$399)</f>
        <v>0</v>
      </c>
      <c r="I18" s="26">
        <f>SUMIF('Run for Freedom 10K'!$F$2:$F$300,$F18,'Run for Freedom 10K'!$J$2:$J$300)</f>
        <v>0</v>
      </c>
      <c r="J18" s="26">
        <f>SUMIF('Half Way to St. Patty 5K'!$F$2:$F$300,$F18,'Half Way to St. Patty 5K'!$J$2:$J$300)</f>
        <v>0</v>
      </c>
      <c r="K18" s="26">
        <f>SUMIF('Downriver 10K'!$F$2:$F$300,$F18,'Downriver 10K'!$J$2:$J$300)</f>
        <v>100</v>
      </c>
      <c r="L18" s="26">
        <f>SUMIF('New England Half'!$F$2:$F$300,$F18,'New England Half'!$J$2:$J$300)</f>
        <v>125</v>
      </c>
      <c r="M18" s="28">
        <f>SUM(G18:L18)</f>
        <v>225</v>
      </c>
    </row>
    <row r="19" spans="1:13" ht="12.45" x14ac:dyDescent="0.3">
      <c r="A19" s="3" t="s">
        <v>36</v>
      </c>
      <c r="B19" s="3" t="s">
        <v>214</v>
      </c>
      <c r="C19" s="3" t="s">
        <v>33</v>
      </c>
      <c r="D19">
        <v>37</v>
      </c>
      <c r="E19" s="3" t="s">
        <v>20</v>
      </c>
      <c r="F19" s="2" t="str">
        <f>A19&amp;B19&amp;C19&amp;E19</f>
        <v>ThomasCookMMILLENNIUM RUNNING</v>
      </c>
      <c r="G19" s="26">
        <f>SUMIF('Nashua 10K'!$F$2:$F$300,$F19,'Nashua 10K'!$J$2:$J$300)</f>
        <v>0</v>
      </c>
      <c r="H19" s="26">
        <f>SUMIF('Cinco 5K'!$F$2:$F$399,$F19,'Cinco 5K'!$J$2:$J$399)</f>
        <v>48.5</v>
      </c>
      <c r="I19" s="26">
        <f>SUMIF('Run for Freedom 10K'!$F$2:$F$300,$F19,'Run for Freedom 10K'!$J$2:$J$300)</f>
        <v>44</v>
      </c>
      <c r="J19" s="26">
        <f>SUMIF('Half Way to St. Patty 5K'!$F$2:$F$300,$F19,'Half Way to St. Patty 5K'!$J$2:$J$300)</f>
        <v>0</v>
      </c>
      <c r="K19" s="26">
        <f>SUMIF('Downriver 10K'!$F$2:$F$300,$F19,'Downriver 10K'!$J$2:$J$300)</f>
        <v>56</v>
      </c>
      <c r="L19" s="26">
        <f>SUMIF('New England Half'!$F$2:$F$300,$F19,'New England Half'!$J$2:$J$300)</f>
        <v>62</v>
      </c>
      <c r="M19" s="28">
        <f>SUM(G19:L19)</f>
        <v>210.5</v>
      </c>
    </row>
    <row r="20" spans="1:13" ht="12.45" x14ac:dyDescent="0.3">
      <c r="A20" s="3" t="s">
        <v>81</v>
      </c>
      <c r="B20" s="3" t="s">
        <v>82</v>
      </c>
      <c r="C20" s="3" t="s">
        <v>33</v>
      </c>
      <c r="D20" s="3">
        <v>73</v>
      </c>
      <c r="E20" s="3" t="s">
        <v>18</v>
      </c>
      <c r="F20" s="2" t="str">
        <f>A20&amp;B20&amp;C20&amp;E20</f>
        <v>TrevorWardMGATE CITY STRIDERS</v>
      </c>
      <c r="G20" s="26">
        <f>SUMIF('Nashua 10K'!$F$2:$F$300,$F20,'Nashua 10K'!$J$2:$J$300)</f>
        <v>76</v>
      </c>
      <c r="H20" s="26">
        <f>SUMIF('Cinco 5K'!$F$2:$F$399,$F20,'Cinco 5K'!$J$2:$J$399)</f>
        <v>68</v>
      </c>
      <c r="I20" s="26">
        <f>SUMIF('Run for Freedom 10K'!$F$2:$F$300,$F20,'Run for Freedom 10K'!$J$2:$J$300)</f>
        <v>60</v>
      </c>
      <c r="J20" s="26">
        <f>SUMIF('Half Way to St. Patty 5K'!$F$2:$F$300,$F20,'Half Way to St. Patty 5K'!$J$2:$J$300)</f>
        <v>0</v>
      </c>
      <c r="K20" s="26">
        <f>SUMIF('Downriver 10K'!$F$2:$F$300,$F20,'Downriver 10K'!$J$2:$J$300)</f>
        <v>0</v>
      </c>
      <c r="L20" s="26">
        <f>SUMIF('New England Half'!$F$2:$F$300,$F20,'New England Half'!$J$2:$J$300)</f>
        <v>0</v>
      </c>
      <c r="M20" s="28">
        <f>SUM(G20:L20)</f>
        <v>204</v>
      </c>
    </row>
    <row r="21" spans="1:13" ht="12.45" x14ac:dyDescent="0.3">
      <c r="A21" s="3" t="s">
        <v>48</v>
      </c>
      <c r="B21" s="3" t="s">
        <v>492</v>
      </c>
      <c r="C21" s="3" t="s">
        <v>33</v>
      </c>
      <c r="D21">
        <v>44</v>
      </c>
      <c r="E21" s="3" t="s">
        <v>20</v>
      </c>
      <c r="F21" s="2" t="str">
        <f>A21&amp;B21&amp;C21&amp;E21</f>
        <v>MichaelMartinezMMILLENNIUM RUNNING</v>
      </c>
      <c r="G21" s="26">
        <f>SUMIF('Nashua 10K'!$F$2:$F$300,$F21,'Nashua 10K'!$J$2:$J$300)</f>
        <v>0</v>
      </c>
      <c r="H21" s="26">
        <f>SUMIF('Cinco 5K'!$F$2:$F$399,$F21,'Cinco 5K'!$J$2:$J$399)</f>
        <v>44</v>
      </c>
      <c r="I21" s="26">
        <f>SUMIF('Run for Freedom 10K'!$F$2:$F$300,$F21,'Run for Freedom 10K'!$J$2:$J$300)</f>
        <v>0</v>
      </c>
      <c r="J21" s="26">
        <f>SUMIF('Half Way to St. Patty 5K'!$F$2:$F$300,$F21,'Half Way to St. Patty 5K'!$J$2:$J$300)</f>
        <v>42.5</v>
      </c>
      <c r="K21" s="26">
        <f>SUMIF('Downriver 10K'!$F$2:$F$300,$F21,'Downriver 10K'!$J$2:$J$300)</f>
        <v>60</v>
      </c>
      <c r="L21" s="26">
        <f>SUMIF('New England Half'!$F$2:$F$300,$F21,'New England Half'!$J$2:$J$300)</f>
        <v>54</v>
      </c>
      <c r="M21" s="28">
        <f>SUM(G21:L21)</f>
        <v>200.5</v>
      </c>
    </row>
    <row r="22" spans="1:13" ht="12.45" x14ac:dyDescent="0.3">
      <c r="A22" s="3" t="s">
        <v>654</v>
      </c>
      <c r="B22" s="3" t="s">
        <v>655</v>
      </c>
      <c r="C22" s="3" t="s">
        <v>33</v>
      </c>
      <c r="D22">
        <v>57</v>
      </c>
      <c r="E22" s="3" t="s">
        <v>20</v>
      </c>
      <c r="F22" s="2" t="str">
        <f>A22&amp;B22&amp;C22&amp;E22</f>
        <v>GiuseppeLe PeraMMILLENNIUM RUNNING</v>
      </c>
      <c r="G22" s="26">
        <f>SUMIF('Nashua 10K'!$F$2:$F$300,$F22,'Nashua 10K'!$J$2:$J$300)</f>
        <v>0</v>
      </c>
      <c r="H22" s="26">
        <f>SUMIF('Cinco 5K'!$F$2:$F$399,$F22,'Cinco 5K'!$J$2:$J$399)</f>
        <v>0</v>
      </c>
      <c r="I22" s="26">
        <f>SUMIF('Run for Freedom 10K'!$F$2:$F$300,$F22,'Run for Freedom 10K'!$J$2:$J$300)</f>
        <v>62</v>
      </c>
      <c r="J22" s="26">
        <f>SUMIF('Half Way to St. Patty 5K'!$F$2:$F$300,$F22,'Half Way to St. Patty 5K'!$J$2:$J$300)</f>
        <v>0</v>
      </c>
      <c r="K22" s="26">
        <f>SUMIF('Downriver 10K'!$F$2:$F$300,$F22,'Downriver 10K'!$J$2:$J$300)</f>
        <v>66</v>
      </c>
      <c r="L22" s="26">
        <f>SUMIF('New England Half'!$F$2:$F$300,$F22,'New England Half'!$J$2:$J$300)</f>
        <v>66</v>
      </c>
      <c r="M22" s="28">
        <f>SUM(G22:L22)</f>
        <v>194</v>
      </c>
    </row>
    <row r="23" spans="1:13" ht="12.45" x14ac:dyDescent="0.3">
      <c r="A23" s="3" t="s">
        <v>790</v>
      </c>
      <c r="B23" s="3" t="s">
        <v>791</v>
      </c>
      <c r="C23" s="3" t="s">
        <v>33</v>
      </c>
      <c r="D23">
        <v>61</v>
      </c>
      <c r="E23" s="2" t="s">
        <v>21</v>
      </c>
      <c r="F23" s="2" t="str">
        <f>A23&amp;B23&amp;C23&amp;E23</f>
        <v>RobDanielsMUPPER VALLEY RUNNING CLUB</v>
      </c>
      <c r="G23" s="26">
        <f>SUMIF('Nashua 10K'!$F$2:$F$300,$F23,'Nashua 10K'!$J$2:$J$300)</f>
        <v>0</v>
      </c>
      <c r="H23" s="26">
        <f>SUMIF('Cinco 5K'!$F$2:$F$399,$F23,'Cinco 5K'!$J$2:$J$399)</f>
        <v>0</v>
      </c>
      <c r="I23" s="26">
        <f>SUMIF('Run for Freedom 10K'!$F$2:$F$300,$F23,'Run for Freedom 10K'!$J$2:$J$300)</f>
        <v>0</v>
      </c>
      <c r="J23" s="26">
        <f>SUMIF('Half Way to St. Patty 5K'!$F$2:$F$300,$F23,'Half Way to St. Patty 5K'!$J$2:$J$300)</f>
        <v>62</v>
      </c>
      <c r="K23" s="26">
        <f>SUMIF('Downriver 10K'!$F$2:$F$300,$F23,'Downriver 10K'!$J$2:$J$300)</f>
        <v>68</v>
      </c>
      <c r="L23" s="26">
        <f>SUMIF('New England Half'!$F$2:$F$300,$F23,'New England Half'!$J$2:$J$300)</f>
        <v>64</v>
      </c>
      <c r="M23" s="28">
        <f>SUM(G23:L23)</f>
        <v>194</v>
      </c>
    </row>
    <row r="24" spans="1:13" ht="12.45" x14ac:dyDescent="0.3">
      <c r="A24" s="3" t="s">
        <v>479</v>
      </c>
      <c r="B24" s="3" t="s">
        <v>78</v>
      </c>
      <c r="C24" s="3" t="s">
        <v>33</v>
      </c>
      <c r="D24">
        <v>42</v>
      </c>
      <c r="E24" s="2" t="s">
        <v>20</v>
      </c>
      <c r="F24" s="2" t="str">
        <f>A24&amp;B24&amp;C24&amp;E24</f>
        <v>BrianSeveranceMMILLENNIUM RUNNING</v>
      </c>
      <c r="G24" s="26">
        <f>SUMIF('Nashua 10K'!$F$2:$F$300,$F24,'Nashua 10K'!$J$2:$J$300)</f>
        <v>0</v>
      </c>
      <c r="H24" s="26">
        <f>SUMIF('Cinco 5K'!$F$2:$F$399,$F24,'Cinco 5K'!$J$2:$J$399)</f>
        <v>0</v>
      </c>
      <c r="I24" s="26">
        <f>SUMIF('Run for Freedom 10K'!$F$2:$F$300,$F24,'Run for Freedom 10K'!$J$2:$J$300)</f>
        <v>0</v>
      </c>
      <c r="J24" s="26">
        <f>SUMIF('Half Way to St. Patty 5K'!$F$2:$F$300,$F24,'Half Way to St. Patty 5K'!$J$2:$J$300)</f>
        <v>73</v>
      </c>
      <c r="K24" s="26">
        <f>SUMIF('Downriver 10K'!$F$2:$F$300,$F24,'Downriver 10K'!$J$2:$J$300)</f>
        <v>64</v>
      </c>
      <c r="L24" s="26">
        <f>SUMIF('New England Half'!$F$2:$F$300,$F24,'New England Half'!$J$2:$J$300)</f>
        <v>46</v>
      </c>
      <c r="M24" s="28">
        <f>SUM(G24:L24)</f>
        <v>183</v>
      </c>
    </row>
    <row r="25" spans="1:13" ht="12.45" x14ac:dyDescent="0.3">
      <c r="A25" t="s">
        <v>48</v>
      </c>
      <c r="B25" t="s">
        <v>52</v>
      </c>
      <c r="C25" t="s">
        <v>33</v>
      </c>
      <c r="D25">
        <v>58</v>
      </c>
      <c r="E25" t="s">
        <v>19</v>
      </c>
      <c r="F25" s="2" t="str">
        <f>A25&amp;B25&amp;C25&amp;E25</f>
        <v>MichaelDufourMGREATER DERRY TRACK CLUB</v>
      </c>
      <c r="G25" s="26">
        <f>SUMIF('Nashua 10K'!$F$2:$F$300,$F25,'Nashua 10K'!$J$2:$J$300)</f>
        <v>85</v>
      </c>
      <c r="H25" s="26">
        <f>SUMIF('Cinco 5K'!$F$2:$F$399,$F25,'Cinco 5K'!$J$2:$J$399)</f>
        <v>0</v>
      </c>
      <c r="I25" s="26">
        <f>SUMIF('Run for Freedom 10K'!$F$2:$F$300,$F25,'Run for Freedom 10K'!$J$2:$J$300)</f>
        <v>0</v>
      </c>
      <c r="J25" s="26">
        <f>SUMIF('Half Way to St. Patty 5K'!$F$2:$F$300,$F25,'Half Way to St. Patty 5K'!$J$2:$J$300)</f>
        <v>82</v>
      </c>
      <c r="K25" s="26">
        <f>SUMIF('Downriver 10K'!$F$2:$F$300,$F25,'Downriver 10K'!$J$2:$J$300)</f>
        <v>0</v>
      </c>
      <c r="L25" s="26">
        <f>SUMIF('New England Half'!$F$2:$F$300,$F25,'New England Half'!$J$2:$J$300)</f>
        <v>0</v>
      </c>
      <c r="M25" s="28">
        <f>SUM(G25:L25)</f>
        <v>167</v>
      </c>
    </row>
    <row r="26" spans="1:13" ht="12.45" x14ac:dyDescent="0.3">
      <c r="A26" s="3" t="s">
        <v>493</v>
      </c>
      <c r="B26" s="3" t="s">
        <v>494</v>
      </c>
      <c r="C26" s="3" t="s">
        <v>33</v>
      </c>
      <c r="D26" s="3">
        <v>25</v>
      </c>
      <c r="E26" s="3" t="s">
        <v>19</v>
      </c>
      <c r="F26" s="2" t="str">
        <f>A26&amp;B26&amp;C26&amp;E26</f>
        <v>JasonSchoellerMGREATER DERRY TRACK CLUB</v>
      </c>
      <c r="G26" s="26">
        <f>SUMIF('Nashua 10K'!$F$2:$F$300,$F26,'Nashua 10K'!$J$2:$J$300)</f>
        <v>0</v>
      </c>
      <c r="H26" s="26">
        <f>SUMIF('Cinco 5K'!$F$2:$F$399,$F26,'Cinco 5K'!$J$2:$J$399)</f>
        <v>38</v>
      </c>
      <c r="I26" s="26">
        <f>SUMIF('Run for Freedom 10K'!$F$2:$F$300,$F26,'Run for Freedom 10K'!$J$2:$J$300)</f>
        <v>39.5</v>
      </c>
      <c r="J26" s="26">
        <f>SUMIF('Half Way to St. Patty 5K'!$F$2:$F$300,$F26,'Half Way to St. Patty 5K'!$J$2:$J$300)</f>
        <v>41</v>
      </c>
      <c r="K26" s="26">
        <f>SUMIF('Downriver 10K'!$F$2:$F$300,$F26,'Downriver 10K'!$J$2:$J$300)</f>
        <v>0</v>
      </c>
      <c r="L26" s="26">
        <f>SUMIF('New England Half'!$F$2:$F$300,$F26,'New England Half'!$J$2:$J$300)</f>
        <v>48</v>
      </c>
      <c r="M26" s="28">
        <f>SUM(G26:L26)</f>
        <v>166.5</v>
      </c>
    </row>
    <row r="27" spans="1:13" ht="12.45" x14ac:dyDescent="0.3">
      <c r="A27" s="3" t="s">
        <v>99</v>
      </c>
      <c r="B27" s="3" t="s">
        <v>72</v>
      </c>
      <c r="C27" s="3" t="s">
        <v>33</v>
      </c>
      <c r="D27">
        <v>62</v>
      </c>
      <c r="E27" s="3" t="s">
        <v>21</v>
      </c>
      <c r="F27" s="2" t="str">
        <f>A27&amp;B27&amp;C27&amp;E27</f>
        <v>TomMooreMUPPER VALLEY RUNNING CLUB</v>
      </c>
      <c r="G27" s="26">
        <f>SUMIF('Nashua 10K'!$F$2:$F$300,$F27,'Nashua 10K'!$J$2:$J$300)</f>
        <v>33</v>
      </c>
      <c r="H27" s="26">
        <f>SUMIF('Cinco 5K'!$F$2:$F$399,$F27,'Cinco 5K'!$J$2:$J$399)</f>
        <v>20.5</v>
      </c>
      <c r="I27" s="26">
        <f>SUMIF('Run for Freedom 10K'!$F$2:$F$300,$F27,'Run for Freedom 10K'!$J$2:$J$300)</f>
        <v>28</v>
      </c>
      <c r="J27" s="26">
        <f>SUMIF('Half Way to St. Patty 5K'!$F$2:$F$300,$F27,'Half Way to St. Patty 5K'!$J$2:$J$300)</f>
        <v>34</v>
      </c>
      <c r="K27" s="26">
        <f>SUMIF('Downriver 10K'!$F$2:$F$300,$F27,'Downriver 10K'!$J$2:$J$300)</f>
        <v>50</v>
      </c>
      <c r="L27" s="26">
        <f>SUMIF('New England Half'!$F$2:$F$300,$F27,'New England Half'!$J$2:$J$300)</f>
        <v>0</v>
      </c>
      <c r="M27" s="28">
        <f>SUM(G27:L27)</f>
        <v>165.5</v>
      </c>
    </row>
    <row r="28" spans="1:13" ht="12.45" x14ac:dyDescent="0.3">
      <c r="A28" s="3" t="s">
        <v>106</v>
      </c>
      <c r="B28" s="3" t="s">
        <v>107</v>
      </c>
      <c r="C28" s="3" t="s">
        <v>33</v>
      </c>
      <c r="D28">
        <v>65</v>
      </c>
      <c r="E28" s="3" t="s">
        <v>18</v>
      </c>
      <c r="F28" s="2" t="str">
        <f>A28&amp;B28&amp;C28&amp;E28</f>
        <v>BruceContiMGATE CITY STRIDERS</v>
      </c>
      <c r="G28" s="26">
        <f>SUMIF('Nashua 10K'!$F$2:$F$300,$F28,'Nashua 10K'!$J$2:$J$300)</f>
        <v>38</v>
      </c>
      <c r="H28" s="26">
        <f>SUMIF('Cinco 5K'!$F$2:$F$399,$F28,'Cinco 5K'!$J$2:$J$399)</f>
        <v>18.25</v>
      </c>
      <c r="I28" s="26">
        <f>SUMIF('Run for Freedom 10K'!$F$2:$F$300,$F28,'Run for Freedom 10K'!$J$2:$J$300)</f>
        <v>11.75</v>
      </c>
      <c r="J28" s="26">
        <f>SUMIF('Half Way to St. Patty 5K'!$F$2:$F$300,$F28,'Half Way to St. Patty 5K'!$J$2:$J$300)</f>
        <v>30</v>
      </c>
      <c r="K28" s="26">
        <f>SUMIF('Downriver 10K'!$F$2:$F$300,$F28,'Downriver 10K'!$J$2:$J$300)</f>
        <v>41</v>
      </c>
      <c r="L28" s="26">
        <f>SUMIF('New England Half'!$F$2:$F$300,$F28,'New England Half'!$J$2:$J$300)</f>
        <v>26</v>
      </c>
      <c r="M28" s="28">
        <f>SUM(G28:L28)</f>
        <v>165</v>
      </c>
    </row>
    <row r="29" spans="1:13" ht="12.45" x14ac:dyDescent="0.3">
      <c r="A29" s="3" t="s">
        <v>495</v>
      </c>
      <c r="B29" s="3" t="s">
        <v>503</v>
      </c>
      <c r="C29" s="3" t="s">
        <v>33</v>
      </c>
      <c r="D29">
        <v>47</v>
      </c>
      <c r="E29" s="3" t="s">
        <v>20</v>
      </c>
      <c r="F29" s="2" t="str">
        <f>A29&amp;B29&amp;C29&amp;E29</f>
        <v>ChristopherDeanMMILLENNIUM RUNNING</v>
      </c>
      <c r="G29" s="26">
        <f>SUMIF('Nashua 10K'!$F$2:$F$300,$F29,'Nashua 10K'!$J$2:$J$300)</f>
        <v>0</v>
      </c>
      <c r="H29" s="26">
        <f>SUMIF('Cinco 5K'!$F$2:$F$399,$F29,'Cinco 5K'!$J$2:$J$399)</f>
        <v>28</v>
      </c>
      <c r="I29" s="26">
        <f>SUMIF('Run for Freedom 10K'!$F$2:$F$300,$F29,'Run for Freedom 10K'!$J$2:$J$300)</f>
        <v>22.75</v>
      </c>
      <c r="J29" s="26">
        <f>SUMIF('Half Way to St. Patty 5K'!$F$2:$F$300,$F29,'Half Way to St. Patty 5K'!$J$2:$J$300)</f>
        <v>31</v>
      </c>
      <c r="K29" s="26">
        <f>SUMIF('Downriver 10K'!$F$2:$F$300,$F29,'Downriver 10K'!$J$2:$J$300)</f>
        <v>45.5</v>
      </c>
      <c r="L29" s="26">
        <f>SUMIF('New England Half'!$F$2:$F$300,$F29,'New England Half'!$J$2:$J$300)</f>
        <v>34</v>
      </c>
      <c r="M29" s="28">
        <f>SUM(G29:L29)</f>
        <v>161.25</v>
      </c>
    </row>
    <row r="30" spans="1:13" ht="12.45" x14ac:dyDescent="0.3">
      <c r="A30" s="3" t="s">
        <v>73</v>
      </c>
      <c r="B30" s="3" t="s">
        <v>74</v>
      </c>
      <c r="C30" s="3" t="s">
        <v>33</v>
      </c>
      <c r="D30">
        <v>50</v>
      </c>
      <c r="E30" s="3" t="s">
        <v>19</v>
      </c>
      <c r="F30" s="2" t="str">
        <f>A30&amp;B30&amp;C30&amp;E30</f>
        <v>JamesAikenMGREATER DERRY TRACK CLUB</v>
      </c>
      <c r="G30" s="26">
        <f>SUMIF('Nashua 10K'!$F$2:$F$300,$F30,'Nashua 10K'!$J$2:$J$300)</f>
        <v>48.5</v>
      </c>
      <c r="H30" s="26">
        <f>SUMIF('Cinco 5K'!$F$2:$F$399,$F30,'Cinco 5K'!$J$2:$J$399)</f>
        <v>14.5</v>
      </c>
      <c r="I30" s="26">
        <f>SUMIF('Run for Freedom 10K'!$F$2:$F$300,$F30,'Run for Freedom 10K'!$J$2:$J$300)</f>
        <v>15.5</v>
      </c>
      <c r="J30" s="26">
        <f>SUMIF('Half Way to St. Patty 5K'!$F$2:$F$300,$F30,'Half Way to St. Patty 5K'!$J$2:$J$300)</f>
        <v>22.75</v>
      </c>
      <c r="K30" s="26">
        <f>SUMIF('Downriver 10K'!$F$2:$F$300,$F30,'Downriver 10K'!$J$2:$J$300)</f>
        <v>34</v>
      </c>
      <c r="L30" s="26">
        <f>SUMIF('New England Half'!$F$2:$F$300,$F30,'New England Half'!$J$2:$J$300)</f>
        <v>21</v>
      </c>
      <c r="M30" s="28">
        <f>SUM(G30:L30)</f>
        <v>156.25</v>
      </c>
    </row>
    <row r="31" spans="1:13" ht="12.45" x14ac:dyDescent="0.3">
      <c r="A31" s="3" t="s">
        <v>496</v>
      </c>
      <c r="B31" s="3" t="s">
        <v>36</v>
      </c>
      <c r="C31" s="3" t="s">
        <v>33</v>
      </c>
      <c r="D31">
        <v>26</v>
      </c>
      <c r="E31" s="3" t="s">
        <v>20</v>
      </c>
      <c r="F31" s="2" t="str">
        <f>A31&amp;B31&amp;C31&amp;E31</f>
        <v>GavinThomasMMILLENNIUM RUNNING</v>
      </c>
      <c r="G31" s="26">
        <f>SUMIF('Nashua 10K'!$F$2:$F$300,$F31,'Nashua 10K'!$J$2:$J$300)</f>
        <v>0</v>
      </c>
      <c r="H31" s="26">
        <f>SUMIF('Cinco 5K'!$F$2:$F$399,$F31,'Cinco 5K'!$J$2:$J$399)</f>
        <v>34</v>
      </c>
      <c r="I31" s="26">
        <f>SUMIF('Run for Freedom 10K'!$F$2:$F$300,$F31,'Run for Freedom 10K'!$J$2:$J$300)</f>
        <v>32</v>
      </c>
      <c r="J31" s="26">
        <f>SUMIF('Half Way to St. Patty 5K'!$F$2:$F$300,$F31,'Half Way to St. Patty 5K'!$J$2:$J$300)</f>
        <v>0</v>
      </c>
      <c r="K31" s="26">
        <f>SUMIF('Downriver 10K'!$F$2:$F$300,$F31,'Downriver 10K'!$J$2:$J$300)</f>
        <v>47</v>
      </c>
      <c r="L31" s="26">
        <f>SUMIF('New England Half'!$F$2:$F$300,$F31,'New England Half'!$J$2:$J$300)</f>
        <v>38</v>
      </c>
      <c r="M31" s="28">
        <f>SUM(G31:L31)</f>
        <v>151</v>
      </c>
    </row>
    <row r="32" spans="1:13" ht="12.45" x14ac:dyDescent="0.3">
      <c r="A32" s="3" t="s">
        <v>477</v>
      </c>
      <c r="B32" s="3" t="s">
        <v>478</v>
      </c>
      <c r="C32" s="3" t="s">
        <v>33</v>
      </c>
      <c r="D32" s="3">
        <v>70</v>
      </c>
      <c r="E32" s="3" t="s">
        <v>20</v>
      </c>
      <c r="F32" s="2" t="str">
        <f>A32&amp;B32&amp;C32&amp;E32</f>
        <v>DickJardineMMILLENNIUM RUNNING</v>
      </c>
      <c r="G32" s="26">
        <f>SUMIF('Nashua 10K'!$F$2:$F$300,$F32,'Nashua 10K'!$J$2:$J$300)</f>
        <v>0</v>
      </c>
      <c r="H32" s="26">
        <f>SUMIF('Cinco 5K'!$F$2:$F$399,$F32,'Cinco 5K'!$J$2:$J$399)</f>
        <v>70</v>
      </c>
      <c r="I32" s="26">
        <f>SUMIF('Run for Freedom 10K'!$F$2:$F$300,$F32,'Run for Freedom 10K'!$J$2:$J$300)</f>
        <v>0</v>
      </c>
      <c r="J32" s="26">
        <f>SUMIF('Half Way to St. Patty 5K'!$F$2:$F$300,$F32,'Half Way to St. Patty 5K'!$J$2:$J$300)</f>
        <v>36.5</v>
      </c>
      <c r="K32" s="26">
        <f>SUMIF('Downriver 10K'!$F$2:$F$300,$F32,'Downriver 10K'!$J$2:$J$300)</f>
        <v>0</v>
      </c>
      <c r="L32" s="26">
        <f>SUMIF('New England Half'!$F$2:$F$300,$F32,'New England Half'!$J$2:$J$300)</f>
        <v>42</v>
      </c>
      <c r="M32" s="28">
        <f>SUM(G32:L32)</f>
        <v>148.5</v>
      </c>
    </row>
    <row r="33" spans="1:13" ht="12.45" x14ac:dyDescent="0.3">
      <c r="A33" s="3" t="s">
        <v>481</v>
      </c>
      <c r="B33" s="3" t="s">
        <v>482</v>
      </c>
      <c r="C33" s="3" t="s">
        <v>33</v>
      </c>
      <c r="D33" s="3">
        <v>41</v>
      </c>
      <c r="E33" s="3" t="s">
        <v>20</v>
      </c>
      <c r="F33" s="2" t="str">
        <f>A33&amp;B33&amp;C33&amp;E33</f>
        <v>CoreyGirardMMILLENNIUM RUNNING</v>
      </c>
      <c r="G33" s="26">
        <f>SUMIF('Nashua 10K'!$F$2:$F$300,$F33,'Nashua 10K'!$J$2:$J$300)</f>
        <v>0</v>
      </c>
      <c r="H33" s="26">
        <f>SUMIF('Cinco 5K'!$F$2:$F$399,$F33,'Cinco 5K'!$J$2:$J$399)</f>
        <v>66</v>
      </c>
      <c r="I33" s="26">
        <f>SUMIF('Run for Freedom 10K'!$F$2:$F$300,$F33,'Run for Freedom 10K'!$J$2:$J$300)</f>
        <v>0</v>
      </c>
      <c r="J33" s="26">
        <f>SUMIF('Half Way to St. Patty 5K'!$F$2:$F$300,$F33,'Half Way to St. Patty 5K'!$J$2:$J$300)</f>
        <v>0</v>
      </c>
      <c r="K33" s="26">
        <f>SUMIF('Downriver 10K'!$F$2:$F$300,$F33,'Downriver 10K'!$J$2:$J$300)</f>
        <v>0</v>
      </c>
      <c r="L33" s="26">
        <f>SUMIF('New England Half'!$F$2:$F$300,$F33,'New England Half'!$J$2:$J$300)</f>
        <v>78</v>
      </c>
      <c r="M33" s="28">
        <f>SUM(G33:L33)</f>
        <v>144</v>
      </c>
    </row>
    <row r="34" spans="1:13" ht="12.45" x14ac:dyDescent="0.3">
      <c r="A34" s="3" t="s">
        <v>479</v>
      </c>
      <c r="B34" s="3" t="s">
        <v>480</v>
      </c>
      <c r="C34" s="3" t="s">
        <v>33</v>
      </c>
      <c r="D34" s="3">
        <v>57</v>
      </c>
      <c r="E34" s="3" t="s">
        <v>20</v>
      </c>
      <c r="F34" s="2" t="str">
        <f>A34&amp;B34&amp;C34&amp;E34</f>
        <v>BrianArsenaultMMILLENNIUM RUNNING</v>
      </c>
      <c r="G34" s="26">
        <f>SUMIF('Nashua 10K'!$F$2:$F$300,$F34,'Nashua 10K'!$J$2:$J$300)</f>
        <v>0</v>
      </c>
      <c r="H34" s="26">
        <f>SUMIF('Cinco 5K'!$F$2:$F$399,$F34,'Cinco 5K'!$J$2:$J$399)</f>
        <v>60</v>
      </c>
      <c r="I34" s="26">
        <f>SUMIF('Run for Freedom 10K'!$F$2:$F$300,$F34,'Run for Freedom 10K'!$J$2:$J$300)</f>
        <v>0</v>
      </c>
      <c r="J34" s="26">
        <f>SUMIF('Half Way to St. Patty 5K'!$F$2:$F$300,$F34,'Half Way to St. Patty 5K'!$J$2:$J$300)</f>
        <v>56</v>
      </c>
      <c r="K34" s="26">
        <f>SUMIF('Downriver 10K'!$F$2:$F$300,$F34,'Downriver 10K'!$J$2:$J$300)</f>
        <v>0</v>
      </c>
      <c r="L34" s="26">
        <f>SUMIF('New England Half'!$F$2:$F$300,$F34,'New England Half'!$J$2:$J$300)</f>
        <v>27</v>
      </c>
      <c r="M34" s="28">
        <f>SUM(G34:L34)</f>
        <v>143</v>
      </c>
    </row>
    <row r="35" spans="1:13" ht="12.45" x14ac:dyDescent="0.3">
      <c r="A35" s="3" t="s">
        <v>79</v>
      </c>
      <c r="B35" s="3" t="s">
        <v>80</v>
      </c>
      <c r="C35" s="3" t="s">
        <v>33</v>
      </c>
      <c r="D35">
        <v>51</v>
      </c>
      <c r="E35" s="3" t="s">
        <v>19</v>
      </c>
      <c r="F35" s="2" t="str">
        <f>A35&amp;B35&amp;C35&amp;E35</f>
        <v>ScottReiffMGREATER DERRY TRACK CLUB</v>
      </c>
      <c r="G35" s="26">
        <f>SUMIF('Nashua 10K'!$F$2:$F$300,$F35,'Nashua 10K'!$J$2:$J$300)</f>
        <v>44</v>
      </c>
      <c r="H35" s="26">
        <f>SUMIF('Cinco 5K'!$F$2:$F$399,$F35,'Cinco 5K'!$J$2:$J$399)</f>
        <v>27</v>
      </c>
      <c r="I35" s="26">
        <f>SUMIF('Run for Freedom 10K'!$F$2:$F$300,$F35,'Run for Freedom 10K'!$J$2:$J$300)</f>
        <v>25</v>
      </c>
      <c r="J35" s="26">
        <f>SUMIF('Half Way to St. Patty 5K'!$F$2:$F$300,$F35,'Half Way to St. Patty 5K'!$J$2:$J$300)</f>
        <v>0</v>
      </c>
      <c r="K35" s="26">
        <f>SUMIF('Downriver 10K'!$F$2:$F$300,$F35,'Downriver 10K'!$J$2:$J$300)</f>
        <v>27</v>
      </c>
      <c r="L35" s="26">
        <f>SUMIF('New England Half'!$F$2:$F$300,$F35,'New England Half'!$J$2:$J$300)</f>
        <v>18.5</v>
      </c>
      <c r="M35" s="28">
        <f>SUM(G35:L35)</f>
        <v>141.5</v>
      </c>
    </row>
    <row r="36" spans="1:13" ht="12.45" x14ac:dyDescent="0.3">
      <c r="A36" s="3" t="s">
        <v>531</v>
      </c>
      <c r="B36" s="3" t="s">
        <v>735</v>
      </c>
      <c r="C36" s="3" t="s">
        <v>33</v>
      </c>
      <c r="D36" s="3">
        <v>32</v>
      </c>
      <c r="E36" s="2" t="s">
        <v>20</v>
      </c>
      <c r="F36" s="2" t="str">
        <f>A36&amp;B36&amp;C36&amp;E36</f>
        <v>KyleBraytonMMILLENNIUM RUNNING</v>
      </c>
      <c r="G36" s="26">
        <f>SUMIF('Nashua 10K'!$F$2:$F$300,$F36,'Nashua 10K'!$J$2:$J$300)</f>
        <v>0</v>
      </c>
      <c r="H36" s="26">
        <f>SUMIF('Cinco 5K'!$F$2:$F$399,$F36,'Cinco 5K'!$J$2:$J$399)</f>
        <v>0</v>
      </c>
      <c r="I36" s="26">
        <f>SUMIF('Run for Freedom 10K'!$F$2:$F$300,$F36,'Run for Freedom 10K'!$J$2:$J$300)</f>
        <v>0</v>
      </c>
      <c r="J36" s="26">
        <f>SUMIF('Half Way to St. Patty 5K'!$F$2:$F$300,$F36,'Half Way to St. Patty 5K'!$J$2:$J$300)</f>
        <v>60</v>
      </c>
      <c r="K36" s="26">
        <f>SUMIF('Downriver 10K'!$F$2:$F$300,$F36,'Downriver 10K'!$J$2:$J$300)</f>
        <v>0</v>
      </c>
      <c r="L36" s="26">
        <f>SUMIF('New England Half'!$F$2:$F$300,$F36,'New England Half'!$J$2:$J$300)</f>
        <v>70</v>
      </c>
      <c r="M36" s="28">
        <f>SUM(G36:L36)</f>
        <v>130</v>
      </c>
    </row>
    <row r="37" spans="1:13" ht="12.45" x14ac:dyDescent="0.3">
      <c r="A37" s="3" t="s">
        <v>488</v>
      </c>
      <c r="B37" s="3" t="s">
        <v>320</v>
      </c>
      <c r="C37" s="3" t="s">
        <v>33</v>
      </c>
      <c r="D37" s="3">
        <v>49</v>
      </c>
      <c r="E37" s="3" t="s">
        <v>19</v>
      </c>
      <c r="F37" s="2" t="str">
        <f>A37&amp;B37&amp;C37&amp;E37</f>
        <v>KurtMullenMGREATER DERRY TRACK CLUB</v>
      </c>
      <c r="G37" s="26">
        <f>SUMIF('Nashua 10K'!$F$2:$F$300,$F37,'Nashua 10K'!$J$2:$J$300)</f>
        <v>0</v>
      </c>
      <c r="H37" s="26">
        <f>SUMIF('Cinco 5K'!$F$2:$F$399,$F37,'Cinco 5K'!$J$2:$J$399)</f>
        <v>54</v>
      </c>
      <c r="I37" s="26">
        <f>SUMIF('Run for Freedom 10K'!$F$2:$F$300,$F37,'Run for Freedom 10K'!$J$2:$J$300)</f>
        <v>0</v>
      </c>
      <c r="J37" s="26">
        <f>SUMIF('Half Way to St. Patty 5K'!$F$2:$F$300,$F37,'Half Way to St. Patty 5K'!$J$2:$J$300)</f>
        <v>35</v>
      </c>
      <c r="K37" s="26">
        <f>SUMIF('Downriver 10K'!$F$2:$F$300,$F37,'Downriver 10K'!$J$2:$J$300)</f>
        <v>0</v>
      </c>
      <c r="L37" s="26">
        <f>SUMIF('New England Half'!$F$2:$F$300,$F37,'New England Half'!$J$2:$J$300)</f>
        <v>39</v>
      </c>
      <c r="M37" s="28">
        <f>SUM(G37:L37)</f>
        <v>128</v>
      </c>
    </row>
    <row r="38" spans="1:13" ht="12.45" x14ac:dyDescent="0.3">
      <c r="A38" s="3" t="s">
        <v>475</v>
      </c>
      <c r="B38" s="3" t="s">
        <v>476</v>
      </c>
      <c r="C38" s="3" t="s">
        <v>33</v>
      </c>
      <c r="D38" s="3">
        <v>28</v>
      </c>
      <c r="E38" s="3" t="s">
        <v>18</v>
      </c>
      <c r="F38" s="2" t="str">
        <f>A38&amp;B38&amp;C38&amp;E38</f>
        <v>StevenHammarMGATE CITY STRIDERS</v>
      </c>
      <c r="G38" s="26">
        <f>SUMIF('Nashua 10K'!$F$2:$F$300,$F38,'Nashua 10K'!$J$2:$J$300)</f>
        <v>0</v>
      </c>
      <c r="H38" s="26">
        <f>SUMIF('Cinco 5K'!$F$2:$F$399,$F38,'Cinco 5K'!$J$2:$J$399)</f>
        <v>79</v>
      </c>
      <c r="I38" s="26">
        <f>SUMIF('Run for Freedom 10K'!$F$2:$F$300,$F38,'Run for Freedom 10K'!$J$2:$J$300)</f>
        <v>47</v>
      </c>
      <c r="J38" s="26">
        <f>SUMIF('Half Way to St. Patty 5K'!$F$2:$F$300,$F38,'Half Way to St. Patty 5K'!$J$2:$J$300)</f>
        <v>0</v>
      </c>
      <c r="K38" s="26">
        <f>SUMIF('Downriver 10K'!$F$2:$F$300,$F38,'Downriver 10K'!$J$2:$J$300)</f>
        <v>0</v>
      </c>
      <c r="L38" s="26">
        <f>SUMIF('New England Half'!$F$2:$F$300,$F38,'New England Half'!$J$2:$J$300)</f>
        <v>0</v>
      </c>
      <c r="M38" s="28">
        <f>SUM(G38:L38)</f>
        <v>126</v>
      </c>
    </row>
    <row r="39" spans="1:13" ht="12.45" x14ac:dyDescent="0.3">
      <c r="A39" s="3" t="s">
        <v>517</v>
      </c>
      <c r="B39" s="3" t="s">
        <v>917</v>
      </c>
      <c r="C39" s="3" t="s">
        <v>33</v>
      </c>
      <c r="D39" s="3">
        <v>60</v>
      </c>
      <c r="E39" s="2" t="s">
        <v>24</v>
      </c>
      <c r="F39" s="2" t="str">
        <f>A39&amp;B39&amp;C39&amp;E39</f>
        <v>PeterMaddenMGREATER MANCHESTER RUNNING CLUB</v>
      </c>
      <c r="G39" s="26">
        <f>SUMIF('Nashua 10K'!$F$2:$F$300,$F39,'Nashua 10K'!$J$2:$J$300)</f>
        <v>0</v>
      </c>
      <c r="H39" s="26">
        <f>SUMIF('Cinco 5K'!$F$2:$F$399,$F39,'Cinco 5K'!$J$2:$J$399)</f>
        <v>0</v>
      </c>
      <c r="I39" s="26">
        <f>SUMIF('Run for Freedom 10K'!$F$2:$F$300,$F39,'Run for Freedom 10K'!$J$2:$J$300)</f>
        <v>0</v>
      </c>
      <c r="J39" s="26">
        <f>SUMIF('Half Way to St. Patty 5K'!$F$2:$F$300,$F39,'Half Way to St. Patty 5K'!$J$2:$J$300)</f>
        <v>0</v>
      </c>
      <c r="K39" s="26">
        <f>SUMIF('Downriver 10K'!$F$2:$F$300,$F39,'Downriver 10K'!$J$2:$J$300)</f>
        <v>0</v>
      </c>
      <c r="L39" s="26">
        <f>SUMIF('New England Half'!$F$2:$F$300,$F39,'New England Half'!$J$2:$J$300)</f>
        <v>119</v>
      </c>
      <c r="M39" s="28">
        <f>SUM(G39:L39)</f>
        <v>119</v>
      </c>
    </row>
    <row r="40" spans="1:13" ht="12.45" x14ac:dyDescent="0.3">
      <c r="A40" s="3" t="s">
        <v>67</v>
      </c>
      <c r="B40" s="3" t="s">
        <v>68</v>
      </c>
      <c r="C40" s="3" t="s">
        <v>33</v>
      </c>
      <c r="D40" s="3">
        <v>53</v>
      </c>
      <c r="E40" s="3" t="s">
        <v>18</v>
      </c>
      <c r="F40" s="2" t="str">
        <f>A40&amp;B40&amp;C40&amp;E40</f>
        <v>EmmetCliffordMGATE CITY STRIDERS</v>
      </c>
      <c r="G40" s="26">
        <f>SUMIF('Nashua 10K'!$F$2:$F$300,$F40,'Nashua 10K'!$J$2:$J$300)</f>
        <v>54</v>
      </c>
      <c r="H40" s="26">
        <f>SUMIF('Cinco 5K'!$F$2:$F$399,$F40,'Cinco 5K'!$J$2:$J$399)</f>
        <v>13.5</v>
      </c>
      <c r="I40" s="26">
        <f>SUMIF('Run for Freedom 10K'!$F$2:$F$300,$F40,'Run for Freedom 10K'!$J$2:$J$300)</f>
        <v>19</v>
      </c>
      <c r="J40" s="26">
        <f>SUMIF('Half Way to St. Patty 5K'!$F$2:$F$300,$F40,'Half Way to St. Patty 5K'!$J$2:$J$300)</f>
        <v>28</v>
      </c>
      <c r="K40" s="26">
        <f>SUMIF('Downriver 10K'!$F$2:$F$300,$F40,'Downriver 10K'!$J$2:$J$300)</f>
        <v>0</v>
      </c>
      <c r="L40" s="26">
        <f>SUMIF('New England Half'!$F$2:$F$300,$F40,'New England Half'!$J$2:$J$300)</f>
        <v>0</v>
      </c>
      <c r="M40" s="28">
        <f>SUM(G40:L40)</f>
        <v>114.5</v>
      </c>
    </row>
    <row r="41" spans="1:13" ht="12.45" x14ac:dyDescent="0.3">
      <c r="A41" s="3" t="s">
        <v>584</v>
      </c>
      <c r="B41" s="3" t="s">
        <v>656</v>
      </c>
      <c r="C41" s="3" t="s">
        <v>33</v>
      </c>
      <c r="D41" s="3">
        <v>59</v>
      </c>
      <c r="E41" s="3" t="s">
        <v>20</v>
      </c>
      <c r="F41" s="2" t="str">
        <f>A41&amp;B41&amp;C41&amp;E41</f>
        <v>PaulSchafferMMILLENNIUM RUNNING</v>
      </c>
      <c r="G41" s="26">
        <f>SUMIF('Nashua 10K'!$F$2:$F$300,$F41,'Nashua 10K'!$J$2:$J$300)</f>
        <v>0</v>
      </c>
      <c r="H41" s="26">
        <f>SUMIF('Cinco 5K'!$F$2:$F$399,$F41,'Cinco 5K'!$J$2:$J$399)</f>
        <v>0</v>
      </c>
      <c r="I41" s="26">
        <f>SUMIF('Run for Freedom 10K'!$F$2:$F$300,$F41,'Run for Freedom 10K'!$J$2:$J$300)</f>
        <v>56</v>
      </c>
      <c r="J41" s="26">
        <f>SUMIF('Half Way to St. Patty 5K'!$F$2:$F$300,$F41,'Half Way to St. Patty 5K'!$J$2:$J$300)</f>
        <v>58</v>
      </c>
      <c r="K41" s="26">
        <f>SUMIF('Downriver 10K'!$F$2:$F$300,$F41,'Downriver 10K'!$J$2:$J$300)</f>
        <v>0</v>
      </c>
      <c r="L41" s="26">
        <f>SUMIF('New England Half'!$F$2:$F$300,$F41,'New England Half'!$J$2:$J$300)</f>
        <v>0</v>
      </c>
      <c r="M41" s="28">
        <f>SUM(G41:L41)</f>
        <v>114</v>
      </c>
    </row>
    <row r="42" spans="1:13" ht="12.45" x14ac:dyDescent="0.3">
      <c r="A42" s="3" t="s">
        <v>584</v>
      </c>
      <c r="B42" s="3" t="s">
        <v>666</v>
      </c>
      <c r="C42" s="3" t="s">
        <v>33</v>
      </c>
      <c r="D42">
        <v>51</v>
      </c>
      <c r="E42" s="3" t="s">
        <v>19</v>
      </c>
      <c r="F42" s="2" t="str">
        <f>A42&amp;B42&amp;C42&amp;E42</f>
        <v>PaulMahonMGREATER DERRY TRACK CLUB</v>
      </c>
      <c r="G42" s="26">
        <f>SUMIF('Nashua 10K'!$F$2:$F$300,$F42,'Nashua 10K'!$J$2:$J$300)</f>
        <v>0</v>
      </c>
      <c r="H42" s="26">
        <f>SUMIF('Cinco 5K'!$F$2:$F$399,$F42,'Cinco 5K'!$J$2:$J$399)</f>
        <v>0</v>
      </c>
      <c r="I42" s="26">
        <f>SUMIF('Run for Freedom 10K'!$F$2:$F$300,$F42,'Run for Freedom 10K'!$J$2:$J$300)</f>
        <v>31</v>
      </c>
      <c r="J42" s="26">
        <f>SUMIF('Half Way to St. Patty 5K'!$F$2:$F$300,$F42,'Half Way to St. Patty 5K'!$J$2:$J$300)</f>
        <v>0</v>
      </c>
      <c r="K42" s="26">
        <f>SUMIF('Downriver 10K'!$F$2:$F$300,$F42,'Downriver 10K'!$J$2:$J$300)</f>
        <v>52</v>
      </c>
      <c r="L42" s="26">
        <f>SUMIF('New England Half'!$F$2:$F$300,$F42,'New England Half'!$J$2:$J$300)</f>
        <v>30</v>
      </c>
      <c r="M42" s="28">
        <f>SUM(G42:L42)</f>
        <v>113</v>
      </c>
    </row>
    <row r="43" spans="1:13" ht="12.45" x14ac:dyDescent="0.3">
      <c r="A43" s="3" t="s">
        <v>93</v>
      </c>
      <c r="B43" s="3" t="s">
        <v>94</v>
      </c>
      <c r="C43" s="3" t="s">
        <v>33</v>
      </c>
      <c r="D43">
        <v>51</v>
      </c>
      <c r="E43" s="3" t="s">
        <v>18</v>
      </c>
      <c r="F43" s="2" t="str">
        <f>A43&amp;B43&amp;C43&amp;E43</f>
        <v>MatthewShapiroMGATE CITY STRIDERS</v>
      </c>
      <c r="G43" s="26">
        <f>SUMIF('Nashua 10K'!$F$2:$F$300,$F43,'Nashua 10K'!$J$2:$J$300)</f>
        <v>36.5</v>
      </c>
      <c r="H43" s="26">
        <f>SUMIF('Cinco 5K'!$F$2:$F$399,$F43,'Cinco 5K'!$J$2:$J$399)</f>
        <v>8.75</v>
      </c>
      <c r="I43" s="26">
        <f>SUMIF('Run for Freedom 10K'!$F$2:$F$300,$F43,'Run for Freedom 10K'!$J$2:$J$300)</f>
        <v>11</v>
      </c>
      <c r="J43" s="26">
        <f>SUMIF('Half Way to St. Patty 5K'!$F$2:$F$300,$F43,'Half Way to St. Patty 5K'!$J$2:$J$300)</f>
        <v>19</v>
      </c>
      <c r="K43" s="26">
        <f>SUMIF('Downriver 10K'!$F$2:$F$300,$F43,'Downriver 10K'!$J$2:$J$300)</f>
        <v>25</v>
      </c>
      <c r="L43" s="26">
        <f>SUMIF('New England Half'!$F$2:$F$300,$F43,'New England Half'!$J$2:$J$300)</f>
        <v>11.5</v>
      </c>
      <c r="M43" s="28">
        <f>SUM(G43:L43)</f>
        <v>111.75</v>
      </c>
    </row>
    <row r="44" spans="1:13" ht="12.45" x14ac:dyDescent="0.3">
      <c r="A44" s="3" t="s">
        <v>475</v>
      </c>
      <c r="B44" s="3" t="s">
        <v>916</v>
      </c>
      <c r="C44" s="3" t="s">
        <v>33</v>
      </c>
      <c r="D44" s="3">
        <v>54</v>
      </c>
      <c r="E44" s="2" t="s">
        <v>24</v>
      </c>
      <c r="F44" s="2" t="str">
        <f>A44&amp;B44&amp;C44&amp;E44</f>
        <v>StevenNichollsMGREATER MANCHESTER RUNNING CLUB</v>
      </c>
      <c r="G44" s="26">
        <f>SUMIF('Nashua 10K'!$F$2:$F$300,$F44,'Nashua 10K'!$J$2:$J$300)</f>
        <v>0</v>
      </c>
      <c r="H44" s="26">
        <f>SUMIF('Cinco 5K'!$F$2:$F$399,$F44,'Cinco 5K'!$J$2:$J$399)</f>
        <v>0</v>
      </c>
      <c r="I44" s="26">
        <f>SUMIF('Run for Freedom 10K'!$F$2:$F$300,$F44,'Run for Freedom 10K'!$J$2:$J$300)</f>
        <v>0</v>
      </c>
      <c r="J44" s="26">
        <f>SUMIF('Half Way to St. Patty 5K'!$F$2:$F$300,$F44,'Half Way to St. Patty 5K'!$J$2:$J$300)</f>
        <v>0</v>
      </c>
      <c r="K44" s="26">
        <f>SUMIF('Downriver 10K'!$F$2:$F$300,$F44,'Downriver 10K'!$J$2:$J$300)</f>
        <v>0</v>
      </c>
      <c r="L44" s="26">
        <f>SUMIF('New England Half'!$F$2:$F$300,$F44,'New England Half'!$J$2:$J$300)</f>
        <v>110</v>
      </c>
      <c r="M44" s="28">
        <f>SUM(G44:L44)</f>
        <v>110</v>
      </c>
    </row>
    <row r="45" spans="1:13" ht="12.45" x14ac:dyDescent="0.3">
      <c r="A45" s="3" t="s">
        <v>473</v>
      </c>
      <c r="B45" s="3" t="s">
        <v>665</v>
      </c>
      <c r="C45" s="3" t="s">
        <v>33</v>
      </c>
      <c r="D45">
        <v>52</v>
      </c>
      <c r="E45" s="3" t="s">
        <v>20</v>
      </c>
      <c r="F45" s="2" t="str">
        <f>A45&amp;B45&amp;C45&amp;E45</f>
        <v>DavidRoseMMILLENNIUM RUNNING</v>
      </c>
      <c r="G45" s="26">
        <f>SUMIF('Nashua 10K'!$F$2:$F$300,$F45,'Nashua 10K'!$J$2:$J$300)</f>
        <v>0</v>
      </c>
      <c r="H45" s="26">
        <f>SUMIF('Cinco 5K'!$F$2:$F$399,$F45,'Cinco 5K'!$J$2:$J$399)</f>
        <v>0</v>
      </c>
      <c r="I45" s="26">
        <f>SUMIF('Run for Freedom 10K'!$F$2:$F$300,$F45,'Run for Freedom 10K'!$J$2:$J$300)</f>
        <v>33</v>
      </c>
      <c r="J45" s="26">
        <f>SUMIF('Half Way to St. Patty 5K'!$F$2:$F$300,$F45,'Half Way to St. Patty 5K'!$J$2:$J$300)</f>
        <v>0</v>
      </c>
      <c r="K45" s="26">
        <f>SUMIF('Downriver 10K'!$F$2:$F$300,$F45,'Downriver 10K'!$J$2:$J$300)</f>
        <v>42.5</v>
      </c>
      <c r="L45" s="26">
        <f>SUMIF('New England Half'!$F$2:$F$300,$F45,'New England Half'!$J$2:$J$300)</f>
        <v>31</v>
      </c>
      <c r="M45" s="28">
        <f>SUM(G45:L45)</f>
        <v>106.5</v>
      </c>
    </row>
    <row r="46" spans="1:13" ht="12.45" x14ac:dyDescent="0.3">
      <c r="A46" t="s">
        <v>109</v>
      </c>
      <c r="B46" t="s">
        <v>110</v>
      </c>
      <c r="C46" t="s">
        <v>33</v>
      </c>
      <c r="D46">
        <v>69</v>
      </c>
      <c r="E46" t="s">
        <v>18</v>
      </c>
      <c r="F46" s="2" t="str">
        <f>A46&amp;B46&amp;C46&amp;E46</f>
        <v>WoodySyrjalaMGATE CITY STRIDERS</v>
      </c>
      <c r="G46" s="26">
        <f>SUMIF('Nashua 10K'!$F$2:$F$300,$F46,'Nashua 10K'!$J$2:$J$300)</f>
        <v>41</v>
      </c>
      <c r="H46" s="26">
        <f>SUMIF('Cinco 5K'!$F$2:$F$399,$F46,'Cinco 5K'!$J$2:$J$399)</f>
        <v>0</v>
      </c>
      <c r="I46" s="26">
        <f>SUMIF('Run for Freedom 10K'!$F$2:$F$300,$F46,'Run for Freedom 10K'!$J$2:$J$300)</f>
        <v>0</v>
      </c>
      <c r="J46" s="26">
        <f>SUMIF('Half Way to St. Patty 5K'!$F$2:$F$300,$F46,'Half Way to St. Patty 5K'!$J$2:$J$300)</f>
        <v>25</v>
      </c>
      <c r="K46" s="26">
        <f>SUMIF('Downriver 10K'!$F$2:$F$300,$F46,'Downriver 10K'!$J$2:$J$300)</f>
        <v>36.5</v>
      </c>
      <c r="L46" s="26">
        <f>SUMIF('New England Half'!$F$2:$F$300,$F46,'New England Half'!$J$2:$J$300)</f>
        <v>0</v>
      </c>
      <c r="M46" s="28">
        <f>SUM(G46:L46)</f>
        <v>102.5</v>
      </c>
    </row>
    <row r="47" spans="1:13" ht="12.45" x14ac:dyDescent="0.3">
      <c r="A47" s="3" t="s">
        <v>75</v>
      </c>
      <c r="B47" s="3" t="s">
        <v>76</v>
      </c>
      <c r="C47" s="3" t="s">
        <v>33</v>
      </c>
      <c r="D47" s="3">
        <v>62</v>
      </c>
      <c r="E47" s="3" t="s">
        <v>19</v>
      </c>
      <c r="F47" s="2" t="str">
        <f>A47&amp;B47&amp;C47&amp;E47</f>
        <v>BobDolanMGREATER DERRY TRACK CLUB</v>
      </c>
      <c r="G47" s="26">
        <f>SUMIF('Nashua 10K'!$F$2:$F$300,$F47,'Nashua 10K'!$J$2:$J$300)</f>
        <v>60</v>
      </c>
      <c r="H47" s="26">
        <f>SUMIF('Cinco 5K'!$F$2:$F$399,$F47,'Cinco 5K'!$J$2:$J$399)</f>
        <v>41</v>
      </c>
      <c r="I47" s="26">
        <f>SUMIF('Run for Freedom 10K'!$F$2:$F$300,$F47,'Run for Freedom 10K'!$J$2:$J$300)</f>
        <v>0</v>
      </c>
      <c r="J47" s="26">
        <f>SUMIF('Half Way to St. Patty 5K'!$F$2:$F$300,$F47,'Half Way to St. Patty 5K'!$J$2:$J$300)</f>
        <v>0</v>
      </c>
      <c r="K47" s="26">
        <f>SUMIF('Downriver 10K'!$F$2:$F$300,$F47,'Downriver 10K'!$J$2:$J$300)</f>
        <v>0</v>
      </c>
      <c r="L47" s="26">
        <f>SUMIF('New England Half'!$F$2:$F$300,$F47,'New England Half'!$J$2:$J$300)</f>
        <v>0</v>
      </c>
      <c r="M47" s="28">
        <f>SUM(G47:L47)</f>
        <v>101</v>
      </c>
    </row>
    <row r="48" spans="1:13" ht="12.45" x14ac:dyDescent="0.3">
      <c r="A48" s="3" t="s">
        <v>648</v>
      </c>
      <c r="B48" s="3" t="s">
        <v>649</v>
      </c>
      <c r="C48" s="3" t="s">
        <v>33</v>
      </c>
      <c r="D48" s="3">
        <v>60</v>
      </c>
      <c r="E48" s="3" t="s">
        <v>19</v>
      </c>
      <c r="F48" s="2" t="str">
        <f>A48&amp;B48&amp;C48&amp;E48</f>
        <v>CharlieBemisMGREATER DERRY TRACK CLUB</v>
      </c>
      <c r="G48" s="26">
        <f>SUMIF('Nashua 10K'!$F$2:$F$300,$F48,'Nashua 10K'!$J$2:$J$300)</f>
        <v>0</v>
      </c>
      <c r="H48" s="26">
        <f>SUMIF('Cinco 5K'!$F$2:$F$399,$F48,'Cinco 5K'!$J$2:$J$399)</f>
        <v>0</v>
      </c>
      <c r="I48" s="26">
        <f>SUMIF('Run for Freedom 10K'!$F$2:$F$300,$F48,'Run for Freedom 10K'!$J$2:$J$300)</f>
        <v>100</v>
      </c>
      <c r="J48" s="26">
        <f>SUMIF('Half Way to St. Patty 5K'!$F$2:$F$300,$F48,'Half Way to St. Patty 5K'!$J$2:$J$300)</f>
        <v>0</v>
      </c>
      <c r="K48" s="26">
        <f>SUMIF('Downriver 10K'!$F$2:$F$300,$F48,'Downriver 10K'!$J$2:$J$300)</f>
        <v>0</v>
      </c>
      <c r="L48" s="26">
        <f>SUMIF('New England Half'!$F$2:$F$300,$F48,'New England Half'!$J$2:$J$300)</f>
        <v>0</v>
      </c>
      <c r="M48" s="28">
        <f>SUM(G48:L48)</f>
        <v>100</v>
      </c>
    </row>
    <row r="49" spans="1:13" ht="12.45" x14ac:dyDescent="0.3">
      <c r="A49" s="3" t="s">
        <v>594</v>
      </c>
      <c r="B49" s="3" t="s">
        <v>737</v>
      </c>
      <c r="C49" s="3" t="s">
        <v>33</v>
      </c>
      <c r="D49" s="3">
        <v>48</v>
      </c>
      <c r="E49" s="2" t="s">
        <v>20</v>
      </c>
      <c r="F49" s="2" t="str">
        <f>A49&amp;B49&amp;C49&amp;E49</f>
        <v>BrettRickenbachMMILLENNIUM RUNNING</v>
      </c>
      <c r="G49" s="26">
        <f>SUMIF('Nashua 10K'!$F$2:$F$300,$F49,'Nashua 10K'!$J$2:$J$300)</f>
        <v>0</v>
      </c>
      <c r="H49" s="26">
        <f>SUMIF('Cinco 5K'!$F$2:$F$399,$F49,'Cinco 5K'!$J$2:$J$399)</f>
        <v>0</v>
      </c>
      <c r="I49" s="26">
        <f>SUMIF('Run for Freedom 10K'!$F$2:$F$300,$F49,'Run for Freedom 10K'!$J$2:$J$300)</f>
        <v>0</v>
      </c>
      <c r="J49" s="26">
        <f>SUMIF('Half Way to St. Patty 5K'!$F$2:$F$300,$F49,'Half Way to St. Patty 5K'!$J$2:$J$300)</f>
        <v>45.5</v>
      </c>
      <c r="K49" s="26">
        <f>SUMIF('Downriver 10K'!$F$2:$F$300,$F49,'Downriver 10K'!$J$2:$J$300)</f>
        <v>0</v>
      </c>
      <c r="L49" s="26">
        <f>SUMIF('New England Half'!$F$2:$F$300,$F49,'New England Half'!$J$2:$J$300)</f>
        <v>50</v>
      </c>
      <c r="M49" s="28">
        <f>SUM(G49:L49)</f>
        <v>95.5</v>
      </c>
    </row>
    <row r="50" spans="1:13" ht="12.45" x14ac:dyDescent="0.3">
      <c r="A50" s="3" t="s">
        <v>484</v>
      </c>
      <c r="B50" s="3" t="s">
        <v>485</v>
      </c>
      <c r="C50" s="3" t="s">
        <v>33</v>
      </c>
      <c r="D50" s="3">
        <v>26</v>
      </c>
      <c r="E50" s="3" t="s">
        <v>19</v>
      </c>
      <c r="F50" s="2" t="str">
        <f>A50&amp;B50&amp;C50&amp;E50</f>
        <v>LoganFosterMGREATER DERRY TRACK CLUB</v>
      </c>
      <c r="G50" s="26">
        <f>SUMIF('Nashua 10K'!$F$2:$F$300,$F50,'Nashua 10K'!$J$2:$J$300)</f>
        <v>0</v>
      </c>
      <c r="H50" s="26">
        <f>SUMIF('Cinco 5K'!$F$2:$F$399,$F50,'Cinco 5K'!$J$2:$J$399)</f>
        <v>52</v>
      </c>
      <c r="I50" s="26">
        <f>SUMIF('Run for Freedom 10K'!$F$2:$F$300,$F50,'Run for Freedom 10K'!$J$2:$J$300)</f>
        <v>42.5</v>
      </c>
      <c r="J50" s="26">
        <f>SUMIF('Half Way to St. Patty 5K'!$F$2:$F$300,$F50,'Half Way to St. Patty 5K'!$J$2:$J$300)</f>
        <v>0</v>
      </c>
      <c r="K50" s="26">
        <f>SUMIF('Downriver 10K'!$F$2:$F$300,$F50,'Downriver 10K'!$J$2:$J$300)</f>
        <v>0</v>
      </c>
      <c r="L50" s="26">
        <f>SUMIF('New England Half'!$F$2:$F$300,$F50,'New England Half'!$J$2:$J$300)</f>
        <v>0</v>
      </c>
      <c r="M50" s="28">
        <f>SUM(G50:L50)</f>
        <v>94.5</v>
      </c>
    </row>
    <row r="51" spans="1:13" ht="12.45" x14ac:dyDescent="0.3">
      <c r="A51" s="3" t="s">
        <v>507</v>
      </c>
      <c r="B51" s="3" t="s">
        <v>508</v>
      </c>
      <c r="C51" s="3" t="s">
        <v>33</v>
      </c>
      <c r="D51" s="3">
        <v>46</v>
      </c>
      <c r="E51" s="3" t="s">
        <v>20</v>
      </c>
      <c r="F51" s="2" t="str">
        <f>A51&amp;B51&amp;C51&amp;E51</f>
        <v>RayLevesqueMMILLENNIUM RUNNING</v>
      </c>
      <c r="G51" s="26">
        <f>SUMIF('Nashua 10K'!$F$2:$F$300,$F51,'Nashua 10K'!$J$2:$J$300)</f>
        <v>0</v>
      </c>
      <c r="H51" s="26">
        <f>SUMIF('Cinco 5K'!$F$2:$F$399,$F51,'Cinco 5K'!$J$2:$J$399)</f>
        <v>25</v>
      </c>
      <c r="I51" s="26">
        <f>SUMIF('Run for Freedom 10K'!$F$2:$F$300,$F51,'Run for Freedom 10K'!$J$2:$J$300)</f>
        <v>16.5</v>
      </c>
      <c r="J51" s="26">
        <f>SUMIF('Half Way to St. Patty 5K'!$F$2:$F$300,$F51,'Half Way to St. Patty 5K'!$J$2:$J$300)</f>
        <v>26</v>
      </c>
      <c r="K51" s="26">
        <f>SUMIF('Downriver 10K'!$F$2:$F$300,$F51,'Downriver 10K'!$J$2:$J$300)</f>
        <v>0</v>
      </c>
      <c r="L51" s="26">
        <f>SUMIF('New England Half'!$F$2:$F$300,$F51,'New England Half'!$J$2:$J$300)</f>
        <v>25</v>
      </c>
      <c r="M51" s="28">
        <f>SUM(G51:L51)</f>
        <v>92.5</v>
      </c>
    </row>
    <row r="52" spans="1:13" ht="12.45" x14ac:dyDescent="0.3">
      <c r="A52" s="3" t="s">
        <v>85</v>
      </c>
      <c r="B52" s="3" t="s">
        <v>86</v>
      </c>
      <c r="C52" s="3" t="s">
        <v>33</v>
      </c>
      <c r="D52">
        <v>45</v>
      </c>
      <c r="E52" s="3" t="s">
        <v>18</v>
      </c>
      <c r="F52" s="2" t="str">
        <f>A52&amp;B52&amp;C52&amp;E52</f>
        <v>StephenRouleauMGATE CITY STRIDERS</v>
      </c>
      <c r="G52" s="26">
        <f>SUMIF('Nashua 10K'!$F$2:$F$300,$F52,'Nashua 10K'!$J$2:$J$300)</f>
        <v>35</v>
      </c>
      <c r="H52" s="26">
        <f>SUMIF('Cinco 5K'!$F$2:$F$399,$F52,'Cinco 5K'!$J$2:$J$399)</f>
        <v>12.5</v>
      </c>
      <c r="I52" s="26">
        <f>SUMIF('Run for Freedom 10K'!$F$2:$F$300,$F52,'Run for Freedom 10K'!$J$2:$J$300)</f>
        <v>8.25</v>
      </c>
      <c r="J52" s="26">
        <f>SUMIF('Half Way to St. Patty 5K'!$F$2:$F$300,$F52,'Half Way to St. Patty 5K'!$J$2:$J$300)</f>
        <v>16</v>
      </c>
      <c r="K52" s="26">
        <f>SUMIF('Downriver 10K'!$F$2:$F$300,$F52,'Downriver 10K'!$J$2:$J$300)</f>
        <v>18.25</v>
      </c>
      <c r="L52" s="26">
        <f>SUMIF('New England Half'!$F$2:$F$300,$F52,'New England Half'!$J$2:$J$300)</f>
        <v>0</v>
      </c>
      <c r="M52" s="28">
        <f>SUM(G52:L52)</f>
        <v>90</v>
      </c>
    </row>
    <row r="53" spans="1:13" ht="12.45" x14ac:dyDescent="0.3">
      <c r="A53" t="s">
        <v>517</v>
      </c>
      <c r="B53" t="s">
        <v>877</v>
      </c>
      <c r="C53" t="s">
        <v>33</v>
      </c>
      <c r="D53">
        <v>68</v>
      </c>
      <c r="E53" s="3" t="s">
        <v>20</v>
      </c>
      <c r="F53" s="2" t="str">
        <f>A53&amp;B53&amp;C53&amp;E53</f>
        <v>PeterWasylakMMILLENNIUM RUNNING</v>
      </c>
      <c r="G53" s="26">
        <f>SUMIF('Nashua 10K'!$F$2:$F$300,$F53,'Nashua 10K'!$J$2:$J$300)</f>
        <v>0</v>
      </c>
      <c r="H53" s="26">
        <f>SUMIF('Cinco 5K'!$F$2:$F$399,$F53,'Cinco 5K'!$J$2:$J$399)</f>
        <v>0</v>
      </c>
      <c r="I53" s="26">
        <f>SUMIF('Run for Freedom 10K'!$F$2:$F$300,$F53,'Run for Freedom 10K'!$J$2:$J$300)</f>
        <v>0</v>
      </c>
      <c r="J53" s="26">
        <f>SUMIF('Half Way to St. Patty 5K'!$F$2:$F$300,$F53,'Half Way to St. Patty 5K'!$J$2:$J$300)</f>
        <v>0</v>
      </c>
      <c r="K53" s="26">
        <f>SUMIF('Downriver 10K'!$F$2:$F$300,$F53,'Downriver 10K'!$J$2:$J$300)</f>
        <v>0</v>
      </c>
      <c r="L53" s="26">
        <f>SUMIF('New England Half'!$F$2:$F$300,$F53,'New England Half'!$J$2:$J$300)</f>
        <v>90</v>
      </c>
      <c r="M53" s="28">
        <f>SUM(G53:L53)</f>
        <v>90</v>
      </c>
    </row>
    <row r="54" spans="1:13" ht="12.45" x14ac:dyDescent="0.3">
      <c r="A54" s="3" t="s">
        <v>650</v>
      </c>
      <c r="B54" s="3" t="s">
        <v>651</v>
      </c>
      <c r="C54" s="3" t="s">
        <v>33</v>
      </c>
      <c r="D54" s="3">
        <v>19</v>
      </c>
      <c r="E54" s="3" t="s">
        <v>19</v>
      </c>
      <c r="F54" s="2" t="str">
        <f>A54&amp;B54&amp;C54&amp;E54</f>
        <v>LukeBrennanMGREATER DERRY TRACK CLUB</v>
      </c>
      <c r="G54" s="26">
        <f>SUMIF('Nashua 10K'!$F$2:$F$300,$F54,'Nashua 10K'!$J$2:$J$300)</f>
        <v>0</v>
      </c>
      <c r="H54" s="26">
        <f>SUMIF('Cinco 5K'!$F$2:$F$399,$F54,'Cinco 5K'!$J$2:$J$399)</f>
        <v>0</v>
      </c>
      <c r="I54" s="26">
        <f>SUMIF('Run for Freedom 10K'!$F$2:$F$300,$F54,'Run for Freedom 10K'!$J$2:$J$300)</f>
        <v>88</v>
      </c>
      <c r="J54" s="26">
        <f>SUMIF('Half Way to St. Patty 5K'!$F$2:$F$300,$F54,'Half Way to St. Patty 5K'!$J$2:$J$300)</f>
        <v>0</v>
      </c>
      <c r="K54" s="26">
        <f>SUMIF('Downriver 10K'!$F$2:$F$300,$F54,'Downriver 10K'!$J$2:$J$300)</f>
        <v>0</v>
      </c>
      <c r="L54" s="26">
        <f>SUMIF('New England Half'!$F$2:$F$300,$F54,'New England Half'!$J$2:$J$300)</f>
        <v>0</v>
      </c>
      <c r="M54" s="28">
        <f>SUM(G54:L54)</f>
        <v>88</v>
      </c>
    </row>
    <row r="55" spans="1:13" ht="12.45" x14ac:dyDescent="0.3">
      <c r="A55" s="3" t="s">
        <v>532</v>
      </c>
      <c r="B55" s="3" t="s">
        <v>923</v>
      </c>
      <c r="C55" s="3" t="s">
        <v>33</v>
      </c>
      <c r="D55" s="3">
        <v>22</v>
      </c>
      <c r="E55" s="3" t="s">
        <v>19</v>
      </c>
      <c r="F55" s="2" t="str">
        <f>A55&amp;B55&amp;C55&amp;E55</f>
        <v>EricNowakMGREATER DERRY TRACK CLUB</v>
      </c>
      <c r="G55" s="26">
        <f>SUMIF('Nashua 10K'!$F$2:$F$300,$F55,'Nashua 10K'!$J$2:$J$300)</f>
        <v>0</v>
      </c>
      <c r="H55" s="26">
        <f>SUMIF('Cinco 5K'!$F$2:$F$399,$F55,'Cinco 5K'!$J$2:$J$399)</f>
        <v>0</v>
      </c>
      <c r="I55" s="26">
        <f>SUMIF('Run for Freedom 10K'!$F$2:$F$300,$F55,'Run for Freedom 10K'!$J$2:$J$300)</f>
        <v>0</v>
      </c>
      <c r="J55" s="26">
        <f>SUMIF('Half Way to St. Patty 5K'!$F$2:$F$300,$F55,'Half Way to St. Patty 5K'!$J$2:$J$300)</f>
        <v>0</v>
      </c>
      <c r="K55" s="26">
        <f>SUMIF('Downriver 10K'!$F$2:$F$300,$F55,'Downriver 10K'!$J$2:$J$300)</f>
        <v>0</v>
      </c>
      <c r="L55" s="26">
        <f>SUMIF('New England Half'!$F$2:$F$300,$F55,'New England Half'!$J$2:$J$300)</f>
        <v>84</v>
      </c>
      <c r="M55" s="28">
        <f>SUM(G55:L55)</f>
        <v>84</v>
      </c>
    </row>
    <row r="56" spans="1:13" ht="12.45" x14ac:dyDescent="0.3">
      <c r="A56" s="3" t="s">
        <v>113</v>
      </c>
      <c r="B56" s="3" t="s">
        <v>444</v>
      </c>
      <c r="C56" s="3" t="s">
        <v>33</v>
      </c>
      <c r="D56">
        <v>52</v>
      </c>
      <c r="E56" s="3" t="s">
        <v>19</v>
      </c>
      <c r="F56" s="2" t="str">
        <f>A56&amp;B56&amp;C56&amp;E56</f>
        <v>RichardChristianMGREATER DERRY TRACK CLUB</v>
      </c>
      <c r="G56" s="26">
        <f>SUMIF('Nashua 10K'!$F$2:$F$300,$F56,'Nashua 10K'!$J$2:$J$300)</f>
        <v>0</v>
      </c>
      <c r="H56" s="26">
        <f>SUMIF('Cinco 5K'!$F$2:$F$399,$F56,'Cinco 5K'!$J$2:$J$399)</f>
        <v>7.75</v>
      </c>
      <c r="I56" s="26">
        <f>SUMIF('Run for Freedom 10K'!$F$2:$F$300,$F56,'Run for Freedom 10K'!$J$2:$J$300)</f>
        <v>8</v>
      </c>
      <c r="J56" s="26">
        <f>SUMIF('Half Way to St. Patty 5K'!$F$2:$F$300,$F56,'Half Way to St. Patty 5K'!$J$2:$J$300)</f>
        <v>17.5</v>
      </c>
      <c r="K56" s="26">
        <f>SUMIF('Downriver 10K'!$F$2:$F$300,$F56,'Downriver 10K'!$J$2:$J$300)</f>
        <v>32</v>
      </c>
      <c r="L56" s="26">
        <f>SUMIF('New England Half'!$F$2:$F$300,$F56,'New England Half'!$J$2:$J$300)</f>
        <v>17</v>
      </c>
      <c r="M56" s="28">
        <f>SUM(G56:L56)</f>
        <v>82.25</v>
      </c>
    </row>
    <row r="57" spans="1:13" ht="12.45" x14ac:dyDescent="0.3">
      <c r="A57" t="s">
        <v>50</v>
      </c>
      <c r="B57" t="s">
        <v>45</v>
      </c>
      <c r="C57" t="s">
        <v>33</v>
      </c>
      <c r="D57">
        <v>18</v>
      </c>
      <c r="E57" t="s">
        <v>19</v>
      </c>
      <c r="F57" s="2" t="str">
        <f>A57&amp;B57&amp;C57&amp;E57</f>
        <v>JackToscanoMGREATER DERRY TRACK CLUB</v>
      </c>
      <c r="G57" s="26">
        <f>SUMIF('Nashua 10K'!$F$2:$F$300,$F57,'Nashua 10K'!$J$2:$J$300)</f>
        <v>50</v>
      </c>
      <c r="H57" s="26">
        <f>SUMIF('Cinco 5K'!$F$2:$F$399,$F57,'Cinco 5K'!$J$2:$J$399)</f>
        <v>0</v>
      </c>
      <c r="I57" s="26">
        <f>SUMIF('Run for Freedom 10K'!$F$2:$F$300,$F57,'Run for Freedom 10K'!$J$2:$J$300)</f>
        <v>17</v>
      </c>
      <c r="J57" s="26">
        <f>SUMIF('Half Way to St. Patty 5K'!$F$2:$F$300,$F57,'Half Way to St. Patty 5K'!$J$2:$J$300)</f>
        <v>15</v>
      </c>
      <c r="K57" s="26">
        <f>SUMIF('Downriver 10K'!$F$2:$F$300,$F57,'Downriver 10K'!$J$2:$J$300)</f>
        <v>0</v>
      </c>
      <c r="L57" s="26">
        <f>SUMIF('New England Half'!$F$2:$F$300,$F57,'New England Half'!$J$2:$J$300)</f>
        <v>0</v>
      </c>
      <c r="M57" s="28">
        <f>SUM(G57:L57)</f>
        <v>82</v>
      </c>
    </row>
    <row r="58" spans="1:13" ht="12.45" x14ac:dyDescent="0.3">
      <c r="A58" s="3" t="s">
        <v>660</v>
      </c>
      <c r="B58" s="3" t="s">
        <v>661</v>
      </c>
      <c r="C58" s="3" t="s">
        <v>33</v>
      </c>
      <c r="D58" s="3">
        <v>20</v>
      </c>
      <c r="E58" s="3" t="s">
        <v>19</v>
      </c>
      <c r="F58" s="2" t="str">
        <f>A58&amp;B58&amp;C58&amp;E58</f>
        <v>Josh EwingSimoneMGREATER DERRY TRACK CLUB</v>
      </c>
      <c r="G58" s="26">
        <f>SUMIF('Nashua 10K'!$F$2:$F$300,$F58,'Nashua 10K'!$J$2:$J$300)</f>
        <v>0</v>
      </c>
      <c r="H58" s="26">
        <f>SUMIF('Cinco 5K'!$F$2:$F$399,$F58,'Cinco 5K'!$J$2:$J$399)</f>
        <v>0</v>
      </c>
      <c r="I58" s="26">
        <f>SUMIF('Run for Freedom 10K'!$F$2:$F$300,$F58,'Run for Freedom 10K'!$J$2:$J$300)</f>
        <v>48.5</v>
      </c>
      <c r="J58" s="26">
        <f>SUMIF('Half Way to St. Patty 5K'!$F$2:$F$300,$F58,'Half Way to St. Patty 5K'!$J$2:$J$300)</f>
        <v>33</v>
      </c>
      <c r="K58" s="26">
        <f>SUMIF('Downriver 10K'!$F$2:$F$300,$F58,'Downriver 10K'!$J$2:$J$300)</f>
        <v>0</v>
      </c>
      <c r="L58" s="26">
        <f>SUMIF('New England Half'!$F$2:$F$300,$F58,'New England Half'!$J$2:$J$300)</f>
        <v>0</v>
      </c>
      <c r="M58" s="28">
        <f>SUM(G58:L58)</f>
        <v>81.5</v>
      </c>
    </row>
    <row r="59" spans="1:13" ht="12.45" x14ac:dyDescent="0.3">
      <c r="A59" t="s">
        <v>706</v>
      </c>
      <c r="B59" t="s">
        <v>707</v>
      </c>
      <c r="C59" s="3" t="s">
        <v>33</v>
      </c>
      <c r="D59">
        <v>30</v>
      </c>
      <c r="E59" s="2" t="s">
        <v>19</v>
      </c>
      <c r="F59" s="2" t="str">
        <f>A59&amp;B59&amp;C59&amp;E59</f>
        <v>JoeDisalvoMGREATER DERRY TRACK CLUB</v>
      </c>
      <c r="G59" s="26">
        <f>SUMIF('Nashua 10K'!$F$2:$F$300,$F59,'Nashua 10K'!$J$2:$J$300)</f>
        <v>0</v>
      </c>
      <c r="H59" s="26">
        <f>SUMIF('Cinco 5K'!$F$2:$F$399,$F59,'Cinco 5K'!$J$2:$J$399)</f>
        <v>0</v>
      </c>
      <c r="I59" s="26">
        <f>SUMIF('Run for Freedom 10K'!$F$2:$F$300,$F59,'Run for Freedom 10K'!$J$2:$J$300)</f>
        <v>0</v>
      </c>
      <c r="J59" s="26">
        <f>SUMIF('Half Way to St. Patty 5K'!$F$2:$F$300,$F59,'Half Way to St. Patty 5K'!$J$2:$J$300)</f>
        <v>32</v>
      </c>
      <c r="K59" s="26">
        <f>SUMIF('Downriver 10K'!$F$2:$F$300,$F59,'Downriver 10K'!$J$2:$J$300)</f>
        <v>48.5</v>
      </c>
      <c r="L59" s="26">
        <f>SUMIF('New England Half'!$F$2:$F$300,$F59,'New England Half'!$J$2:$J$300)</f>
        <v>0</v>
      </c>
      <c r="M59" s="28">
        <f>SUM(G59:L59)</f>
        <v>80.5</v>
      </c>
    </row>
    <row r="60" spans="1:13" ht="12.45" x14ac:dyDescent="0.3">
      <c r="A60" s="3" t="s">
        <v>924</v>
      </c>
      <c r="B60" s="3" t="s">
        <v>925</v>
      </c>
      <c r="C60" s="3" t="s">
        <v>33</v>
      </c>
      <c r="D60" s="3">
        <v>49</v>
      </c>
      <c r="E60" s="3" t="s">
        <v>19</v>
      </c>
      <c r="F60" s="2" t="str">
        <f>A60&amp;B60&amp;C60&amp;E60</f>
        <v>JimmieCochranMGREATER DERRY TRACK CLUB</v>
      </c>
      <c r="G60" s="26">
        <f>SUMIF('Nashua 10K'!$F$2:$F$300,$F60,'Nashua 10K'!$J$2:$J$300)</f>
        <v>0</v>
      </c>
      <c r="H60" s="26">
        <f>SUMIF('Cinco 5K'!$F$2:$F$399,$F60,'Cinco 5K'!$J$2:$J$399)</f>
        <v>0</v>
      </c>
      <c r="I60" s="26">
        <f>SUMIF('Run for Freedom 10K'!$F$2:$F$300,$F60,'Run for Freedom 10K'!$J$2:$J$300)</f>
        <v>0</v>
      </c>
      <c r="J60" s="26">
        <f>SUMIF('Half Way to St. Patty 5K'!$F$2:$F$300,$F60,'Half Way to St. Patty 5K'!$J$2:$J$300)</f>
        <v>0</v>
      </c>
      <c r="K60" s="26">
        <f>SUMIF('Downriver 10K'!$F$2:$F$300,$F60,'Downriver 10K'!$J$2:$J$300)</f>
        <v>0</v>
      </c>
      <c r="L60" s="26">
        <f>SUMIF('New England Half'!$F$2:$F$300,$F60,'New England Half'!$J$2:$J$300)</f>
        <v>80</v>
      </c>
      <c r="M60" s="28">
        <f>SUM(G60:L60)</f>
        <v>80</v>
      </c>
    </row>
    <row r="61" spans="1:13" ht="12.45" x14ac:dyDescent="0.3">
      <c r="A61" s="3" t="s">
        <v>145</v>
      </c>
      <c r="B61" s="3" t="s">
        <v>146</v>
      </c>
      <c r="C61" s="3" t="s">
        <v>33</v>
      </c>
      <c r="D61" s="3">
        <v>62</v>
      </c>
      <c r="E61" s="3" t="s">
        <v>18</v>
      </c>
      <c r="F61" s="2" t="str">
        <f>A61&amp;B61&amp;C61&amp;E61</f>
        <v>PhilPetschekMGATE CITY STRIDERS</v>
      </c>
      <c r="G61" s="26">
        <f>SUMIF('Nashua 10K'!$F$2:$F$300,$F61,'Nashua 10K'!$J$2:$J$300)</f>
        <v>29</v>
      </c>
      <c r="H61" s="26">
        <f>SUMIF('Cinco 5K'!$F$2:$F$399,$F61,'Cinco 5K'!$J$2:$J$399)</f>
        <v>3.03125</v>
      </c>
      <c r="I61" s="26">
        <f>SUMIF('Run for Freedom 10K'!$F$2:$F$300,$F61,'Run for Freedom 10K'!$J$2:$J$300)</f>
        <v>0</v>
      </c>
      <c r="J61" s="26">
        <f>SUMIF('Half Way to St. Patty 5K'!$F$2:$F$300,$F61,'Half Way to St. Patty 5K'!$J$2:$J$300)</f>
        <v>14</v>
      </c>
      <c r="K61" s="26">
        <f>SUMIF('Downriver 10K'!$F$2:$F$300,$F61,'Downriver 10K'!$J$2:$J$300)</f>
        <v>24.25</v>
      </c>
      <c r="L61" s="26">
        <f>SUMIF('New England Half'!$F$2:$F$300,$F61,'New England Half'!$J$2:$J$300)</f>
        <v>8.5</v>
      </c>
      <c r="M61" s="28">
        <f>SUM(G61:L61)</f>
        <v>78.78125</v>
      </c>
    </row>
    <row r="62" spans="1:13" ht="12.45" x14ac:dyDescent="0.3">
      <c r="A62" t="s">
        <v>715</v>
      </c>
      <c r="B62" t="s">
        <v>714</v>
      </c>
      <c r="C62" s="3" t="s">
        <v>33</v>
      </c>
      <c r="D62">
        <v>44</v>
      </c>
      <c r="E62" s="2" t="s">
        <v>19</v>
      </c>
      <c r="F62" s="2" t="str">
        <f>A62&amp;B62&amp;C62&amp;E62</f>
        <v>BradFernandesMGREATER DERRY TRACK CLUB</v>
      </c>
      <c r="G62" s="26">
        <f>SUMIF('Nashua 10K'!$F$2:$F$300,$F62,'Nashua 10K'!$J$2:$J$300)</f>
        <v>0</v>
      </c>
      <c r="H62" s="26">
        <f>SUMIF('Cinco 5K'!$F$2:$F$399,$F62,'Cinco 5K'!$J$2:$J$399)</f>
        <v>0</v>
      </c>
      <c r="I62" s="26">
        <f>SUMIF('Run for Freedom 10K'!$F$2:$F$300,$F62,'Run for Freedom 10K'!$J$2:$J$300)</f>
        <v>0</v>
      </c>
      <c r="J62" s="26">
        <f>SUMIF('Half Way to St. Patty 5K'!$F$2:$F$300,$F62,'Half Way to St. Patty 5K'!$J$2:$J$300)</f>
        <v>8.75</v>
      </c>
      <c r="K62" s="26">
        <f>SUMIF('Downriver 10K'!$F$2:$F$300,$F62,'Downriver 10K'!$J$2:$J$300)</f>
        <v>0</v>
      </c>
      <c r="L62" s="26">
        <f>SUMIF('New England Half'!$F$2:$F$300,$F62,'New England Half'!$J$2:$J$300)</f>
        <v>68</v>
      </c>
      <c r="M62" s="28">
        <f>SUM(G62:L62)</f>
        <v>76.75</v>
      </c>
    </row>
    <row r="63" spans="1:13" ht="12.45" x14ac:dyDescent="0.3">
      <c r="A63" s="3" t="s">
        <v>489</v>
      </c>
      <c r="B63" s="3" t="s">
        <v>497</v>
      </c>
      <c r="C63" s="3" t="s">
        <v>33</v>
      </c>
      <c r="D63" s="3">
        <v>58</v>
      </c>
      <c r="E63" s="2" t="s">
        <v>24</v>
      </c>
      <c r="F63" s="2" t="str">
        <f>A63&amp;B63&amp;C63&amp;E63</f>
        <v>EdwardIthierMGREATER MANCHESTER RUNNING CLUB</v>
      </c>
      <c r="G63" s="26">
        <f>SUMIF('Nashua 10K'!$F$2:$F$300,$F63,'Nashua 10K'!$J$2:$J$300)</f>
        <v>0</v>
      </c>
      <c r="H63" s="26">
        <f>SUMIF('Cinco 5K'!$F$2:$F$399,$F63,'Cinco 5K'!$J$2:$J$399)</f>
        <v>36.5</v>
      </c>
      <c r="I63" s="26">
        <f>SUMIF('Run for Freedom 10K'!$F$2:$F$300,$F63,'Run for Freedom 10K'!$J$2:$J$300)</f>
        <v>0</v>
      </c>
      <c r="J63" s="26">
        <f>SUMIF('Half Way to St. Patty 5K'!$F$2:$F$300,$F63,'Half Way to St. Patty 5K'!$J$2:$J$300)</f>
        <v>0</v>
      </c>
      <c r="K63" s="26">
        <f>SUMIF('Downriver 10K'!$F$2:$F$300,$F63,'Downriver 10K'!$J$2:$J$300)</f>
        <v>0</v>
      </c>
      <c r="L63" s="26">
        <f>SUMIF('New England Half'!$F$2:$F$300,$F63,'New England Half'!$J$2:$J$300)</f>
        <v>40</v>
      </c>
      <c r="M63" s="28">
        <f>SUM(G63:L63)</f>
        <v>76.5</v>
      </c>
    </row>
    <row r="64" spans="1:13" ht="12.45" x14ac:dyDescent="0.3">
      <c r="A64" t="s">
        <v>113</v>
      </c>
      <c r="B64" t="s">
        <v>114</v>
      </c>
      <c r="C64" t="s">
        <v>33</v>
      </c>
      <c r="D64">
        <v>56</v>
      </c>
      <c r="E64" t="s">
        <v>18</v>
      </c>
      <c r="F64" s="2" t="str">
        <f>A64&amp;B64&amp;C64&amp;E64</f>
        <v>RichardFijalkowskiMGATE CITY STRIDERS</v>
      </c>
      <c r="G64" s="26">
        <f>SUMIF('Nashua 10K'!$F$2:$F$300,$F64,'Nashua 10K'!$J$2:$J$300)</f>
        <v>32</v>
      </c>
      <c r="H64" s="26">
        <f>SUMIF('Cinco 5K'!$F$2:$F$399,$F64,'Cinco 5K'!$J$2:$J$399)</f>
        <v>0</v>
      </c>
      <c r="I64" s="26">
        <f>SUMIF('Run for Freedom 10K'!$F$2:$F$300,$F64,'Run for Freedom 10K'!$J$2:$J$300)</f>
        <v>6.75</v>
      </c>
      <c r="J64" s="26">
        <f>SUMIF('Half Way to St. Patty 5K'!$F$2:$F$300,$F64,'Half Way to St. Patty 5K'!$J$2:$J$300)</f>
        <v>13</v>
      </c>
      <c r="K64" s="26">
        <f>SUMIF('Downriver 10K'!$F$2:$F$300,$F64,'Downriver 10K'!$J$2:$J$300)</f>
        <v>16.5</v>
      </c>
      <c r="L64" s="26">
        <f>SUMIF('New England Half'!$F$2:$F$300,$F64,'New England Half'!$J$2:$J$300)</f>
        <v>8</v>
      </c>
      <c r="M64" s="28">
        <f>SUM(G64:L64)</f>
        <v>76.25</v>
      </c>
    </row>
    <row r="65" spans="1:13" ht="12.45" x14ac:dyDescent="0.3">
      <c r="A65" s="3" t="s">
        <v>918</v>
      </c>
      <c r="B65" s="3" t="s">
        <v>919</v>
      </c>
      <c r="C65" s="3" t="s">
        <v>33</v>
      </c>
      <c r="D65" s="3">
        <v>53</v>
      </c>
      <c r="E65" s="2" t="s">
        <v>24</v>
      </c>
      <c r="F65" s="2" t="str">
        <f>A65&amp;B65&amp;C65&amp;E65</f>
        <v>ErnestoBurdenMGREATER MANCHESTER RUNNING CLUB</v>
      </c>
      <c r="G65" s="26">
        <f>SUMIF('Nashua 10K'!$F$2:$F$300,$F65,'Nashua 10K'!$J$2:$J$300)</f>
        <v>0</v>
      </c>
      <c r="H65" s="26">
        <f>SUMIF('Cinco 5K'!$F$2:$F$399,$F65,'Cinco 5K'!$J$2:$J$399)</f>
        <v>0</v>
      </c>
      <c r="I65" s="26">
        <f>SUMIF('Run for Freedom 10K'!$F$2:$F$300,$F65,'Run for Freedom 10K'!$J$2:$J$300)</f>
        <v>0</v>
      </c>
      <c r="J65" s="26">
        <f>SUMIF('Half Way to St. Patty 5K'!$F$2:$F$300,$F65,'Half Way to St. Patty 5K'!$J$2:$J$300)</f>
        <v>0</v>
      </c>
      <c r="K65" s="26">
        <f>SUMIF('Downriver 10K'!$F$2:$F$300,$F65,'Downriver 10K'!$J$2:$J$300)</f>
        <v>0</v>
      </c>
      <c r="L65" s="26">
        <f>SUMIF('New England Half'!$F$2:$F$300,$F65,'New England Half'!$J$2:$J$300)</f>
        <v>76</v>
      </c>
      <c r="M65" s="28">
        <f>SUM(G65:L65)</f>
        <v>76</v>
      </c>
    </row>
    <row r="66" spans="1:13" ht="12.45" x14ac:dyDescent="0.3">
      <c r="A66" t="s">
        <v>802</v>
      </c>
      <c r="B66" t="s">
        <v>88</v>
      </c>
      <c r="C66" t="s">
        <v>33</v>
      </c>
      <c r="D66">
        <v>69</v>
      </c>
      <c r="E66" s="2" t="s">
        <v>21</v>
      </c>
      <c r="F66" s="2" t="str">
        <f>A66&amp;B66&amp;C66&amp;E66</f>
        <v>JeffReedMUPPER VALLEY RUNNING CLUB</v>
      </c>
      <c r="G66" s="26">
        <f>SUMIF('Nashua 10K'!$F$2:$F$300,$F66,'Nashua 10K'!$J$2:$J$300)</f>
        <v>0</v>
      </c>
      <c r="H66" s="26">
        <f>SUMIF('Cinco 5K'!$F$2:$F$399,$F66,'Cinco 5K'!$J$2:$J$399)</f>
        <v>0</v>
      </c>
      <c r="I66" s="26">
        <f>SUMIF('Run for Freedom 10K'!$F$2:$F$300,$F66,'Run for Freedom 10K'!$J$2:$J$300)</f>
        <v>0</v>
      </c>
      <c r="J66" s="26">
        <f>SUMIF('Half Way to St. Patty 5K'!$F$2:$F$300,$F66,'Half Way to St. Patty 5K'!$J$2:$J$300)</f>
        <v>0</v>
      </c>
      <c r="K66" s="26">
        <f>SUMIF('Downriver 10K'!$F$2:$F$300,$F66,'Downriver 10K'!$J$2:$J$300)</f>
        <v>76</v>
      </c>
      <c r="L66" s="26">
        <f>SUMIF('New England Half'!$F$2:$F$300,$F66,'New England Half'!$J$2:$J$300)</f>
        <v>0</v>
      </c>
      <c r="M66" s="28">
        <f>SUM(G66:L66)</f>
        <v>76</v>
      </c>
    </row>
    <row r="67" spans="1:13" ht="12.45" x14ac:dyDescent="0.3">
      <c r="A67" s="3" t="s">
        <v>65</v>
      </c>
      <c r="B67" s="3" t="s">
        <v>66</v>
      </c>
      <c r="C67" s="3" t="s">
        <v>33</v>
      </c>
      <c r="D67" s="3">
        <v>37</v>
      </c>
      <c r="E67" s="3" t="s">
        <v>19</v>
      </c>
      <c r="F67" s="2" t="str">
        <f>A67&amp;B67&amp;C67&amp;E67</f>
        <v>RonaldGallantMGREATER DERRY TRACK CLUB</v>
      </c>
      <c r="G67" s="26">
        <f>SUMIF('Nashua 10K'!$F$2:$F$300,$F67,'Nashua 10K'!$J$2:$J$300)</f>
        <v>42.5</v>
      </c>
      <c r="H67" s="26">
        <f>SUMIF('Cinco 5K'!$F$2:$F$399,$F67,'Cinco 5K'!$J$2:$J$399)</f>
        <v>19</v>
      </c>
      <c r="I67" s="26">
        <f>SUMIF('Run for Freedom 10K'!$F$2:$F$300,$F67,'Run for Freedom 10K'!$J$2:$J$300)</f>
        <v>12.5</v>
      </c>
      <c r="J67" s="26">
        <f>SUMIF('Half Way to St. Patty 5K'!$F$2:$F$300,$F67,'Half Way to St. Patty 5K'!$J$2:$J$300)</f>
        <v>0</v>
      </c>
      <c r="K67" s="26">
        <f>SUMIF('Downriver 10K'!$F$2:$F$300,$F67,'Downriver 10K'!$J$2:$J$300)</f>
        <v>0</v>
      </c>
      <c r="L67" s="26">
        <f>SUMIF('New England Half'!$F$2:$F$300,$F67,'New England Half'!$J$2:$J$300)</f>
        <v>0</v>
      </c>
      <c r="M67" s="28">
        <f>SUM(G67:L67)</f>
        <v>74</v>
      </c>
    </row>
    <row r="68" spans="1:13" ht="12.45" x14ac:dyDescent="0.3">
      <c r="A68" s="3" t="s">
        <v>516</v>
      </c>
      <c r="B68" s="3" t="s">
        <v>680</v>
      </c>
      <c r="C68" s="3" t="s">
        <v>33</v>
      </c>
      <c r="D68" s="3">
        <v>51</v>
      </c>
      <c r="E68" s="3" t="s">
        <v>19</v>
      </c>
      <c r="F68" s="2" t="str">
        <f>A68&amp;B68&amp;C68&amp;E68</f>
        <v>DaveGagneMGREATER DERRY TRACK CLUB</v>
      </c>
      <c r="G68" s="26">
        <f>SUMIF('Nashua 10K'!$F$2:$F$300,$F68,'Nashua 10K'!$J$2:$J$300)</f>
        <v>0</v>
      </c>
      <c r="H68" s="26">
        <f>SUMIF('Cinco 5K'!$F$2:$F$399,$F68,'Cinco 5K'!$J$2:$J$399)</f>
        <v>0</v>
      </c>
      <c r="I68" s="26">
        <f>SUMIF('Run for Freedom 10K'!$F$2:$F$300,$F68,'Run for Freedom 10K'!$J$2:$J$300)</f>
        <v>15</v>
      </c>
      <c r="J68" s="26">
        <f>SUMIF('Half Way to St. Patty 5K'!$F$2:$F$300,$F68,'Half Way to St. Patty 5K'!$J$2:$J$300)</f>
        <v>17</v>
      </c>
      <c r="K68" s="26">
        <f>SUMIF('Downriver 10K'!$F$2:$F$300,$F68,'Downriver 10K'!$J$2:$J$300)</f>
        <v>38</v>
      </c>
      <c r="L68" s="26">
        <f>SUMIF('New England Half'!$F$2:$F$300,$F68,'New England Half'!$J$2:$J$300)</f>
        <v>0</v>
      </c>
      <c r="M68" s="28">
        <f>SUM(G68:L68)</f>
        <v>70</v>
      </c>
    </row>
    <row r="69" spans="1:13" ht="12.45" x14ac:dyDescent="0.3">
      <c r="A69" s="3" t="s">
        <v>79</v>
      </c>
      <c r="B69" s="3" t="s">
        <v>653</v>
      </c>
      <c r="C69" s="3" t="s">
        <v>33</v>
      </c>
      <c r="D69" s="3">
        <v>73</v>
      </c>
      <c r="E69" s="3" t="s">
        <v>19</v>
      </c>
      <c r="F69" s="2" t="str">
        <f>A69&amp;B69&amp;C69&amp;E69</f>
        <v>ScottAbercrombieMGREATER DERRY TRACK CLUB</v>
      </c>
      <c r="G69" s="26">
        <f>SUMIF('Nashua 10K'!$F$2:$F$300,$F69,'Nashua 10K'!$J$2:$J$300)</f>
        <v>0</v>
      </c>
      <c r="H69" s="26">
        <f>SUMIF('Cinco 5K'!$F$2:$F$399,$F69,'Cinco 5K'!$J$2:$J$399)</f>
        <v>0</v>
      </c>
      <c r="I69" s="26">
        <f>SUMIF('Run for Freedom 10K'!$F$2:$F$300,$F69,'Run for Freedom 10K'!$J$2:$J$300)</f>
        <v>70</v>
      </c>
      <c r="J69" s="26">
        <f>SUMIF('Half Way to St. Patty 5K'!$F$2:$F$300,$F69,'Half Way to St. Patty 5K'!$J$2:$J$300)</f>
        <v>0</v>
      </c>
      <c r="K69" s="26">
        <f>SUMIF('Downriver 10K'!$F$2:$F$300,$F69,'Downriver 10K'!$J$2:$J$300)</f>
        <v>0</v>
      </c>
      <c r="L69" s="26">
        <f>SUMIF('New England Half'!$F$2:$F$300,$F69,'New England Half'!$J$2:$J$300)</f>
        <v>0</v>
      </c>
      <c r="M69" s="28">
        <f>SUM(G69:L69)</f>
        <v>70</v>
      </c>
    </row>
    <row r="70" spans="1:13" ht="12.45" x14ac:dyDescent="0.3">
      <c r="A70" s="3" t="s">
        <v>117</v>
      </c>
      <c r="B70" s="3" t="s">
        <v>118</v>
      </c>
      <c r="C70" s="3" t="s">
        <v>33</v>
      </c>
      <c r="D70">
        <v>42</v>
      </c>
      <c r="E70" s="3" t="s">
        <v>18</v>
      </c>
      <c r="F70" s="2" t="str">
        <f>A70&amp;B70&amp;C70&amp;E70</f>
        <v>IsaacHornMGATE CITY STRIDERS</v>
      </c>
      <c r="G70" s="26">
        <f>SUMIF('Nashua 10K'!$F$2:$F$300,$F70,'Nashua 10K'!$J$2:$J$300)</f>
        <v>28</v>
      </c>
      <c r="H70" s="26">
        <f>SUMIF('Cinco 5K'!$F$2:$F$399,$F70,'Cinco 5K'!$J$2:$J$399)</f>
        <v>3.375</v>
      </c>
      <c r="I70" s="26">
        <f>SUMIF('Run for Freedom 10K'!$F$2:$F$300,$F70,'Run for Freedom 10K'!$J$2:$J$300)</f>
        <v>5.6875</v>
      </c>
      <c r="J70" s="26">
        <f>SUMIF('Half Way to St. Patty 5K'!$F$2:$F$300,$F70,'Half Way to St. Patty 5K'!$J$2:$J$300)</f>
        <v>10.25</v>
      </c>
      <c r="K70" s="26">
        <f>SUMIF('Downriver 10K'!$F$2:$F$300,$F70,'Downriver 10K'!$J$2:$J$300)</f>
        <v>15</v>
      </c>
      <c r="L70" s="26">
        <f>SUMIF('New England Half'!$F$2:$F$300,$F70,'New England Half'!$J$2:$J$300)</f>
        <v>7.25</v>
      </c>
      <c r="M70" s="28">
        <f>SUM(G70:L70)</f>
        <v>69.5625</v>
      </c>
    </row>
    <row r="71" spans="1:13" ht="12.45" x14ac:dyDescent="0.3">
      <c r="A71" s="3" t="s">
        <v>532</v>
      </c>
      <c r="B71" s="3" t="s">
        <v>186</v>
      </c>
      <c r="C71" s="3" t="s">
        <v>33</v>
      </c>
      <c r="D71">
        <v>47</v>
      </c>
      <c r="E71" s="3" t="s">
        <v>20</v>
      </c>
      <c r="F71" s="2" t="str">
        <f>A71&amp;B71&amp;C71&amp;E71</f>
        <v>EricChorneyMMILLENNIUM RUNNING</v>
      </c>
      <c r="G71" s="26">
        <f>SUMIF('Nashua 10K'!$F$2:$F$300,$F71,'Nashua 10K'!$J$2:$J$300)</f>
        <v>0</v>
      </c>
      <c r="H71" s="26">
        <f>SUMIF('Cinco 5K'!$F$2:$F$399,$F71,'Cinco 5K'!$J$2:$J$399)</f>
        <v>9.875</v>
      </c>
      <c r="I71" s="26">
        <f>SUMIF('Run for Freedom 10K'!$F$2:$F$300,$F71,'Run for Freedom 10K'!$J$2:$J$300)</f>
        <v>12.125</v>
      </c>
      <c r="J71" s="26">
        <f>SUMIF('Half Way to St. Patty 5K'!$F$2:$F$300,$F71,'Half Way to St. Patty 5K'!$J$2:$J$300)</f>
        <v>0</v>
      </c>
      <c r="K71" s="26">
        <f>SUMIF('Downriver 10K'!$F$2:$F$300,$F71,'Downriver 10K'!$J$2:$J$300)</f>
        <v>31</v>
      </c>
      <c r="L71" s="26">
        <f>SUMIF('New England Half'!$F$2:$F$300,$F71,'New England Half'!$J$2:$J$300)</f>
        <v>15</v>
      </c>
      <c r="M71" s="28">
        <f>SUM(G71:L71)</f>
        <v>68</v>
      </c>
    </row>
    <row r="72" spans="1:13" ht="12.45" x14ac:dyDescent="0.3">
      <c r="A72" s="3" t="s">
        <v>99</v>
      </c>
      <c r="B72" s="3" t="s">
        <v>37</v>
      </c>
      <c r="C72" s="3" t="s">
        <v>33</v>
      </c>
      <c r="D72" s="3">
        <v>57</v>
      </c>
      <c r="E72" s="3" t="s">
        <v>18</v>
      </c>
      <c r="F72" s="2" t="str">
        <f>A72&amp;B72&amp;C72&amp;E72</f>
        <v>TomCantaraMGATE CITY STRIDERS</v>
      </c>
      <c r="G72" s="26">
        <f>SUMIF('Nashua 10K'!$F$2:$F$300,$F72,'Nashua 10K'!$J$2:$J$300)</f>
        <v>39.5</v>
      </c>
      <c r="H72" s="26">
        <f>SUMIF('Cinco 5K'!$F$2:$F$399,$F72,'Cinco 5K'!$J$2:$J$399)</f>
        <v>15</v>
      </c>
      <c r="I72" s="26">
        <f>SUMIF('Run for Freedom 10K'!$F$2:$F$300,$F72,'Run for Freedom 10K'!$J$2:$J$300)</f>
        <v>13.5</v>
      </c>
      <c r="J72" s="26">
        <f>SUMIF('Half Way to St. Patty 5K'!$F$2:$F$300,$F72,'Half Way to St. Patty 5K'!$J$2:$J$300)</f>
        <v>0</v>
      </c>
      <c r="K72" s="26">
        <f>SUMIF('Downriver 10K'!$F$2:$F$300,$F72,'Downriver 10K'!$J$2:$J$300)</f>
        <v>0</v>
      </c>
      <c r="L72" s="26">
        <f>SUMIF('New England Half'!$F$2:$F$300,$F72,'New England Half'!$J$2:$J$300)</f>
        <v>0</v>
      </c>
      <c r="M72" s="28">
        <f>SUM(G72:L72)</f>
        <v>68</v>
      </c>
    </row>
    <row r="73" spans="1:13" ht="12.45" x14ac:dyDescent="0.3">
      <c r="A73" s="3" t="s">
        <v>48</v>
      </c>
      <c r="B73" s="3" t="s">
        <v>498</v>
      </c>
      <c r="C73" s="3" t="s">
        <v>33</v>
      </c>
      <c r="D73" s="3">
        <v>36</v>
      </c>
      <c r="E73" s="3" t="s">
        <v>20</v>
      </c>
      <c r="F73" s="2" t="str">
        <f>A73&amp;B73&amp;C73&amp;E73</f>
        <v>MichaelGendreauMMILLENNIUM RUNNING</v>
      </c>
      <c r="G73" s="26">
        <f>SUMIF('Nashua 10K'!$F$2:$F$300,$F73,'Nashua 10K'!$J$2:$J$300)</f>
        <v>0</v>
      </c>
      <c r="H73" s="26">
        <f>SUMIF('Cinco 5K'!$F$2:$F$399,$F73,'Cinco 5K'!$J$2:$J$399)</f>
        <v>35</v>
      </c>
      <c r="I73" s="26">
        <f>SUMIF('Run for Freedom 10K'!$F$2:$F$300,$F73,'Run for Freedom 10K'!$J$2:$J$300)</f>
        <v>0</v>
      </c>
      <c r="J73" s="26">
        <f>SUMIF('Half Way to St. Patty 5K'!$F$2:$F$300,$F73,'Half Way to St. Patty 5K'!$J$2:$J$300)</f>
        <v>0</v>
      </c>
      <c r="K73" s="26">
        <f>SUMIF('Downriver 10K'!$F$2:$F$300,$F73,'Downriver 10K'!$J$2:$J$300)</f>
        <v>0</v>
      </c>
      <c r="L73" s="26">
        <f>SUMIF('New England Half'!$F$2:$F$300,$F73,'New England Half'!$J$2:$J$300)</f>
        <v>32</v>
      </c>
      <c r="M73" s="28">
        <f>SUM(G73:L73)</f>
        <v>67</v>
      </c>
    </row>
    <row r="74" spans="1:13" ht="12.45" x14ac:dyDescent="0.3">
      <c r="A74" t="s">
        <v>40</v>
      </c>
      <c r="B74" t="s">
        <v>41</v>
      </c>
      <c r="C74" t="s">
        <v>33</v>
      </c>
      <c r="D74">
        <v>36</v>
      </c>
      <c r="E74" t="s">
        <v>18</v>
      </c>
      <c r="F74" s="2" t="str">
        <f>A74&amp;B74&amp;C74&amp;E74</f>
        <v>BrandynNaroMGATE CITY STRIDERS</v>
      </c>
      <c r="G74" s="26">
        <f>SUMIF('Nashua 10K'!$F$2:$F$300,$F74,'Nashua 10K'!$J$2:$J$300)</f>
        <v>66</v>
      </c>
      <c r="H74" s="26">
        <f>SUMIF('Cinco 5K'!$F$2:$F$399,$F74,'Cinco 5K'!$J$2:$J$399)</f>
        <v>0</v>
      </c>
      <c r="I74" s="26">
        <f>SUMIF('Run for Freedom 10K'!$F$2:$F$300,$F74,'Run for Freedom 10K'!$J$2:$J$300)</f>
        <v>0</v>
      </c>
      <c r="J74" s="26">
        <f>SUMIF('Half Way to St. Patty 5K'!$F$2:$F$300,$F74,'Half Way to St. Patty 5K'!$J$2:$J$300)</f>
        <v>0</v>
      </c>
      <c r="K74" s="26">
        <f>SUMIF('Downriver 10K'!$F$2:$F$300,$F74,'Downriver 10K'!$J$2:$J$300)</f>
        <v>0</v>
      </c>
      <c r="L74" s="26">
        <f>SUMIF('New England Half'!$F$2:$F$300,$F74,'New England Half'!$J$2:$J$300)</f>
        <v>0</v>
      </c>
      <c r="M74" s="28">
        <f>SUM(G74:L74)</f>
        <v>66</v>
      </c>
    </row>
    <row r="75" spans="1:13" ht="12.45" x14ac:dyDescent="0.3">
      <c r="A75" s="3" t="s">
        <v>512</v>
      </c>
      <c r="B75" s="3" t="s">
        <v>513</v>
      </c>
      <c r="C75" s="3" t="s">
        <v>33</v>
      </c>
      <c r="D75" s="3">
        <v>47</v>
      </c>
      <c r="E75" s="3" t="s">
        <v>20</v>
      </c>
      <c r="F75" s="2" t="str">
        <f>A75&amp;B75&amp;C75&amp;E75</f>
        <v>BarryFitzgeraldMMILLENNIUM RUNNING</v>
      </c>
      <c r="G75" s="26">
        <f>SUMIF('Nashua 10K'!$F$2:$F$300,$F75,'Nashua 10K'!$J$2:$J$300)</f>
        <v>0</v>
      </c>
      <c r="H75" s="26">
        <f>SUMIF('Cinco 5K'!$F$2:$F$399,$F75,'Cinco 5K'!$J$2:$J$399)</f>
        <v>21.25</v>
      </c>
      <c r="I75" s="26">
        <f>SUMIF('Run for Freedom 10K'!$F$2:$F$300,$F75,'Run for Freedom 10K'!$J$2:$J$300)</f>
        <v>20.5</v>
      </c>
      <c r="J75" s="26">
        <f>SUMIF('Half Way to St. Patty 5K'!$F$2:$F$300,$F75,'Half Way to St. Patty 5K'!$J$2:$J$300)</f>
        <v>24.25</v>
      </c>
      <c r="K75" s="26">
        <f>SUMIF('Downriver 10K'!$F$2:$F$300,$F75,'Downriver 10K'!$J$2:$J$300)</f>
        <v>0</v>
      </c>
      <c r="L75" s="26">
        <f>SUMIF('New England Half'!$F$2:$F$300,$F75,'New England Half'!$J$2:$J$300)</f>
        <v>0</v>
      </c>
      <c r="M75" s="28">
        <f>SUM(G75:L75)</f>
        <v>66</v>
      </c>
    </row>
    <row r="76" spans="1:13" ht="12.45" x14ac:dyDescent="0.3">
      <c r="A76" t="s">
        <v>708</v>
      </c>
      <c r="B76" s="2" t="s">
        <v>709</v>
      </c>
      <c r="C76" s="3" t="s">
        <v>33</v>
      </c>
      <c r="D76">
        <v>62</v>
      </c>
      <c r="E76" s="2" t="s">
        <v>19</v>
      </c>
      <c r="F76" s="2" t="str">
        <f>A76&amp;B76&amp;C76&amp;E76</f>
        <v>FrancisLamyMGREATER DERRY TRACK CLUB</v>
      </c>
      <c r="G76" s="26">
        <f>SUMIF('Nashua 10K'!$F$2:$F$300,$F76,'Nashua 10K'!$J$2:$J$300)</f>
        <v>0</v>
      </c>
      <c r="H76" s="26">
        <f>SUMIF('Cinco 5K'!$F$2:$F$399,$F76,'Cinco 5K'!$J$2:$J$399)</f>
        <v>0</v>
      </c>
      <c r="I76" s="26">
        <f>SUMIF('Run for Freedom 10K'!$F$2:$F$300,$F76,'Run for Freedom 10K'!$J$2:$J$300)</f>
        <v>0</v>
      </c>
      <c r="J76" s="26">
        <f>SUMIF('Half Way to St. Patty 5K'!$F$2:$F$300,$F76,'Half Way to St. Patty 5K'!$J$2:$J$300)</f>
        <v>66</v>
      </c>
      <c r="K76" s="26">
        <f>SUMIF('Downriver 10K'!$F$2:$F$300,$F76,'Downriver 10K'!$J$2:$J$300)</f>
        <v>0</v>
      </c>
      <c r="L76" s="26">
        <f>SUMIF('New England Half'!$F$2:$F$300,$F76,'New England Half'!$J$2:$J$300)</f>
        <v>0</v>
      </c>
      <c r="M76" s="28">
        <f>SUM(G76:L76)</f>
        <v>66</v>
      </c>
    </row>
    <row r="77" spans="1:13" ht="12.45" x14ac:dyDescent="0.3">
      <c r="A77" s="3" t="s">
        <v>563</v>
      </c>
      <c r="B77" s="3" t="s">
        <v>564</v>
      </c>
      <c r="C77" s="3" t="s">
        <v>33</v>
      </c>
      <c r="D77">
        <v>49</v>
      </c>
      <c r="E77" s="3" t="s">
        <v>19</v>
      </c>
      <c r="F77" s="2" t="str">
        <f>A77&amp;B77&amp;C77&amp;E77</f>
        <v>ClintHavensMGREATER DERRY TRACK CLUB</v>
      </c>
      <c r="G77" s="26">
        <f>SUMIF('Nashua 10K'!$F$2:$F$300,$F77,'Nashua 10K'!$J$2:$J$300)</f>
        <v>0</v>
      </c>
      <c r="H77" s="26">
        <f>SUMIF('Cinco 5K'!$F$2:$F$399,$F77,'Cinco 5K'!$J$2:$J$399)</f>
        <v>3.625</v>
      </c>
      <c r="I77" s="26">
        <f>SUMIF('Run for Freedom 10K'!$F$2:$F$300,$F77,'Run for Freedom 10K'!$J$2:$J$300)</f>
        <v>0</v>
      </c>
      <c r="J77" s="26">
        <f>SUMIF('Half Way to St. Patty 5K'!$F$2:$F$300,$F77,'Half Way to St. Patty 5K'!$J$2:$J$300)</f>
        <v>16.5</v>
      </c>
      <c r="K77" s="26">
        <f>SUMIF('Downriver 10K'!$F$2:$F$300,$F77,'Downriver 10K'!$J$2:$J$300)</f>
        <v>29</v>
      </c>
      <c r="L77" s="26">
        <f>SUMIF('New England Half'!$F$2:$F$300,$F77,'New England Half'!$J$2:$J$300)</f>
        <v>15.5</v>
      </c>
      <c r="M77" s="28">
        <f>SUM(G77:L77)</f>
        <v>64.625</v>
      </c>
    </row>
    <row r="78" spans="1:13" ht="12.45" x14ac:dyDescent="0.3">
      <c r="A78" s="3" t="s">
        <v>495</v>
      </c>
      <c r="B78" s="3" t="s">
        <v>400</v>
      </c>
      <c r="C78" s="3" t="s">
        <v>33</v>
      </c>
      <c r="D78" s="3">
        <v>57</v>
      </c>
      <c r="E78" s="3" t="s">
        <v>20</v>
      </c>
      <c r="F78" s="2" t="str">
        <f>A78&amp;B78&amp;C78&amp;E78</f>
        <v>ChristopherBaermanMMILLENNIUM RUNNING</v>
      </c>
      <c r="G78" s="26">
        <f>SUMIF('Nashua 10K'!$F$2:$F$300,$F78,'Nashua 10K'!$J$2:$J$300)</f>
        <v>0</v>
      </c>
      <c r="H78" s="26">
        <f>SUMIF('Cinco 5K'!$F$2:$F$399,$F78,'Cinco 5K'!$J$2:$J$399)</f>
        <v>24.25</v>
      </c>
      <c r="I78" s="26">
        <f>SUMIF('Run for Freedom 10K'!$F$2:$F$300,$F78,'Run for Freedom 10K'!$J$2:$J$300)</f>
        <v>0</v>
      </c>
      <c r="J78" s="26">
        <f>SUMIF('Half Way to St. Patty 5K'!$F$2:$F$300,$F78,'Half Way to St. Patty 5K'!$J$2:$J$300)</f>
        <v>21.25</v>
      </c>
      <c r="K78" s="26">
        <f>SUMIF('Downriver 10K'!$F$2:$F$300,$F78,'Downriver 10K'!$J$2:$J$300)</f>
        <v>0</v>
      </c>
      <c r="L78" s="26">
        <f>SUMIF('New England Half'!$F$2:$F$300,$F78,'New England Half'!$J$2:$J$300)</f>
        <v>18</v>
      </c>
      <c r="M78" s="28">
        <f>SUM(G78:L78)</f>
        <v>63.5</v>
      </c>
    </row>
    <row r="79" spans="1:13" ht="12.45" x14ac:dyDescent="0.3">
      <c r="A79" t="s">
        <v>73</v>
      </c>
      <c r="B79" t="s">
        <v>816</v>
      </c>
      <c r="C79" t="s">
        <v>33</v>
      </c>
      <c r="D79">
        <v>73</v>
      </c>
      <c r="E79" s="2" t="s">
        <v>21</v>
      </c>
      <c r="F79" s="2" t="str">
        <f>A79&amp;B79&amp;C79&amp;E79</f>
        <v>JamesBurnettMUPPER VALLEY RUNNING CLUB</v>
      </c>
      <c r="G79" s="26">
        <f>SUMIF('Nashua 10K'!$F$2:$F$300,$F79,'Nashua 10K'!$J$2:$J$300)</f>
        <v>0</v>
      </c>
      <c r="H79" s="26">
        <f>SUMIF('Cinco 5K'!$F$2:$F$399,$F79,'Cinco 5K'!$J$2:$J$399)</f>
        <v>0</v>
      </c>
      <c r="I79" s="26">
        <f>SUMIF('Run for Freedom 10K'!$F$2:$F$300,$F79,'Run for Freedom 10K'!$J$2:$J$300)</f>
        <v>0</v>
      </c>
      <c r="J79" s="26">
        <f>SUMIF('Half Way to St. Patty 5K'!$F$2:$F$300,$F79,'Half Way to St. Patty 5K'!$J$2:$J$300)</f>
        <v>0</v>
      </c>
      <c r="K79" s="26">
        <f>SUMIF('Downriver 10K'!$F$2:$F$300,$F79,'Downriver 10K'!$J$2:$J$300)</f>
        <v>62</v>
      </c>
      <c r="L79" s="26">
        <f>SUMIF('New England Half'!$F$2:$F$300,$F79,'New England Half'!$J$2:$J$300)</f>
        <v>0</v>
      </c>
      <c r="M79" s="28">
        <f>SUM(G79:L79)</f>
        <v>62</v>
      </c>
    </row>
    <row r="80" spans="1:13" ht="12.45" x14ac:dyDescent="0.3">
      <c r="A80" s="3" t="s">
        <v>473</v>
      </c>
      <c r="B80" s="3" t="s">
        <v>311</v>
      </c>
      <c r="C80" s="3" t="s">
        <v>33</v>
      </c>
      <c r="D80" s="3">
        <v>72</v>
      </c>
      <c r="E80" s="3" t="s">
        <v>19</v>
      </c>
      <c r="F80" s="2" t="str">
        <f>A80&amp;B80&amp;C80&amp;E80</f>
        <v>DavidKortzMGREATER DERRY TRACK CLUB</v>
      </c>
      <c r="G80" s="26">
        <f>SUMIF('Nashua 10K'!$F$2:$F$300,$F80,'Nashua 10K'!$J$2:$J$300)</f>
        <v>0</v>
      </c>
      <c r="H80" s="26">
        <f>SUMIF('Cinco 5K'!$F$2:$F$399,$F80,'Cinco 5K'!$J$2:$J$399)</f>
        <v>22</v>
      </c>
      <c r="I80" s="26">
        <f>SUMIF('Run for Freedom 10K'!$F$2:$F$300,$F80,'Run for Freedom 10K'!$J$2:$J$300)</f>
        <v>16</v>
      </c>
      <c r="J80" s="26">
        <f>SUMIF('Half Way to St. Patty 5K'!$F$2:$F$300,$F80,'Half Way to St. Patty 5K'!$J$2:$J$300)</f>
        <v>23.5</v>
      </c>
      <c r="K80" s="26">
        <f>SUMIF('Downriver 10K'!$F$2:$F$300,$F80,'Downriver 10K'!$J$2:$J$300)</f>
        <v>0</v>
      </c>
      <c r="L80" s="26">
        <f>SUMIF('New England Half'!$F$2:$F$300,$F80,'New England Half'!$J$2:$J$300)</f>
        <v>0</v>
      </c>
      <c r="M80" s="28">
        <f>SUM(G80:L80)</f>
        <v>61.5</v>
      </c>
    </row>
    <row r="81" spans="1:13" ht="12.45" x14ac:dyDescent="0.3">
      <c r="A81" s="3" t="s">
        <v>63</v>
      </c>
      <c r="B81" s="3" t="s">
        <v>914</v>
      </c>
      <c r="C81" s="3" t="s">
        <v>33</v>
      </c>
      <c r="D81" s="3">
        <v>33</v>
      </c>
      <c r="E81" s="2" t="s">
        <v>24</v>
      </c>
      <c r="F81" s="2" t="str">
        <f>A81&amp;B81&amp;C81&amp;E81</f>
        <v>GregLangeMGREATER MANCHESTER RUNNING CLUB</v>
      </c>
      <c r="G81" s="26">
        <f>SUMIF('Nashua 10K'!$F$2:$F$300,$F81,'Nashua 10K'!$J$2:$J$300)</f>
        <v>0</v>
      </c>
      <c r="H81" s="26">
        <f>SUMIF('Cinco 5K'!$F$2:$F$399,$F81,'Cinco 5K'!$J$2:$J$399)</f>
        <v>0</v>
      </c>
      <c r="I81" s="26">
        <f>SUMIF('Run for Freedom 10K'!$F$2:$F$300,$F81,'Run for Freedom 10K'!$J$2:$J$300)</f>
        <v>0</v>
      </c>
      <c r="J81" s="26">
        <f>SUMIF('Half Way to St. Patty 5K'!$F$2:$F$300,$F81,'Half Way to St. Patty 5K'!$J$2:$J$300)</f>
        <v>0</v>
      </c>
      <c r="K81" s="26">
        <f>SUMIF('Downriver 10K'!$F$2:$F$300,$F81,'Downriver 10K'!$J$2:$J$300)</f>
        <v>0</v>
      </c>
      <c r="L81" s="26">
        <f>SUMIF('New England Half'!$F$2:$F$300,$F81,'New England Half'!$J$2:$J$300)</f>
        <v>60</v>
      </c>
      <c r="M81" s="28">
        <f>SUM(G81:L81)</f>
        <v>60</v>
      </c>
    </row>
    <row r="82" spans="1:13" ht="12.45" x14ac:dyDescent="0.3">
      <c r="A82" t="s">
        <v>77</v>
      </c>
      <c r="B82" t="s">
        <v>78</v>
      </c>
      <c r="C82" t="s">
        <v>33</v>
      </c>
      <c r="D82">
        <v>49</v>
      </c>
      <c r="E82" t="s">
        <v>19</v>
      </c>
      <c r="F82" s="2" t="str">
        <f>A82&amp;B82&amp;C82&amp;E82</f>
        <v>ChrisSeveranceMGREATER DERRY TRACK CLUB</v>
      </c>
      <c r="G82" s="26">
        <f>SUMIF('Nashua 10K'!$F$2:$F$300,$F82,'Nashua 10K'!$J$2:$J$300)</f>
        <v>45.5</v>
      </c>
      <c r="H82" s="26">
        <f>SUMIF('Cinco 5K'!$F$2:$F$399,$F82,'Cinco 5K'!$J$2:$J$399)</f>
        <v>0</v>
      </c>
      <c r="I82" s="26">
        <f>SUMIF('Run for Freedom 10K'!$F$2:$F$300,$F82,'Run for Freedom 10K'!$J$2:$J$300)</f>
        <v>0</v>
      </c>
      <c r="J82" s="26">
        <f>SUMIF('Half Way to St. Patty 5K'!$F$2:$F$300,$F82,'Half Way to St. Patty 5K'!$J$2:$J$300)</f>
        <v>0</v>
      </c>
      <c r="K82" s="26">
        <f>SUMIF('Downriver 10K'!$F$2:$F$300,$F82,'Downriver 10K'!$J$2:$J$300)</f>
        <v>0</v>
      </c>
      <c r="L82" s="26">
        <f>SUMIF('New England Half'!$F$2:$F$300,$F82,'New England Half'!$J$2:$J$300)</f>
        <v>13.5</v>
      </c>
      <c r="M82" s="28">
        <f>SUM(G82:L82)</f>
        <v>59</v>
      </c>
    </row>
    <row r="83" spans="1:13" ht="12.45" x14ac:dyDescent="0.3">
      <c r="A83" t="s">
        <v>46</v>
      </c>
      <c r="B83" t="s">
        <v>47</v>
      </c>
      <c r="C83" t="s">
        <v>33</v>
      </c>
      <c r="D83">
        <v>21</v>
      </c>
      <c r="E83" t="s">
        <v>21</v>
      </c>
      <c r="F83" s="2" t="str">
        <f>A83&amp;B83&amp;C83&amp;E83</f>
        <v>CarterTracyMUPPER VALLEY RUNNING CLUB</v>
      </c>
      <c r="G83" s="26">
        <f>SUMIF('Nashua 10K'!$F$2:$F$300,$F83,'Nashua 10K'!$J$2:$J$300)</f>
        <v>58</v>
      </c>
      <c r="H83" s="26">
        <f>SUMIF('Cinco 5K'!$F$2:$F$399,$F83,'Cinco 5K'!$J$2:$J$399)</f>
        <v>0</v>
      </c>
      <c r="I83" s="26">
        <f>SUMIF('Run for Freedom 10K'!$F$2:$F$300,$F83,'Run for Freedom 10K'!$J$2:$J$300)</f>
        <v>0</v>
      </c>
      <c r="J83" s="26">
        <f>SUMIF('Half Way to St. Patty 5K'!$F$2:$F$300,$F83,'Half Way to St. Patty 5K'!$J$2:$J$300)</f>
        <v>0</v>
      </c>
      <c r="K83" s="26">
        <f>SUMIF('Downriver 10K'!$F$2:$F$300,$F83,'Downriver 10K'!$J$2:$J$300)</f>
        <v>0</v>
      </c>
      <c r="L83" s="26">
        <f>SUMIF('New England Half'!$F$2:$F$300,$F83,'New England Half'!$J$2:$J$300)</f>
        <v>0</v>
      </c>
      <c r="M83" s="28">
        <f>SUM(G83:L83)</f>
        <v>58</v>
      </c>
    </row>
    <row r="84" spans="1:13" ht="12.45" x14ac:dyDescent="0.3">
      <c r="A84" s="3" t="s">
        <v>928</v>
      </c>
      <c r="B84" s="3" t="s">
        <v>929</v>
      </c>
      <c r="C84" s="3" t="s">
        <v>33</v>
      </c>
      <c r="D84" s="3">
        <v>59</v>
      </c>
      <c r="E84" s="2" t="s">
        <v>22</v>
      </c>
      <c r="F84" s="2" t="str">
        <f>A84&amp;B84&amp;C84&amp;E84</f>
        <v>VincentPerelliMGRANITE STATE RACING TEAM</v>
      </c>
      <c r="G84" s="26">
        <f>SUMIF('Nashua 10K'!$F$2:$F$300,$F84,'Nashua 10K'!$J$2:$J$300)</f>
        <v>0</v>
      </c>
      <c r="H84" s="26">
        <f>SUMIF('Cinco 5K'!$F$2:$F$399,$F84,'Cinco 5K'!$J$2:$J$399)</f>
        <v>0</v>
      </c>
      <c r="I84" s="26">
        <f>SUMIF('Run for Freedom 10K'!$F$2:$F$300,$F84,'Run for Freedom 10K'!$J$2:$J$300)</f>
        <v>0</v>
      </c>
      <c r="J84" s="26">
        <f>SUMIF('Half Way to St. Patty 5K'!$F$2:$F$300,$F84,'Half Way to St. Patty 5K'!$J$2:$J$300)</f>
        <v>0</v>
      </c>
      <c r="K84" s="26">
        <f>SUMIF('Downriver 10K'!$F$2:$F$300,$F84,'Downriver 10K'!$J$2:$J$300)</f>
        <v>0</v>
      </c>
      <c r="L84" s="26">
        <f>SUMIF('New England Half'!$F$2:$F$300,$F84,'New England Half'!$J$2:$J$300)</f>
        <v>56</v>
      </c>
      <c r="M84" s="28">
        <f>SUM(G84:L84)</f>
        <v>56</v>
      </c>
    </row>
    <row r="85" spans="1:13" ht="12.45" x14ac:dyDescent="0.3">
      <c r="A85" t="s">
        <v>111</v>
      </c>
      <c r="B85" t="s">
        <v>112</v>
      </c>
      <c r="C85" t="s">
        <v>33</v>
      </c>
      <c r="D85">
        <v>78</v>
      </c>
      <c r="E85" t="s">
        <v>18</v>
      </c>
      <c r="F85" s="2" t="str">
        <f>A85&amp;B85&amp;C85&amp;E85</f>
        <v>RobertKnightMGATE CITY STRIDERS</v>
      </c>
      <c r="G85" s="26">
        <f>SUMIF('Nashua 10K'!$F$2:$F$300,$F85,'Nashua 10K'!$J$2:$J$300)</f>
        <v>56</v>
      </c>
      <c r="H85" s="26">
        <f>SUMIF('Cinco 5K'!$F$2:$F$399,$F85,'Cinco 5K'!$J$2:$J$399)</f>
        <v>0</v>
      </c>
      <c r="I85" s="26">
        <f>SUMIF('Run for Freedom 10K'!$F$2:$F$300,$F85,'Run for Freedom 10K'!$J$2:$J$300)</f>
        <v>0</v>
      </c>
      <c r="J85" s="26">
        <f>SUMIF('Half Way to St. Patty 5K'!$F$2:$F$300,$F85,'Half Way to St. Patty 5K'!$J$2:$J$300)</f>
        <v>0</v>
      </c>
      <c r="K85" s="26">
        <f>SUMIF('Downriver 10K'!$F$2:$F$300,$F85,'Downriver 10K'!$J$2:$J$300)</f>
        <v>0</v>
      </c>
      <c r="L85" s="26">
        <f>SUMIF('New England Half'!$F$2:$F$300,$F85,'New England Half'!$J$2:$J$300)</f>
        <v>0</v>
      </c>
      <c r="M85" s="28">
        <f>SUM(G85:L85)</f>
        <v>56</v>
      </c>
    </row>
    <row r="86" spans="1:13" ht="12.45" x14ac:dyDescent="0.3">
      <c r="A86" s="3" t="s">
        <v>533</v>
      </c>
      <c r="B86" s="3" t="s">
        <v>657</v>
      </c>
      <c r="C86" s="3" t="s">
        <v>33</v>
      </c>
      <c r="D86" s="3">
        <v>45</v>
      </c>
      <c r="E86" s="3" t="s">
        <v>18</v>
      </c>
      <c r="F86" s="2" t="str">
        <f>A86&amp;B86&amp;C86&amp;E86</f>
        <v>AaronOuelletteMGATE CITY STRIDERS</v>
      </c>
      <c r="G86" s="26">
        <f>SUMIF('Nashua 10K'!$F$2:$F$300,$F86,'Nashua 10K'!$J$2:$J$300)</f>
        <v>0</v>
      </c>
      <c r="H86" s="26">
        <f>SUMIF('Cinco 5K'!$F$2:$F$399,$F86,'Cinco 5K'!$J$2:$J$399)</f>
        <v>0</v>
      </c>
      <c r="I86" s="26">
        <f>SUMIF('Run for Freedom 10K'!$F$2:$F$300,$F86,'Run for Freedom 10K'!$J$2:$J$300)</f>
        <v>54</v>
      </c>
      <c r="J86" s="26">
        <f>SUMIF('Half Way to St. Patty 5K'!$F$2:$F$300,$F86,'Half Way to St. Patty 5K'!$J$2:$J$300)</f>
        <v>0</v>
      </c>
      <c r="K86" s="26">
        <f>SUMIF('Downriver 10K'!$F$2:$F$300,$F86,'Downriver 10K'!$J$2:$J$300)</f>
        <v>0</v>
      </c>
      <c r="L86" s="26">
        <f>SUMIF('New England Half'!$F$2:$F$300,$F86,'New England Half'!$J$2:$J$300)</f>
        <v>0</v>
      </c>
      <c r="M86" s="28">
        <f>SUM(G86:L86)</f>
        <v>54</v>
      </c>
    </row>
    <row r="87" spans="1:13" ht="12.45" x14ac:dyDescent="0.3">
      <c r="A87" s="3" t="s">
        <v>516</v>
      </c>
      <c r="B87" s="3" t="s">
        <v>438</v>
      </c>
      <c r="C87" s="3" t="s">
        <v>33</v>
      </c>
      <c r="D87" s="3">
        <v>54</v>
      </c>
      <c r="E87" s="3" t="s">
        <v>20</v>
      </c>
      <c r="F87" s="2" t="str">
        <f>A87&amp;B87&amp;C87&amp;E87</f>
        <v>DaveBeliveauMMILLENNIUM RUNNING</v>
      </c>
      <c r="G87" s="26">
        <f>SUMIF('Nashua 10K'!$F$2:$F$300,$F87,'Nashua 10K'!$J$2:$J$300)</f>
        <v>0</v>
      </c>
      <c r="H87" s="26">
        <f>SUMIF('Cinco 5K'!$F$2:$F$399,$F87,'Cinco 5K'!$J$2:$J$399)</f>
        <v>17.5</v>
      </c>
      <c r="I87" s="26">
        <f>SUMIF('Run for Freedom 10K'!$F$2:$F$300,$F87,'Run for Freedom 10K'!$J$2:$J$300)</f>
        <v>36.5</v>
      </c>
      <c r="J87" s="26">
        <f>SUMIF('Half Way to St. Patty 5K'!$F$2:$F$300,$F87,'Half Way to St. Patty 5K'!$J$2:$J$300)</f>
        <v>0</v>
      </c>
      <c r="K87" s="26">
        <f>SUMIF('Downriver 10K'!$F$2:$F$300,$F87,'Downriver 10K'!$J$2:$J$300)</f>
        <v>0</v>
      </c>
      <c r="L87" s="26">
        <f>SUMIF('New England Half'!$F$2:$F$300,$F87,'New England Half'!$J$2:$J$300)</f>
        <v>0</v>
      </c>
      <c r="M87" s="28">
        <f>SUM(G87:L87)</f>
        <v>54</v>
      </c>
    </row>
    <row r="88" spans="1:13" ht="12.45" x14ac:dyDescent="0.3">
      <c r="A88" t="s">
        <v>473</v>
      </c>
      <c r="B88" t="s">
        <v>808</v>
      </c>
      <c r="C88" t="s">
        <v>33</v>
      </c>
      <c r="D88">
        <v>59</v>
      </c>
      <c r="E88" s="2" t="s">
        <v>21</v>
      </c>
      <c r="F88" s="2" t="str">
        <f>A88&amp;B88&amp;C88&amp;E88</f>
        <v>DavidGlueckMUPPER VALLEY RUNNING CLUB</v>
      </c>
      <c r="G88" s="26">
        <f>SUMIF('Nashua 10K'!$F$2:$F$300,$F88,'Nashua 10K'!$J$2:$J$300)</f>
        <v>0</v>
      </c>
      <c r="H88" s="26">
        <f>SUMIF('Cinco 5K'!$F$2:$F$399,$F88,'Cinco 5K'!$J$2:$J$399)</f>
        <v>0</v>
      </c>
      <c r="I88" s="26">
        <f>SUMIF('Run for Freedom 10K'!$F$2:$F$300,$F88,'Run for Freedom 10K'!$J$2:$J$300)</f>
        <v>0</v>
      </c>
      <c r="J88" s="26">
        <f>SUMIF('Half Way to St. Patty 5K'!$F$2:$F$300,$F88,'Half Way to St. Patty 5K'!$J$2:$J$300)</f>
        <v>0</v>
      </c>
      <c r="K88" s="26">
        <f>SUMIF('Downriver 10K'!$F$2:$F$300,$F88,'Downriver 10K'!$J$2:$J$300)</f>
        <v>54</v>
      </c>
      <c r="L88" s="26">
        <f>SUMIF('New England Half'!$F$2:$F$300,$F88,'New England Half'!$J$2:$J$300)</f>
        <v>0</v>
      </c>
      <c r="M88" s="28">
        <f>SUM(G88:L88)</f>
        <v>54</v>
      </c>
    </row>
    <row r="89" spans="1:13" ht="12.45" x14ac:dyDescent="0.3">
      <c r="A89" t="s">
        <v>63</v>
      </c>
      <c r="B89" t="s">
        <v>64</v>
      </c>
      <c r="C89" t="s">
        <v>33</v>
      </c>
      <c r="D89">
        <v>51</v>
      </c>
      <c r="E89" t="s">
        <v>19</v>
      </c>
      <c r="F89" s="2" t="str">
        <f>A89&amp;B89&amp;C89&amp;E89</f>
        <v>GregDesmaraisMGREATER DERRY TRACK CLUB</v>
      </c>
      <c r="G89" s="26">
        <f>SUMIF('Nashua 10K'!$F$2:$F$300,$F89,'Nashua 10K'!$J$2:$J$300)</f>
        <v>52</v>
      </c>
      <c r="H89" s="26">
        <f>SUMIF('Cinco 5K'!$F$2:$F$399,$F89,'Cinco 5K'!$J$2:$J$399)</f>
        <v>0</v>
      </c>
      <c r="I89" s="26">
        <f>SUMIF('Run for Freedom 10K'!$F$2:$F$300,$F89,'Run for Freedom 10K'!$J$2:$J$300)</f>
        <v>0</v>
      </c>
      <c r="J89" s="26">
        <f>SUMIF('Half Way to St. Patty 5K'!$F$2:$F$300,$F89,'Half Way to St. Patty 5K'!$J$2:$J$300)</f>
        <v>0</v>
      </c>
      <c r="K89" s="26">
        <f>SUMIF('Downriver 10K'!$F$2:$F$300,$F89,'Downriver 10K'!$J$2:$J$300)</f>
        <v>0</v>
      </c>
      <c r="L89" s="26">
        <f>SUMIF('New England Half'!$F$2:$F$300,$F89,'New England Half'!$J$2:$J$300)</f>
        <v>0</v>
      </c>
      <c r="M89" s="28">
        <f>SUM(G89:L89)</f>
        <v>52</v>
      </c>
    </row>
    <row r="90" spans="1:13" ht="12.45" x14ac:dyDescent="0.3">
      <c r="A90" t="s">
        <v>862</v>
      </c>
      <c r="B90" t="s">
        <v>863</v>
      </c>
      <c r="C90" t="s">
        <v>33</v>
      </c>
      <c r="D90">
        <v>52</v>
      </c>
      <c r="E90" s="3" t="s">
        <v>21</v>
      </c>
      <c r="F90" s="2" t="str">
        <f>A90&amp;B90&amp;C90&amp;E90</f>
        <v>GeoffDunbarMUPPER VALLEY RUNNING CLUB</v>
      </c>
      <c r="G90" s="26">
        <f>SUMIF('Nashua 10K'!$F$2:$F$300,$F90,'Nashua 10K'!$J$2:$J$300)</f>
        <v>0</v>
      </c>
      <c r="H90" s="26">
        <f>SUMIF('Cinco 5K'!$F$2:$F$399,$F90,'Cinco 5K'!$J$2:$J$399)</f>
        <v>0</v>
      </c>
      <c r="I90" s="26">
        <f>SUMIF('Run for Freedom 10K'!$F$2:$F$300,$F90,'Run for Freedom 10K'!$J$2:$J$300)</f>
        <v>0</v>
      </c>
      <c r="J90" s="26">
        <f>SUMIF('Half Way to St. Patty 5K'!$F$2:$F$300,$F90,'Half Way to St. Patty 5K'!$J$2:$J$300)</f>
        <v>0</v>
      </c>
      <c r="K90" s="26">
        <f>SUMIF('Downriver 10K'!$F$2:$F$300,$F90,'Downriver 10K'!$J$2:$J$300)</f>
        <v>0</v>
      </c>
      <c r="L90" s="26">
        <f>SUMIF('New England Half'!$F$2:$F$300,$F90,'New England Half'!$J$2:$J$300)</f>
        <v>52</v>
      </c>
      <c r="M90" s="28">
        <f>SUM(G90:L90)</f>
        <v>52</v>
      </c>
    </row>
    <row r="91" spans="1:13" ht="12.45" x14ac:dyDescent="0.3">
      <c r="A91" s="3" t="s">
        <v>509</v>
      </c>
      <c r="B91" s="3" t="s">
        <v>510</v>
      </c>
      <c r="C91" s="3" t="s">
        <v>33</v>
      </c>
      <c r="D91" s="3">
        <v>51</v>
      </c>
      <c r="E91" s="3" t="s">
        <v>20</v>
      </c>
      <c r="F91" s="2" t="str">
        <f>A91&amp;B91&amp;C91&amp;E91</f>
        <v>BradleyMaherMMILLENNIUM RUNNING</v>
      </c>
      <c r="G91" s="26">
        <f>SUMIF('Nashua 10K'!$F$2:$F$300,$F91,'Nashua 10K'!$J$2:$J$300)</f>
        <v>0</v>
      </c>
      <c r="H91" s="26">
        <f>SUMIF('Cinco 5K'!$F$2:$F$399,$F91,'Cinco 5K'!$J$2:$J$399)</f>
        <v>22.75</v>
      </c>
      <c r="I91" s="26">
        <f>SUMIF('Run for Freedom 10K'!$F$2:$F$300,$F91,'Run for Freedom 10K'!$J$2:$J$300)</f>
        <v>0</v>
      </c>
      <c r="J91" s="26">
        <f>SUMIF('Half Way to St. Patty 5K'!$F$2:$F$300,$F91,'Half Way to St. Patty 5K'!$J$2:$J$300)</f>
        <v>0</v>
      </c>
      <c r="K91" s="26">
        <f>SUMIF('Downriver 10K'!$F$2:$F$300,$F91,'Downriver 10K'!$J$2:$J$300)</f>
        <v>0</v>
      </c>
      <c r="L91" s="26">
        <f>SUMIF('New England Half'!$F$2:$F$300,$F91,'New England Half'!$J$2:$J$300)</f>
        <v>29</v>
      </c>
      <c r="M91" s="28">
        <f>SUM(G91:L91)</f>
        <v>51.75</v>
      </c>
    </row>
    <row r="92" spans="1:13" ht="12.45" x14ac:dyDescent="0.3">
      <c r="A92" s="3" t="s">
        <v>152</v>
      </c>
      <c r="B92" s="3" t="s">
        <v>153</v>
      </c>
      <c r="C92" s="3" t="s">
        <v>33</v>
      </c>
      <c r="D92">
        <v>45</v>
      </c>
      <c r="E92" s="3" t="s">
        <v>19</v>
      </c>
      <c r="F92" s="2" t="str">
        <f>A92&amp;B92&amp;C92&amp;E92</f>
        <v>SharadVidyarthyMGREATER DERRY TRACK CLUB</v>
      </c>
      <c r="G92" s="26">
        <f>SUMIF('Nashua 10K'!$F$2:$F$300,$F92,'Nashua 10K'!$J$2:$J$300)</f>
        <v>25</v>
      </c>
      <c r="H92" s="26">
        <f>SUMIF('Cinco 5K'!$F$2:$F$399,$F92,'Cinco 5K'!$J$2:$J$399)</f>
        <v>2</v>
      </c>
      <c r="I92" s="26">
        <f>SUMIF('Run for Freedom 10K'!$F$2:$F$300,$F92,'Run for Freedom 10K'!$J$2:$J$300)</f>
        <v>0</v>
      </c>
      <c r="J92" s="26">
        <f>SUMIF('Half Way to St. Patty 5K'!$F$2:$F$300,$F92,'Half Way to St. Patty 5K'!$J$2:$J$300)</f>
        <v>7.25</v>
      </c>
      <c r="K92" s="26">
        <f>SUMIF('Downriver 10K'!$F$2:$F$300,$F92,'Downriver 10K'!$J$2:$J$300)</f>
        <v>12.125</v>
      </c>
      <c r="L92" s="26">
        <f>SUMIF('New England Half'!$F$2:$F$300,$F92,'New England Half'!$J$2:$J$300)</f>
        <v>5</v>
      </c>
      <c r="M92" s="28">
        <f>SUM(G92:L92)</f>
        <v>51.375</v>
      </c>
    </row>
    <row r="93" spans="1:13" ht="12.45" x14ac:dyDescent="0.3">
      <c r="A93" s="3" t="s">
        <v>658</v>
      </c>
      <c r="B93" s="3" t="s">
        <v>659</v>
      </c>
      <c r="C93" s="3" t="s">
        <v>33</v>
      </c>
      <c r="D93" s="3">
        <v>55</v>
      </c>
      <c r="E93" s="3" t="s">
        <v>24</v>
      </c>
      <c r="F93" s="2" t="str">
        <f>A93&amp;B93&amp;C93&amp;E93</f>
        <v>MikeCraigMGREATER MANCHESTER RUNNING CLUB</v>
      </c>
      <c r="G93" s="26">
        <f>SUMIF('Nashua 10K'!$F$2:$F$300,$F93,'Nashua 10K'!$J$2:$J$300)</f>
        <v>0</v>
      </c>
      <c r="H93" s="26">
        <f>SUMIF('Cinco 5K'!$F$2:$F$399,$F93,'Cinco 5K'!$J$2:$J$399)</f>
        <v>0</v>
      </c>
      <c r="I93" s="26">
        <f>SUMIF('Run for Freedom 10K'!$F$2:$F$300,$F93,'Run for Freedom 10K'!$J$2:$J$300)</f>
        <v>50</v>
      </c>
      <c r="J93" s="26">
        <f>SUMIF('Half Way to St. Patty 5K'!$F$2:$F$300,$F93,'Half Way to St. Patty 5K'!$J$2:$J$300)</f>
        <v>0</v>
      </c>
      <c r="K93" s="26">
        <f>SUMIF('Downriver 10K'!$F$2:$F$300,$F93,'Downriver 10K'!$J$2:$J$300)</f>
        <v>0</v>
      </c>
      <c r="L93" s="26">
        <f>SUMIF('New England Half'!$F$2:$F$300,$F93,'New England Half'!$J$2:$J$300)</f>
        <v>0</v>
      </c>
      <c r="M93" s="28">
        <f>SUM(G93:L93)</f>
        <v>50</v>
      </c>
    </row>
    <row r="94" spans="1:13" ht="12.45" x14ac:dyDescent="0.3">
      <c r="A94" s="3" t="s">
        <v>486</v>
      </c>
      <c r="B94" s="3" t="s">
        <v>487</v>
      </c>
      <c r="C94" s="3" t="s">
        <v>33</v>
      </c>
      <c r="D94" s="3">
        <v>68</v>
      </c>
      <c r="E94" s="3" t="s">
        <v>20</v>
      </c>
      <c r="F94" s="2" t="str">
        <f>A94&amp;B94&amp;C94&amp;E94</f>
        <v>KevinDurkinMMILLENNIUM RUNNING</v>
      </c>
      <c r="G94" s="26">
        <f>SUMIF('Nashua 10K'!$F$2:$F$300,$F94,'Nashua 10K'!$J$2:$J$300)</f>
        <v>0</v>
      </c>
      <c r="H94" s="26">
        <f>SUMIF('Cinco 5K'!$F$2:$F$399,$F94,'Cinco 5K'!$J$2:$J$399)</f>
        <v>50</v>
      </c>
      <c r="I94" s="26">
        <f>SUMIF('Run for Freedom 10K'!$F$2:$F$300,$F94,'Run for Freedom 10K'!$J$2:$J$300)</f>
        <v>0</v>
      </c>
      <c r="J94" s="26">
        <f>SUMIF('Half Way to St. Patty 5K'!$F$2:$F$300,$F94,'Half Way to St. Patty 5K'!$J$2:$J$300)</f>
        <v>0</v>
      </c>
      <c r="K94" s="26">
        <f>SUMIF('Downriver 10K'!$F$2:$F$300,$F94,'Downriver 10K'!$J$2:$J$300)</f>
        <v>0</v>
      </c>
      <c r="L94" s="26">
        <f>SUMIF('New England Half'!$F$2:$F$300,$F94,'New England Half'!$J$2:$J$300)</f>
        <v>0</v>
      </c>
      <c r="M94" s="28">
        <f>SUM(G94:L94)</f>
        <v>50</v>
      </c>
    </row>
    <row r="95" spans="1:13" ht="12.45" x14ac:dyDescent="0.3">
      <c r="A95" s="3" t="s">
        <v>733</v>
      </c>
      <c r="B95" s="3" t="s">
        <v>734</v>
      </c>
      <c r="C95" s="3" t="s">
        <v>33</v>
      </c>
      <c r="D95" s="3">
        <v>74</v>
      </c>
      <c r="E95" s="2" t="s">
        <v>24</v>
      </c>
      <c r="F95" s="2" t="str">
        <f>A95&amp;B95&amp;C95&amp;E95</f>
        <v>JonMeyerMGREATER MANCHESTER RUNNING CLUB</v>
      </c>
      <c r="G95" s="26">
        <f>SUMIF('Nashua 10K'!$F$2:$F$300,$F95,'Nashua 10K'!$J$2:$J$300)</f>
        <v>0</v>
      </c>
      <c r="H95" s="26">
        <f>SUMIF('Cinco 5K'!$F$2:$F$399,$F95,'Cinco 5K'!$J$2:$J$399)</f>
        <v>0</v>
      </c>
      <c r="I95" s="26">
        <f>SUMIF('Run for Freedom 10K'!$F$2:$F$300,$F95,'Run for Freedom 10K'!$J$2:$J$300)</f>
        <v>0</v>
      </c>
      <c r="J95" s="26">
        <f>SUMIF('Half Way to St. Patty 5K'!$F$2:$F$300,$F95,'Half Way to St. Patty 5K'!$J$2:$J$300)</f>
        <v>50</v>
      </c>
      <c r="K95" s="26">
        <f>SUMIF('Downriver 10K'!$F$2:$F$300,$F95,'Downriver 10K'!$J$2:$J$300)</f>
        <v>0</v>
      </c>
      <c r="L95" s="26">
        <f>SUMIF('New England Half'!$F$2:$F$300,$F95,'New England Half'!$J$2:$J$300)</f>
        <v>0</v>
      </c>
      <c r="M95" s="28">
        <f>SUM(G95:L95)</f>
        <v>50</v>
      </c>
    </row>
    <row r="96" spans="1:13" ht="12.45" x14ac:dyDescent="0.3">
      <c r="A96" s="3" t="s">
        <v>511</v>
      </c>
      <c r="B96" s="3" t="s">
        <v>466</v>
      </c>
      <c r="C96" s="3" t="s">
        <v>33</v>
      </c>
      <c r="D96" s="3">
        <v>64</v>
      </c>
      <c r="E96" s="3" t="s">
        <v>20</v>
      </c>
      <c r="F96" s="2" t="str">
        <f>A96&amp;B96&amp;C96&amp;E96</f>
        <v>WayneRobinsonMMILLENNIUM RUNNING</v>
      </c>
      <c r="G96" s="26">
        <f>SUMIF('Nashua 10K'!$F$2:$F$300,$F96,'Nashua 10K'!$J$2:$J$300)</f>
        <v>0</v>
      </c>
      <c r="H96" s="26">
        <f>SUMIF('Cinco 5K'!$F$2:$F$399,$F96,'Cinco 5K'!$J$2:$J$399)</f>
        <v>19.75</v>
      </c>
      <c r="I96" s="26">
        <f>SUMIF('Run for Freedom 10K'!$F$2:$F$300,$F96,'Run for Freedom 10K'!$J$2:$J$300)</f>
        <v>0</v>
      </c>
      <c r="J96" s="26">
        <f>SUMIF('Half Way to St. Patty 5K'!$F$2:$F$300,$F96,'Half Way to St. Patty 5K'!$J$2:$J$300)</f>
        <v>15.5</v>
      </c>
      <c r="K96" s="26">
        <f>SUMIF('Downriver 10K'!$F$2:$F$300,$F96,'Downriver 10K'!$J$2:$J$300)</f>
        <v>0</v>
      </c>
      <c r="L96" s="26">
        <f>SUMIF('New England Half'!$F$2:$F$300,$F96,'New England Half'!$J$2:$J$300)</f>
        <v>14</v>
      </c>
      <c r="M96" s="28">
        <f>SUM(G96:L96)</f>
        <v>49.25</v>
      </c>
    </row>
    <row r="97" spans="1:13" ht="12.45" x14ac:dyDescent="0.3">
      <c r="A97" s="3" t="s">
        <v>581</v>
      </c>
      <c r="B97" s="3" t="s">
        <v>681</v>
      </c>
      <c r="C97" s="3" t="s">
        <v>33</v>
      </c>
      <c r="D97" s="3">
        <v>24</v>
      </c>
      <c r="E97" s="3" t="s">
        <v>20</v>
      </c>
      <c r="F97" s="2" t="str">
        <f>A97&amp;B97&amp;C97&amp;E97</f>
        <v>AnthonyRaineyMMILLENNIUM RUNNING</v>
      </c>
      <c r="G97" s="26">
        <f>SUMIF('Nashua 10K'!$F$2:$F$300,$F97,'Nashua 10K'!$J$2:$J$300)</f>
        <v>0</v>
      </c>
      <c r="H97" s="26">
        <f>SUMIF('Cinco 5K'!$F$2:$F$399,$F97,'Cinco 5K'!$J$2:$J$399)</f>
        <v>0</v>
      </c>
      <c r="I97" s="26">
        <f>SUMIF('Run for Freedom 10K'!$F$2:$F$300,$F97,'Run for Freedom 10K'!$J$2:$J$300)</f>
        <v>14.5</v>
      </c>
      <c r="J97" s="26">
        <f>SUMIF('Half Way to St. Patty 5K'!$F$2:$F$300,$F97,'Half Way to St. Patty 5K'!$J$2:$J$300)</f>
        <v>0</v>
      </c>
      <c r="K97" s="26">
        <f>SUMIF('Downriver 10K'!$F$2:$F$300,$F97,'Downriver 10K'!$J$2:$J$300)</f>
        <v>0</v>
      </c>
      <c r="L97" s="26">
        <f>SUMIF('New England Half'!$F$2:$F$300,$F97,'New England Half'!$J$2:$J$300)</f>
        <v>33</v>
      </c>
      <c r="M97" s="28">
        <f>SUM(G97:L97)</f>
        <v>47.5</v>
      </c>
    </row>
    <row r="98" spans="1:13" ht="12.45" x14ac:dyDescent="0.3">
      <c r="A98" t="s">
        <v>177</v>
      </c>
      <c r="B98" t="s">
        <v>178</v>
      </c>
      <c r="C98" t="s">
        <v>33</v>
      </c>
      <c r="D98">
        <v>52</v>
      </c>
      <c r="E98" t="s">
        <v>18</v>
      </c>
      <c r="F98" s="2" t="str">
        <f>A98&amp;B98&amp;C98&amp;E98</f>
        <v>ShawnBertrandMGATE CITY STRIDERS</v>
      </c>
      <c r="G98" s="26">
        <f>SUMIF('Nashua 10K'!$F$2:$F$300,$F98,'Nashua 10K'!$J$2:$J$300)</f>
        <v>47</v>
      </c>
      <c r="H98" s="26">
        <f>SUMIF('Cinco 5K'!$F$2:$F$399,$F98,'Cinco 5K'!$J$2:$J$399)</f>
        <v>0</v>
      </c>
      <c r="I98" s="26">
        <f>SUMIF('Run for Freedom 10K'!$F$2:$F$300,$F98,'Run for Freedom 10K'!$J$2:$J$300)</f>
        <v>0</v>
      </c>
      <c r="J98" s="26">
        <f>SUMIF('Half Way to St. Patty 5K'!$F$2:$F$300,$F98,'Half Way to St. Patty 5K'!$J$2:$J$300)</f>
        <v>0</v>
      </c>
      <c r="K98" s="26">
        <f>SUMIF('Downriver 10K'!$F$2:$F$300,$F98,'Downriver 10K'!$J$2:$J$300)</f>
        <v>0</v>
      </c>
      <c r="L98" s="26">
        <f>SUMIF('New England Half'!$F$2:$F$300,$F98,'New England Half'!$J$2:$J$300)</f>
        <v>0</v>
      </c>
      <c r="M98" s="28">
        <f>SUM(G98:L98)</f>
        <v>47</v>
      </c>
    </row>
    <row r="99" spans="1:13" ht="12.45" x14ac:dyDescent="0.3">
      <c r="A99" t="s">
        <v>561</v>
      </c>
      <c r="B99" t="s">
        <v>696</v>
      </c>
      <c r="C99" s="3" t="s">
        <v>33</v>
      </c>
      <c r="D99">
        <v>58</v>
      </c>
      <c r="E99" s="2" t="s">
        <v>18</v>
      </c>
      <c r="F99" s="2" t="str">
        <f>A99&amp;B99&amp;C99&amp;E99</f>
        <v>BillNewshamMGATE CITY STRIDERS</v>
      </c>
      <c r="G99" s="26">
        <f>SUMIF('Nashua 10K'!$F$2:$F$300,$F99,'Nashua 10K'!$J$2:$J$300)</f>
        <v>0</v>
      </c>
      <c r="H99" s="26">
        <f>SUMIF('Cinco 5K'!$F$2:$F$399,$F99,'Cinco 5K'!$J$2:$J$399)</f>
        <v>0</v>
      </c>
      <c r="I99" s="26">
        <f>SUMIF('Run for Freedom 10K'!$F$2:$F$300,$F99,'Run for Freedom 10K'!$J$2:$J$300)</f>
        <v>0</v>
      </c>
      <c r="J99" s="26">
        <f>SUMIF('Half Way to St. Patty 5K'!$F$2:$F$300,$F99,'Half Way to St. Patty 5K'!$J$2:$J$300)</f>
        <v>47</v>
      </c>
      <c r="K99" s="26">
        <f>SUMIF('Downriver 10K'!$F$2:$F$300,$F99,'Downriver 10K'!$J$2:$J$300)</f>
        <v>0</v>
      </c>
      <c r="L99" s="26">
        <f>SUMIF('New England Half'!$F$2:$F$300,$F99,'New England Half'!$J$2:$J$300)</f>
        <v>0</v>
      </c>
      <c r="M99" s="28">
        <f>SUM(G99:L99)</f>
        <v>47</v>
      </c>
    </row>
    <row r="100" spans="1:13" ht="12.45" x14ac:dyDescent="0.3">
      <c r="A100" t="s">
        <v>162</v>
      </c>
      <c r="B100" t="s">
        <v>163</v>
      </c>
      <c r="C100" t="s">
        <v>33</v>
      </c>
      <c r="D100">
        <v>77</v>
      </c>
      <c r="E100" t="s">
        <v>18</v>
      </c>
      <c r="F100" s="2" t="str">
        <f>A100&amp;B100&amp;C100&amp;E100</f>
        <v>RaymondBoutotteMGATE CITY STRIDERS</v>
      </c>
      <c r="G100" s="26">
        <f>SUMIF('Nashua 10K'!$F$2:$F$300,$F100,'Nashua 10K'!$J$2:$J$300)</f>
        <v>30</v>
      </c>
      <c r="H100" s="26">
        <f>SUMIF('Cinco 5K'!$F$2:$F$399,$F100,'Cinco 5K'!$J$2:$J$399)</f>
        <v>0</v>
      </c>
      <c r="I100" s="26">
        <f>SUMIF('Run for Freedom 10K'!$F$2:$F$300,$F100,'Run for Freedom 10K'!$J$2:$J$300)</f>
        <v>6.5</v>
      </c>
      <c r="J100" s="26">
        <f>SUMIF('Half Way to St. Patty 5K'!$F$2:$F$300,$F100,'Half Way to St. Patty 5K'!$J$2:$J$300)</f>
        <v>9.875</v>
      </c>
      <c r="K100" s="26">
        <f>SUMIF('Downriver 10K'!$F$2:$F$300,$F100,'Downriver 10K'!$J$2:$J$300)</f>
        <v>0</v>
      </c>
      <c r="L100" s="26">
        <f>SUMIF('New England Half'!$F$2:$F$300,$F100,'New England Half'!$J$2:$J$300)</f>
        <v>0</v>
      </c>
      <c r="M100" s="28">
        <f>SUM(G100:L100)</f>
        <v>46.375</v>
      </c>
    </row>
    <row r="101" spans="1:13" ht="12.45" x14ac:dyDescent="0.3">
      <c r="A101" s="3" t="s">
        <v>583</v>
      </c>
      <c r="B101" s="3" t="s">
        <v>603</v>
      </c>
      <c r="C101" s="3" t="s">
        <v>33</v>
      </c>
      <c r="D101" s="3">
        <v>14</v>
      </c>
      <c r="E101" s="3" t="s">
        <v>18</v>
      </c>
      <c r="F101" s="2" t="str">
        <f>A101&amp;B101&amp;C101&amp;E101</f>
        <v>WilliamMooresMGATE CITY STRIDERS</v>
      </c>
      <c r="G101" s="26">
        <f>SUMIF('Nashua 10K'!$F$2:$F$300,$F101,'Nashua 10K'!$J$2:$J$300)</f>
        <v>0</v>
      </c>
      <c r="H101" s="26">
        <f>SUMIF('Cinco 5K'!$F$2:$F$399,$F101,'Cinco 5K'!$J$2:$J$399)</f>
        <v>45.5</v>
      </c>
      <c r="I101" s="26">
        <f>SUMIF('Run for Freedom 10K'!$F$2:$F$300,$F101,'Run for Freedom 10K'!$J$2:$J$300)</f>
        <v>0</v>
      </c>
      <c r="J101" s="26">
        <f>SUMIF('Half Way to St. Patty 5K'!$F$2:$F$300,$F101,'Half Way to St. Patty 5K'!$J$2:$J$300)</f>
        <v>0</v>
      </c>
      <c r="K101" s="26">
        <f>SUMIF('Downriver 10K'!$F$2:$F$300,$F101,'Downriver 10K'!$J$2:$J$300)</f>
        <v>0</v>
      </c>
      <c r="L101" s="26">
        <f>SUMIF('New England Half'!$F$2:$F$300,$F101,'New England Half'!$J$2:$J$300)</f>
        <v>0</v>
      </c>
      <c r="M101" s="28">
        <f>SUM(G101:L101)</f>
        <v>45.5</v>
      </c>
    </row>
    <row r="102" spans="1:13" ht="12.45" x14ac:dyDescent="0.3">
      <c r="A102" s="3" t="s">
        <v>672</v>
      </c>
      <c r="B102" s="3" t="s">
        <v>673</v>
      </c>
      <c r="C102" s="3" t="s">
        <v>33</v>
      </c>
      <c r="D102" s="3">
        <v>38</v>
      </c>
      <c r="E102" s="3" t="s">
        <v>19</v>
      </c>
      <c r="F102" s="2" t="str">
        <f>A102&amp;B102&amp;C102&amp;E102</f>
        <v>JustinMarshMGREATER DERRY TRACK CLUB</v>
      </c>
      <c r="G102" s="26">
        <f>SUMIF('Nashua 10K'!$F$2:$F$300,$F102,'Nashua 10K'!$J$2:$J$300)</f>
        <v>0</v>
      </c>
      <c r="H102" s="26">
        <f>SUMIF('Cinco 5K'!$F$2:$F$399,$F102,'Cinco 5K'!$J$2:$J$399)</f>
        <v>0</v>
      </c>
      <c r="I102" s="26">
        <f>SUMIF('Run for Freedom 10K'!$F$2:$F$300,$F102,'Run for Freedom 10K'!$J$2:$J$300)</f>
        <v>24.25</v>
      </c>
      <c r="J102" s="26">
        <f>SUMIF('Half Way to St. Patty 5K'!$F$2:$F$300,$F102,'Half Way to St. Patty 5K'!$J$2:$J$300)</f>
        <v>0</v>
      </c>
      <c r="K102" s="26">
        <f>SUMIF('Downriver 10K'!$F$2:$F$300,$F102,'Downriver 10K'!$J$2:$J$300)</f>
        <v>0</v>
      </c>
      <c r="L102" s="26">
        <f>SUMIF('New England Half'!$F$2:$F$300,$F102,'New England Half'!$J$2:$J$300)</f>
        <v>20</v>
      </c>
      <c r="M102" s="28">
        <f>SUM(G102:L102)</f>
        <v>44.25</v>
      </c>
    </row>
    <row r="103" spans="1:13" ht="12.45" x14ac:dyDescent="0.3">
      <c r="A103" t="s">
        <v>805</v>
      </c>
      <c r="B103" t="s">
        <v>615</v>
      </c>
      <c r="C103" t="s">
        <v>33</v>
      </c>
      <c r="D103">
        <v>47</v>
      </c>
      <c r="E103" s="2" t="s">
        <v>21</v>
      </c>
      <c r="F103" s="2" t="str">
        <f>A103&amp;B103&amp;C103&amp;E103</f>
        <v>JimmyWuMUPPER VALLEY RUNNING CLUB</v>
      </c>
      <c r="G103" s="26">
        <f>SUMIF('Nashua 10K'!$F$2:$F$300,$F103,'Nashua 10K'!$J$2:$J$300)</f>
        <v>0</v>
      </c>
      <c r="H103" s="26">
        <f>SUMIF('Cinco 5K'!$F$2:$F$399,$F103,'Cinco 5K'!$J$2:$J$399)</f>
        <v>0</v>
      </c>
      <c r="I103" s="26">
        <f>SUMIF('Run for Freedom 10K'!$F$2:$F$300,$F103,'Run for Freedom 10K'!$J$2:$J$300)</f>
        <v>0</v>
      </c>
      <c r="J103" s="26">
        <f>SUMIF('Half Way to St. Patty 5K'!$F$2:$F$300,$F103,'Half Way to St. Patty 5K'!$J$2:$J$300)</f>
        <v>0</v>
      </c>
      <c r="K103" s="26">
        <f>SUMIF('Downriver 10K'!$F$2:$F$300,$F103,'Downriver 10K'!$J$2:$J$300)</f>
        <v>44</v>
      </c>
      <c r="L103" s="26">
        <f>SUMIF('New England Half'!$F$2:$F$300,$F103,'New England Half'!$J$2:$J$300)</f>
        <v>0</v>
      </c>
      <c r="M103" s="28">
        <f>SUM(G103:L103)</f>
        <v>44</v>
      </c>
    </row>
    <row r="104" spans="1:13" ht="12.45" x14ac:dyDescent="0.3">
      <c r="A104" s="3" t="s">
        <v>573</v>
      </c>
      <c r="B104" s="3" t="s">
        <v>940</v>
      </c>
      <c r="C104" s="3" t="s">
        <v>33</v>
      </c>
      <c r="D104" s="3">
        <v>35</v>
      </c>
      <c r="E104" s="3" t="s">
        <v>21</v>
      </c>
      <c r="F104" s="2" t="str">
        <f>A104&amp;B104&amp;C104&amp;E104</f>
        <v>GeorgeCullerMUPPER VALLEY RUNNING CLUB</v>
      </c>
      <c r="G104" s="26">
        <f>SUMIF('Nashua 10K'!$F$2:$F$300,$F104,'Nashua 10K'!$J$2:$J$300)</f>
        <v>0</v>
      </c>
      <c r="H104" s="26">
        <f>SUMIF('Cinco 5K'!$F$2:$F$399,$F104,'Cinco 5K'!$J$2:$J$399)</f>
        <v>0</v>
      </c>
      <c r="I104" s="26">
        <f>SUMIF('Run for Freedom 10K'!$F$2:$F$300,$F104,'Run for Freedom 10K'!$J$2:$J$300)</f>
        <v>0</v>
      </c>
      <c r="J104" s="26">
        <f>SUMIF('Half Way to St. Patty 5K'!$F$2:$F$300,$F104,'Half Way to St. Patty 5K'!$J$2:$J$300)</f>
        <v>0</v>
      </c>
      <c r="K104" s="26">
        <f>SUMIF('Downriver 10K'!$F$2:$F$300,$F104,'Downriver 10K'!$J$2:$J$300)</f>
        <v>0</v>
      </c>
      <c r="L104" s="26">
        <f>SUMIF('New England Half'!$F$2:$F$300,$F104,'New England Half'!$J$2:$J$300)</f>
        <v>44</v>
      </c>
      <c r="M104" s="28">
        <f>SUM(G104:L104)</f>
        <v>44</v>
      </c>
    </row>
    <row r="105" spans="1:13" ht="12.45" x14ac:dyDescent="0.3">
      <c r="A105" s="3" t="s">
        <v>79</v>
      </c>
      <c r="B105" s="3" t="s">
        <v>244</v>
      </c>
      <c r="C105" s="3" t="s">
        <v>33</v>
      </c>
      <c r="D105" s="3">
        <v>64</v>
      </c>
      <c r="E105" s="3" t="s">
        <v>20</v>
      </c>
      <c r="F105" s="2" t="str">
        <f>A105&amp;B105&amp;C105&amp;E105</f>
        <v>ScottMcCurdyMMILLENNIUM RUNNING</v>
      </c>
      <c r="G105" s="26">
        <f>SUMIF('Nashua 10K'!$F$2:$F$300,$F105,'Nashua 10K'!$J$2:$J$300)</f>
        <v>0</v>
      </c>
      <c r="H105" s="26">
        <f>SUMIF('Cinco 5K'!$F$2:$F$399,$F105,'Cinco 5K'!$J$2:$J$399)</f>
        <v>42.5</v>
      </c>
      <c r="I105" s="26">
        <f>SUMIF('Run for Freedom 10K'!$F$2:$F$300,$F105,'Run for Freedom 10K'!$J$2:$J$300)</f>
        <v>0</v>
      </c>
      <c r="J105" s="26">
        <f>SUMIF('Half Way to St. Patty 5K'!$F$2:$F$300,$F105,'Half Way to St. Patty 5K'!$J$2:$J$300)</f>
        <v>0</v>
      </c>
      <c r="K105" s="26">
        <f>SUMIF('Downriver 10K'!$F$2:$F$300,$F105,'Downriver 10K'!$J$2:$J$300)</f>
        <v>0</v>
      </c>
      <c r="L105" s="26">
        <f>SUMIF('New England Half'!$F$2:$F$300,$F105,'New England Half'!$J$2:$J$300)</f>
        <v>0</v>
      </c>
      <c r="M105" s="28">
        <f>SUM(G105:L105)</f>
        <v>42.5</v>
      </c>
    </row>
    <row r="106" spans="1:13" ht="12.45" x14ac:dyDescent="0.3">
      <c r="A106" s="3" t="s">
        <v>530</v>
      </c>
      <c r="B106" s="3" t="s">
        <v>218</v>
      </c>
      <c r="C106" s="3" t="s">
        <v>33</v>
      </c>
      <c r="D106" s="3">
        <v>54</v>
      </c>
      <c r="E106" s="3" t="s">
        <v>20</v>
      </c>
      <c r="F106" s="2" t="str">
        <f>A106&amp;B106&amp;C106&amp;E106</f>
        <v>DanKingMMILLENNIUM RUNNING</v>
      </c>
      <c r="G106" s="26">
        <f>SUMIF('Nashua 10K'!$F$2:$F$300,$F106,'Nashua 10K'!$J$2:$J$300)</f>
        <v>0</v>
      </c>
      <c r="H106" s="26">
        <f>SUMIF('Cinco 5K'!$F$2:$F$399,$F106,'Cinco 5K'!$J$2:$J$399)</f>
        <v>10.625</v>
      </c>
      <c r="I106" s="26">
        <f>SUMIF('Run for Freedom 10K'!$F$2:$F$300,$F106,'Run for Freedom 10K'!$J$2:$J$300)</f>
        <v>10.625</v>
      </c>
      <c r="J106" s="26">
        <f>SUMIF('Half Way to St. Patty 5K'!$F$2:$F$300,$F106,'Half Way to St. Patty 5K'!$J$2:$J$300)</f>
        <v>19.75</v>
      </c>
      <c r="K106" s="26">
        <f>SUMIF('Downriver 10K'!$F$2:$F$300,$F106,'Downriver 10K'!$J$2:$J$300)</f>
        <v>0</v>
      </c>
      <c r="L106" s="26">
        <f>SUMIF('New England Half'!$F$2:$F$300,$F106,'New England Half'!$J$2:$J$300)</f>
        <v>0</v>
      </c>
      <c r="M106" s="28">
        <f>SUM(G106:L106)</f>
        <v>41</v>
      </c>
    </row>
    <row r="107" spans="1:13" ht="12.45" x14ac:dyDescent="0.3">
      <c r="A107" s="3" t="s">
        <v>535</v>
      </c>
      <c r="B107" s="3" t="s">
        <v>536</v>
      </c>
      <c r="C107" s="3" t="s">
        <v>33</v>
      </c>
      <c r="D107">
        <v>54</v>
      </c>
      <c r="E107" s="3" t="s">
        <v>19</v>
      </c>
      <c r="F107" s="2" t="str">
        <f>A107&amp;B107&amp;C107&amp;E107</f>
        <v>JoseVelhoMGREATER DERRY TRACK CLUB</v>
      </c>
      <c r="G107" s="26">
        <f>SUMIF('Nashua 10K'!$F$2:$F$300,$F107,'Nashua 10K'!$J$2:$J$300)</f>
        <v>0</v>
      </c>
      <c r="H107" s="26">
        <f>SUMIF('Cinco 5K'!$F$2:$F$399,$F107,'Cinco 5K'!$J$2:$J$399)</f>
        <v>9.5</v>
      </c>
      <c r="I107" s="26">
        <f>SUMIF('Run for Freedom 10K'!$F$2:$F$300,$F107,'Run for Freedom 10K'!$J$2:$J$300)</f>
        <v>9.5</v>
      </c>
      <c r="J107" s="26">
        <f>SUMIF('Half Way to St. Patty 5K'!$F$2:$F$300,$F107,'Half Way to St. Patty 5K'!$J$2:$J$300)</f>
        <v>0</v>
      </c>
      <c r="K107" s="26">
        <f>SUMIF('Downriver 10K'!$F$2:$F$300,$F107,'Downriver 10K'!$J$2:$J$300)</f>
        <v>22</v>
      </c>
      <c r="L107" s="26">
        <f>SUMIF('New England Half'!$F$2:$F$300,$F107,'New England Half'!$J$2:$J$300)</f>
        <v>0</v>
      </c>
      <c r="M107" s="28">
        <f>SUM(G107:L107)</f>
        <v>41</v>
      </c>
    </row>
    <row r="108" spans="1:13" ht="12.45" x14ac:dyDescent="0.3">
      <c r="A108" t="s">
        <v>48</v>
      </c>
      <c r="B108" t="s">
        <v>133</v>
      </c>
      <c r="C108" t="s">
        <v>33</v>
      </c>
      <c r="D108">
        <v>37</v>
      </c>
      <c r="E108" t="s">
        <v>19</v>
      </c>
      <c r="F108" s="2" t="str">
        <f>A108&amp;B108&amp;C108&amp;E108</f>
        <v>MichaelElliottMGREATER DERRY TRACK CLUB</v>
      </c>
      <c r="G108" s="26">
        <f>SUMIF('Nashua 10K'!$F$2:$F$300,$F108,'Nashua 10K'!$J$2:$J$300)</f>
        <v>27</v>
      </c>
      <c r="H108" s="26">
        <f>SUMIF('Cinco 5K'!$F$2:$F$399,$F108,'Cinco 5K'!$J$2:$J$399)</f>
        <v>0</v>
      </c>
      <c r="I108" s="26">
        <f>SUMIF('Run for Freedom 10K'!$F$2:$F$300,$F108,'Run for Freedom 10K'!$J$2:$J$300)</f>
        <v>0</v>
      </c>
      <c r="J108" s="26">
        <f>SUMIF('Half Way to St. Patty 5K'!$F$2:$F$300,$F108,'Half Way to St. Patty 5K'!$J$2:$J$300)</f>
        <v>0</v>
      </c>
      <c r="K108" s="26">
        <f>SUMIF('Downriver 10K'!$F$2:$F$300,$F108,'Downriver 10K'!$J$2:$J$300)</f>
        <v>13.5</v>
      </c>
      <c r="L108" s="26">
        <f>SUMIF('New England Half'!$F$2:$F$300,$F108,'New England Half'!$J$2:$J$300)</f>
        <v>0</v>
      </c>
      <c r="M108" s="28">
        <f>SUM(G108:L108)</f>
        <v>40.5</v>
      </c>
    </row>
    <row r="109" spans="1:13" ht="12.45" x14ac:dyDescent="0.3">
      <c r="A109" s="3" t="s">
        <v>676</v>
      </c>
      <c r="B109" s="3" t="s">
        <v>617</v>
      </c>
      <c r="C109" s="3" t="s">
        <v>33</v>
      </c>
      <c r="D109" s="3">
        <v>60</v>
      </c>
      <c r="E109" s="3" t="s">
        <v>19</v>
      </c>
      <c r="F109" s="2" t="str">
        <f>A109&amp;B109&amp;C109&amp;E109</f>
        <v>SeanCoyleMGREATER DERRY TRACK CLUB</v>
      </c>
      <c r="G109" s="26">
        <f>SUMIF('Nashua 10K'!$F$2:$F$300,$F109,'Nashua 10K'!$J$2:$J$300)</f>
        <v>0</v>
      </c>
      <c r="H109" s="26">
        <f>SUMIF('Cinco 5K'!$F$2:$F$399,$F109,'Cinco 5K'!$J$2:$J$399)</f>
        <v>0</v>
      </c>
      <c r="I109" s="26">
        <f>SUMIF('Run for Freedom 10K'!$F$2:$F$300,$F109,'Run for Freedom 10K'!$J$2:$J$300)</f>
        <v>22</v>
      </c>
      <c r="J109" s="26">
        <f>SUMIF('Half Way to St. Patty 5K'!$F$2:$F$300,$F109,'Half Way to St. Patty 5K'!$J$2:$J$300)</f>
        <v>0</v>
      </c>
      <c r="K109" s="26">
        <f>SUMIF('Downriver 10K'!$F$2:$F$300,$F109,'Downriver 10K'!$J$2:$J$300)</f>
        <v>0</v>
      </c>
      <c r="L109" s="26">
        <f>SUMIF('New England Half'!$F$2:$F$300,$F109,'New England Half'!$J$2:$J$300)</f>
        <v>17.5</v>
      </c>
      <c r="M109" s="28">
        <f>SUM(G109:L109)</f>
        <v>39.5</v>
      </c>
    </row>
    <row r="110" spans="1:13" ht="12.45" x14ac:dyDescent="0.3">
      <c r="A110" t="s">
        <v>48</v>
      </c>
      <c r="B110" t="s">
        <v>810</v>
      </c>
      <c r="C110" t="s">
        <v>33</v>
      </c>
      <c r="D110">
        <v>57</v>
      </c>
      <c r="E110" s="2" t="s">
        <v>21</v>
      </c>
      <c r="F110" s="2" t="str">
        <f>A110&amp;B110&amp;C110&amp;E110</f>
        <v>MichaelVecchiarelliMUPPER VALLEY RUNNING CLUB</v>
      </c>
      <c r="G110" s="26">
        <f>SUMIF('Nashua 10K'!$F$2:$F$300,$F110,'Nashua 10K'!$J$2:$J$300)</f>
        <v>0</v>
      </c>
      <c r="H110" s="26">
        <f>SUMIF('Cinco 5K'!$F$2:$F$399,$F110,'Cinco 5K'!$J$2:$J$399)</f>
        <v>0</v>
      </c>
      <c r="I110" s="26">
        <f>SUMIF('Run for Freedom 10K'!$F$2:$F$300,$F110,'Run for Freedom 10K'!$J$2:$J$300)</f>
        <v>0</v>
      </c>
      <c r="J110" s="26">
        <f>SUMIF('Half Way to St. Patty 5K'!$F$2:$F$300,$F110,'Half Way to St. Patty 5K'!$J$2:$J$300)</f>
        <v>0</v>
      </c>
      <c r="K110" s="26">
        <f>SUMIF('Downriver 10K'!$F$2:$F$300,$F110,'Downriver 10K'!$J$2:$J$300)</f>
        <v>39.5</v>
      </c>
      <c r="L110" s="26">
        <f>SUMIF('New England Half'!$F$2:$F$300,$F110,'New England Half'!$J$2:$J$300)</f>
        <v>0</v>
      </c>
      <c r="M110" s="28">
        <f>SUM(G110:L110)</f>
        <v>39.5</v>
      </c>
    </row>
    <row r="111" spans="1:13" ht="12.45" x14ac:dyDescent="0.3">
      <c r="A111" s="3" t="s">
        <v>489</v>
      </c>
      <c r="B111" s="3" t="s">
        <v>491</v>
      </c>
      <c r="C111" s="3" t="s">
        <v>33</v>
      </c>
      <c r="D111" s="3">
        <v>72</v>
      </c>
      <c r="E111" s="2" t="s">
        <v>600</v>
      </c>
      <c r="F111" s="2" t="str">
        <f>A111&amp;B111&amp;C111&amp;E111</f>
        <v>EdwardBurnsMWHITE MOUNTAIN MILERS</v>
      </c>
      <c r="G111" s="26">
        <f>SUMIF('Nashua 10K'!$F$2:$F$300,$F111,'Nashua 10K'!$J$2:$J$300)</f>
        <v>0</v>
      </c>
      <c r="H111" s="26">
        <f>SUMIF('Cinco 5K'!$F$2:$F$399,$F111,'Cinco 5K'!$J$2:$J$399)</f>
        <v>39.5</v>
      </c>
      <c r="I111" s="26">
        <f>SUMIF('Run for Freedom 10K'!$F$2:$F$300,$F111,'Run for Freedom 10K'!$J$2:$J$300)</f>
        <v>0</v>
      </c>
      <c r="J111" s="26">
        <f>SUMIF('Half Way to St. Patty 5K'!$F$2:$F$300,$F111,'Half Way to St. Patty 5K'!$J$2:$J$300)</f>
        <v>0</v>
      </c>
      <c r="K111" s="26">
        <f>SUMIF('Downriver 10K'!$F$2:$F$300,$F111,'Downriver 10K'!$J$2:$J$300)</f>
        <v>0</v>
      </c>
      <c r="L111" s="26">
        <f>SUMIF('New England Half'!$F$2:$F$300,$F111,'New England Half'!$J$2:$J$300)</f>
        <v>0</v>
      </c>
      <c r="M111" s="28">
        <f>SUM(G111:L111)</f>
        <v>39.5</v>
      </c>
    </row>
    <row r="112" spans="1:13" ht="12.45" x14ac:dyDescent="0.3">
      <c r="A112" s="3" t="s">
        <v>554</v>
      </c>
      <c r="B112" s="3" t="s">
        <v>265</v>
      </c>
      <c r="C112" s="3" t="s">
        <v>33</v>
      </c>
      <c r="D112">
        <v>68</v>
      </c>
      <c r="E112" s="3" t="s">
        <v>19</v>
      </c>
      <c r="F112" s="2" t="str">
        <f>A112&amp;B112&amp;C112&amp;E112</f>
        <v>GarySomogieMGREATER DERRY TRACK CLUB</v>
      </c>
      <c r="G112" s="26">
        <f>SUMIF('Nashua 10K'!$F$2:$F$300,$F112,'Nashua 10K'!$J$2:$J$300)</f>
        <v>0</v>
      </c>
      <c r="H112" s="26">
        <f>SUMIF('Cinco 5K'!$F$2:$F$399,$F112,'Cinco 5K'!$J$2:$J$399)</f>
        <v>4.5625</v>
      </c>
      <c r="I112" s="26">
        <f>SUMIF('Run for Freedom 10K'!$F$2:$F$300,$F112,'Run for Freedom 10K'!$J$2:$J$300)</f>
        <v>7.5</v>
      </c>
      <c r="J112" s="26">
        <f>SUMIF('Half Way to St. Patty 5K'!$F$2:$F$300,$F112,'Half Way to St. Patty 5K'!$J$2:$J$300)</f>
        <v>0</v>
      </c>
      <c r="K112" s="26">
        <f>SUMIF('Downriver 10K'!$F$2:$F$300,$F112,'Downriver 10K'!$J$2:$J$300)</f>
        <v>17</v>
      </c>
      <c r="L112" s="26">
        <f>SUMIF('New England Half'!$F$2:$F$300,$F112,'New England Half'!$J$2:$J$300)</f>
        <v>10</v>
      </c>
      <c r="M112" s="28">
        <f>SUM(G112:L112)</f>
        <v>39.0625</v>
      </c>
    </row>
    <row r="113" spans="1:13" ht="12.45" x14ac:dyDescent="0.3">
      <c r="A113" s="3" t="s">
        <v>517</v>
      </c>
      <c r="B113" s="3" t="s">
        <v>518</v>
      </c>
      <c r="C113" s="3" t="s">
        <v>33</v>
      </c>
      <c r="D113" s="3">
        <v>55</v>
      </c>
      <c r="E113" s="3" t="s">
        <v>20</v>
      </c>
      <c r="F113" s="2" t="str">
        <f>A113&amp;B113&amp;C113&amp;E113</f>
        <v>PeterLincolnMMILLENNIUM RUNNING</v>
      </c>
      <c r="G113" s="26">
        <f>SUMIF('Nashua 10K'!$F$2:$F$300,$F113,'Nashua 10K'!$J$2:$J$300)</f>
        <v>0</v>
      </c>
      <c r="H113" s="26">
        <f>SUMIF('Cinco 5K'!$F$2:$F$399,$F113,'Cinco 5K'!$J$2:$J$399)</f>
        <v>16</v>
      </c>
      <c r="I113" s="26">
        <f>SUMIF('Run for Freedom 10K'!$F$2:$F$300,$F113,'Run for Freedom 10K'!$J$2:$J$300)</f>
        <v>0</v>
      </c>
      <c r="J113" s="26">
        <f>SUMIF('Half Way to St. Patty 5K'!$F$2:$F$300,$F113,'Half Way to St. Patty 5K'!$J$2:$J$300)</f>
        <v>0</v>
      </c>
      <c r="K113" s="26">
        <f>SUMIF('Downriver 10K'!$F$2:$F$300,$F113,'Downriver 10K'!$J$2:$J$300)</f>
        <v>0</v>
      </c>
      <c r="L113" s="26">
        <f>SUMIF('New England Half'!$F$2:$F$300,$F113,'New England Half'!$J$2:$J$300)</f>
        <v>22</v>
      </c>
      <c r="M113" s="28">
        <f>SUM(G113:L113)</f>
        <v>38</v>
      </c>
    </row>
    <row r="114" spans="1:13" ht="12.45" x14ac:dyDescent="0.3">
      <c r="A114" s="3" t="s">
        <v>740</v>
      </c>
      <c r="B114" s="3" t="s">
        <v>741</v>
      </c>
      <c r="C114" s="3" t="s">
        <v>33</v>
      </c>
      <c r="D114" s="3">
        <v>64</v>
      </c>
      <c r="E114" s="2" t="s">
        <v>20</v>
      </c>
      <c r="F114" s="2" t="str">
        <f>A114&amp;B114&amp;C114&amp;E114</f>
        <v>Paul JCamireMMILLENNIUM RUNNING</v>
      </c>
      <c r="G114" s="26">
        <f>SUMIF('Nashua 10K'!$F$2:$F$300,$F114,'Nashua 10K'!$J$2:$J$300)</f>
        <v>0</v>
      </c>
      <c r="H114" s="26">
        <f>SUMIF('Cinco 5K'!$F$2:$F$399,$F114,'Cinco 5K'!$J$2:$J$399)</f>
        <v>0</v>
      </c>
      <c r="I114" s="26">
        <f>SUMIF('Run for Freedom 10K'!$F$2:$F$300,$F114,'Run for Freedom 10K'!$J$2:$J$300)</f>
        <v>0</v>
      </c>
      <c r="J114" s="26">
        <f>SUMIF('Half Way to St. Patty 5K'!$F$2:$F$300,$F114,'Half Way to St. Patty 5K'!$J$2:$J$300)</f>
        <v>38</v>
      </c>
      <c r="K114" s="26">
        <f>SUMIF('Downriver 10K'!$F$2:$F$300,$F114,'Downriver 10K'!$J$2:$J$300)</f>
        <v>0</v>
      </c>
      <c r="L114" s="26">
        <f>SUMIF('New England Half'!$F$2:$F$300,$F114,'New England Half'!$J$2:$J$300)</f>
        <v>0</v>
      </c>
      <c r="M114" s="28">
        <f>SUM(G114:L114)</f>
        <v>38</v>
      </c>
    </row>
    <row r="115" spans="1:13" ht="12.45" x14ac:dyDescent="0.3">
      <c r="A115" s="3" t="s">
        <v>662</v>
      </c>
      <c r="B115" s="3" t="s">
        <v>663</v>
      </c>
      <c r="C115" s="3" t="s">
        <v>33</v>
      </c>
      <c r="D115" s="3">
        <v>65</v>
      </c>
      <c r="E115" s="3" t="s">
        <v>19</v>
      </c>
      <c r="F115" s="2" t="str">
        <f>A115&amp;B115&amp;C115&amp;E115</f>
        <v>LenEarnshawMGREATER DERRY TRACK CLUB</v>
      </c>
      <c r="G115" s="26">
        <f>SUMIF('Nashua 10K'!$F$2:$F$300,$F115,'Nashua 10K'!$J$2:$J$300)</f>
        <v>0</v>
      </c>
      <c r="H115" s="26">
        <f>SUMIF('Cinco 5K'!$F$2:$F$399,$F115,'Cinco 5K'!$J$2:$J$399)</f>
        <v>0</v>
      </c>
      <c r="I115" s="26">
        <f>SUMIF('Run for Freedom 10K'!$F$2:$F$300,$F115,'Run for Freedom 10K'!$J$2:$J$300)</f>
        <v>38</v>
      </c>
      <c r="J115" s="26">
        <f>SUMIF('Half Way to St. Patty 5K'!$F$2:$F$300,$F115,'Half Way to St. Patty 5K'!$J$2:$J$300)</f>
        <v>0</v>
      </c>
      <c r="K115" s="26">
        <f>SUMIF('Downriver 10K'!$F$2:$F$300,$F115,'Downriver 10K'!$J$2:$J$300)</f>
        <v>0</v>
      </c>
      <c r="L115" s="26">
        <f>SUMIF('New England Half'!$F$2:$F$300,$F115,'New England Half'!$J$2:$J$300)</f>
        <v>0</v>
      </c>
      <c r="M115" s="28">
        <f>SUM(G115:L115)</f>
        <v>38</v>
      </c>
    </row>
    <row r="116" spans="1:13" ht="12.45" x14ac:dyDescent="0.3">
      <c r="A116" s="3" t="s">
        <v>479</v>
      </c>
      <c r="B116" s="3" t="s">
        <v>552</v>
      </c>
      <c r="C116" s="3" t="s">
        <v>33</v>
      </c>
      <c r="D116" s="3">
        <v>47</v>
      </c>
      <c r="E116" s="3" t="s">
        <v>20</v>
      </c>
      <c r="F116" s="2" t="str">
        <f>A116&amp;B116&amp;C116&amp;E116</f>
        <v>BrianGillMMILLENNIUM RUNNING</v>
      </c>
      <c r="G116" s="26">
        <f>SUMIF('Nashua 10K'!$F$2:$F$300,$F116,'Nashua 10K'!$J$2:$J$300)</f>
        <v>0</v>
      </c>
      <c r="H116" s="26">
        <f>SUMIF('Cinco 5K'!$F$2:$F$399,$F116,'Cinco 5K'!$J$2:$J$399)</f>
        <v>5.875</v>
      </c>
      <c r="I116" s="26">
        <f>SUMIF('Run for Freedom 10K'!$F$2:$F$300,$F116,'Run for Freedom 10K'!$J$2:$J$300)</f>
        <v>0</v>
      </c>
      <c r="J116" s="26">
        <f>SUMIF('Half Way to St. Patty 5K'!$F$2:$F$300,$F116,'Half Way to St. Patty 5K'!$J$2:$J$300)</f>
        <v>3.875</v>
      </c>
      <c r="K116" s="26">
        <f>SUMIF('Downriver 10K'!$F$2:$F$300,$F116,'Downriver 10K'!$J$2:$J$300)</f>
        <v>0</v>
      </c>
      <c r="L116" s="26">
        <f>SUMIF('New England Half'!$F$2:$F$300,$F116,'New England Half'!$J$2:$J$300)</f>
        <v>28</v>
      </c>
      <c r="M116" s="28">
        <f>SUM(G116:L116)</f>
        <v>37.75</v>
      </c>
    </row>
    <row r="117" spans="1:13" ht="12.45" x14ac:dyDescent="0.3">
      <c r="A117" s="3" t="s">
        <v>677</v>
      </c>
      <c r="B117" s="3" t="s">
        <v>552</v>
      </c>
      <c r="C117" s="3" t="s">
        <v>33</v>
      </c>
      <c r="D117" s="3">
        <v>53</v>
      </c>
      <c r="E117" s="3" t="s">
        <v>20</v>
      </c>
      <c r="F117" s="2" t="str">
        <f>A117&amp;B117&amp;C117&amp;E117</f>
        <v>JeremyGillMMILLENNIUM RUNNING</v>
      </c>
      <c r="G117" s="26">
        <f>SUMIF('Nashua 10K'!$F$2:$F$300,$F117,'Nashua 10K'!$J$2:$J$300)</f>
        <v>0</v>
      </c>
      <c r="H117" s="26">
        <f>SUMIF('Cinco 5K'!$F$2:$F$399,$F117,'Cinco 5K'!$J$2:$J$399)</f>
        <v>0</v>
      </c>
      <c r="I117" s="26">
        <f>SUMIF('Run for Freedom 10K'!$F$2:$F$300,$F117,'Run for Freedom 10K'!$J$2:$J$300)</f>
        <v>21.25</v>
      </c>
      <c r="J117" s="26">
        <f>SUMIF('Half Way to St. Patty 5K'!$F$2:$F$300,$F117,'Half Way to St. Patty 5K'!$J$2:$J$300)</f>
        <v>0</v>
      </c>
      <c r="K117" s="26">
        <f>SUMIF('Downriver 10K'!$F$2:$F$300,$F117,'Downriver 10K'!$J$2:$J$300)</f>
        <v>0</v>
      </c>
      <c r="L117" s="26">
        <f>SUMIF('New England Half'!$F$2:$F$300,$F117,'New England Half'!$J$2:$J$300)</f>
        <v>16.5</v>
      </c>
      <c r="M117" s="28">
        <f>SUM(G117:L117)</f>
        <v>37.75</v>
      </c>
    </row>
    <row r="118" spans="1:13" ht="12.45" x14ac:dyDescent="0.3">
      <c r="A118" s="3" t="s">
        <v>85</v>
      </c>
      <c r="B118" s="3" t="s">
        <v>286</v>
      </c>
      <c r="C118" s="3" t="s">
        <v>33</v>
      </c>
      <c r="D118" s="3">
        <v>54</v>
      </c>
      <c r="E118" s="2" t="s">
        <v>22</v>
      </c>
      <c r="F118" s="2" t="str">
        <f>A118&amp;B118&amp;C118&amp;E118</f>
        <v>StephenLandryMGRANITE STATE RACING TEAM</v>
      </c>
      <c r="G118" s="26">
        <f>SUMIF('Nashua 10K'!$F$2:$F$300,$F118,'Nashua 10K'!$J$2:$J$300)</f>
        <v>0</v>
      </c>
      <c r="H118" s="26">
        <f>SUMIF('Cinco 5K'!$F$2:$F$399,$F118,'Cinco 5K'!$J$2:$J$399)</f>
        <v>0</v>
      </c>
      <c r="I118" s="26">
        <f>SUMIF('Run for Freedom 10K'!$F$2:$F$300,$F118,'Run for Freedom 10K'!$J$2:$J$300)</f>
        <v>0</v>
      </c>
      <c r="J118" s="26">
        <f>SUMIF('Half Way to St. Patty 5K'!$F$2:$F$300,$F118,'Half Way to St. Patty 5K'!$J$2:$J$300)</f>
        <v>0</v>
      </c>
      <c r="K118" s="26">
        <f>SUMIF('Downriver 10K'!$F$2:$F$300,$F118,'Downriver 10K'!$J$2:$J$300)</f>
        <v>0</v>
      </c>
      <c r="L118" s="26">
        <f>SUMIF('New England Half'!$F$2:$F$300,$F118,'New England Half'!$J$2:$J$300)</f>
        <v>37</v>
      </c>
      <c r="M118" s="28">
        <f>SUM(G118:L118)</f>
        <v>37</v>
      </c>
    </row>
    <row r="119" spans="1:13" ht="12.45" x14ac:dyDescent="0.3">
      <c r="A119" s="3" t="s">
        <v>65</v>
      </c>
      <c r="B119" s="3" t="s">
        <v>515</v>
      </c>
      <c r="C119" s="3" t="s">
        <v>33</v>
      </c>
      <c r="D119" s="3">
        <v>76</v>
      </c>
      <c r="E119" s="3" t="s">
        <v>20</v>
      </c>
      <c r="F119" s="2" t="str">
        <f>A119&amp;B119&amp;C119&amp;E119</f>
        <v>RonaldCurrierMMILLENNIUM RUNNING</v>
      </c>
      <c r="G119" s="26">
        <f>SUMIF('Nashua 10K'!$F$2:$F$300,$F119,'Nashua 10K'!$J$2:$J$300)</f>
        <v>0</v>
      </c>
      <c r="H119" s="26">
        <f>SUMIF('Cinco 5K'!$F$2:$F$399,$F119,'Cinco 5K'!$J$2:$J$399)</f>
        <v>16.5</v>
      </c>
      <c r="I119" s="26">
        <f>SUMIF('Run for Freedom 10K'!$F$2:$F$300,$F119,'Run for Freedom 10K'!$J$2:$J$300)</f>
        <v>0</v>
      </c>
      <c r="J119" s="26">
        <f>SUMIF('Half Way to St. Patty 5K'!$F$2:$F$300,$F119,'Half Way to St. Patty 5K'!$J$2:$J$300)</f>
        <v>20.5</v>
      </c>
      <c r="K119" s="26">
        <f>SUMIF('Downriver 10K'!$F$2:$F$300,$F119,'Downriver 10K'!$J$2:$J$300)</f>
        <v>0</v>
      </c>
      <c r="L119" s="26">
        <f>SUMIF('New England Half'!$F$2:$F$300,$F119,'New England Half'!$J$2:$J$300)</f>
        <v>0</v>
      </c>
      <c r="M119" s="28">
        <f>SUM(G119:L119)</f>
        <v>37</v>
      </c>
    </row>
    <row r="120" spans="1:13" ht="12.45" x14ac:dyDescent="0.3">
      <c r="A120" t="s">
        <v>872</v>
      </c>
      <c r="B120" t="s">
        <v>873</v>
      </c>
      <c r="C120" t="s">
        <v>33</v>
      </c>
      <c r="D120">
        <v>18</v>
      </c>
      <c r="E120" s="3" t="s">
        <v>20</v>
      </c>
      <c r="F120" s="2" t="str">
        <f>A120&amp;B120&amp;C120&amp;E120</f>
        <v>ChaseHallMMILLENNIUM RUNNING</v>
      </c>
      <c r="G120" s="26">
        <f>SUMIF('Nashua 10K'!$F$2:$F$300,$F120,'Nashua 10K'!$J$2:$J$300)</f>
        <v>0</v>
      </c>
      <c r="H120" s="26">
        <f>SUMIF('Cinco 5K'!$F$2:$F$399,$F120,'Cinco 5K'!$J$2:$J$399)</f>
        <v>0</v>
      </c>
      <c r="I120" s="26">
        <f>SUMIF('Run for Freedom 10K'!$F$2:$F$300,$F120,'Run for Freedom 10K'!$J$2:$J$300)</f>
        <v>0</v>
      </c>
      <c r="J120" s="26">
        <f>SUMIF('Half Way to St. Patty 5K'!$F$2:$F$300,$F120,'Half Way to St. Patty 5K'!$J$2:$J$300)</f>
        <v>0</v>
      </c>
      <c r="K120" s="26">
        <f>SUMIF('Downriver 10K'!$F$2:$F$300,$F120,'Downriver 10K'!$J$2:$J$300)</f>
        <v>0</v>
      </c>
      <c r="L120" s="26">
        <f>SUMIF('New England Half'!$F$2:$F$300,$F120,'New England Half'!$J$2:$J$300)</f>
        <v>36</v>
      </c>
      <c r="M120" s="28">
        <f>SUM(G120:L120)</f>
        <v>36</v>
      </c>
    </row>
    <row r="121" spans="1:13" ht="12.45" x14ac:dyDescent="0.3">
      <c r="A121" s="3" t="s">
        <v>583</v>
      </c>
      <c r="B121" s="3" t="s">
        <v>931</v>
      </c>
      <c r="C121" s="3" t="s">
        <v>33</v>
      </c>
      <c r="D121" s="3">
        <v>61</v>
      </c>
      <c r="E121" s="2" t="s">
        <v>22</v>
      </c>
      <c r="F121" s="2" t="str">
        <f>A121&amp;B121&amp;C121&amp;E121</f>
        <v>WilliamMcCannMGRANITE STATE RACING TEAM</v>
      </c>
      <c r="G121" s="26">
        <f>SUMIF('Nashua 10K'!$F$2:$F$300,$F121,'Nashua 10K'!$J$2:$J$300)</f>
        <v>0</v>
      </c>
      <c r="H121" s="26">
        <f>SUMIF('Cinco 5K'!$F$2:$F$399,$F121,'Cinco 5K'!$J$2:$J$399)</f>
        <v>0</v>
      </c>
      <c r="I121" s="26">
        <f>SUMIF('Run for Freedom 10K'!$F$2:$F$300,$F121,'Run for Freedom 10K'!$J$2:$J$300)</f>
        <v>0</v>
      </c>
      <c r="J121" s="26">
        <f>SUMIF('Half Way to St. Patty 5K'!$F$2:$F$300,$F121,'Half Way to St. Patty 5K'!$J$2:$J$300)</f>
        <v>0</v>
      </c>
      <c r="K121" s="26">
        <f>SUMIF('Downriver 10K'!$F$2:$F$300,$F121,'Downriver 10K'!$J$2:$J$300)</f>
        <v>0</v>
      </c>
      <c r="L121" s="26">
        <f>SUMIF('New England Half'!$F$2:$F$300,$F121,'New England Half'!$J$2:$J$300)</f>
        <v>35</v>
      </c>
      <c r="M121" s="28">
        <f>SUM(G121:L121)</f>
        <v>35</v>
      </c>
    </row>
    <row r="122" spans="1:13" ht="12.45" x14ac:dyDescent="0.3">
      <c r="A122" s="3" t="s">
        <v>530</v>
      </c>
      <c r="B122" s="3" t="s">
        <v>261</v>
      </c>
      <c r="C122" s="3" t="s">
        <v>33</v>
      </c>
      <c r="D122" s="3">
        <v>31</v>
      </c>
      <c r="E122" s="3" t="s">
        <v>20</v>
      </c>
      <c r="F122" s="2" t="str">
        <f>A122&amp;B122&amp;C122&amp;E122</f>
        <v>DanJohnsonMMILLENNIUM RUNNING</v>
      </c>
      <c r="G122" s="26">
        <f>SUMIF('Nashua 10K'!$F$2:$F$300,$F122,'Nashua 10K'!$J$2:$J$300)</f>
        <v>0</v>
      </c>
      <c r="H122" s="26">
        <f>SUMIF('Cinco 5K'!$F$2:$F$399,$F122,'Cinco 5K'!$J$2:$J$399)</f>
        <v>0</v>
      </c>
      <c r="I122" s="26">
        <f>SUMIF('Run for Freedom 10K'!$F$2:$F$300,$F122,'Run for Freedom 10K'!$J$2:$J$300)</f>
        <v>35</v>
      </c>
      <c r="J122" s="26">
        <f>SUMIF('Half Way to St. Patty 5K'!$F$2:$F$300,$F122,'Half Way to St. Patty 5K'!$J$2:$J$300)</f>
        <v>0</v>
      </c>
      <c r="K122" s="26">
        <f>SUMIF('Downriver 10K'!$F$2:$F$300,$F122,'Downriver 10K'!$J$2:$J$300)</f>
        <v>0</v>
      </c>
      <c r="L122" s="26">
        <f>SUMIF('New England Half'!$F$2:$F$300,$F122,'New England Half'!$J$2:$J$300)</f>
        <v>0</v>
      </c>
      <c r="M122" s="28">
        <f>SUM(G122:L122)</f>
        <v>35</v>
      </c>
    </row>
    <row r="123" spans="1:13" ht="12.45" x14ac:dyDescent="0.3">
      <c r="A123" s="3" t="s">
        <v>53</v>
      </c>
      <c r="B123" s="3" t="s">
        <v>859</v>
      </c>
      <c r="C123" s="3" t="s">
        <v>33</v>
      </c>
      <c r="D123" s="3">
        <v>74</v>
      </c>
      <c r="E123" s="2" t="s">
        <v>21</v>
      </c>
      <c r="F123" s="2" t="str">
        <f>A123&amp;B123&amp;C123&amp;E123</f>
        <v>JohnValentineMUPPER VALLEY RUNNING CLUB</v>
      </c>
      <c r="G123" s="26">
        <f>SUMIF('Nashua 10K'!$F$2:$F$300,$F123,'Nashua 10K'!$J$2:$J$300)</f>
        <v>0</v>
      </c>
      <c r="H123" s="26">
        <f>SUMIF('Cinco 5K'!$F$2:$F$399,$F123,'Cinco 5K'!$J$2:$J$399)</f>
        <v>0</v>
      </c>
      <c r="I123" s="26">
        <f>SUMIF('Run for Freedom 10K'!$F$2:$F$300,$F123,'Run for Freedom 10K'!$J$2:$J$300)</f>
        <v>0</v>
      </c>
      <c r="J123" s="26">
        <f>SUMIF('Half Way to St. Patty 5K'!$F$2:$F$300,$F123,'Half Way to St. Patty 5K'!$J$2:$J$300)</f>
        <v>0</v>
      </c>
      <c r="K123" s="26">
        <f>SUMIF('Downriver 10K'!$F$2:$F$300,$F123,'Downriver 10K'!$J$2:$J$300)</f>
        <v>35</v>
      </c>
      <c r="L123" s="26">
        <f>SUMIF('New England Half'!$F$2:$F$300,$F123,'New England Half'!$J$2:$J$300)</f>
        <v>0</v>
      </c>
      <c r="M123" s="28">
        <f>SUM(G123:L123)</f>
        <v>35</v>
      </c>
    </row>
    <row r="124" spans="1:13" ht="12.45" x14ac:dyDescent="0.3">
      <c r="A124" s="3" t="s">
        <v>664</v>
      </c>
      <c r="B124" s="3" t="s">
        <v>611</v>
      </c>
      <c r="C124" s="3" t="s">
        <v>33</v>
      </c>
      <c r="D124" s="3">
        <v>56</v>
      </c>
      <c r="E124" s="3" t="s">
        <v>18</v>
      </c>
      <c r="F124" s="2" t="str">
        <f>A124&amp;B124&amp;C124&amp;E124</f>
        <v>KentSirimogluMGATE CITY STRIDERS</v>
      </c>
      <c r="G124" s="26">
        <f>SUMIF('Nashua 10K'!$F$2:$F$300,$F124,'Nashua 10K'!$J$2:$J$300)</f>
        <v>0</v>
      </c>
      <c r="H124" s="26">
        <f>SUMIF('Cinco 5K'!$F$2:$F$399,$F124,'Cinco 5K'!$J$2:$J$399)</f>
        <v>0</v>
      </c>
      <c r="I124" s="26">
        <f>SUMIF('Run for Freedom 10K'!$F$2:$F$300,$F124,'Run for Freedom 10K'!$J$2:$J$300)</f>
        <v>34</v>
      </c>
      <c r="J124" s="26">
        <f>SUMIF('Half Way to St. Patty 5K'!$F$2:$F$300,$F124,'Half Way to St. Patty 5K'!$J$2:$J$300)</f>
        <v>0</v>
      </c>
      <c r="K124" s="26">
        <f>SUMIF('Downriver 10K'!$F$2:$F$300,$F124,'Downriver 10K'!$J$2:$J$300)</f>
        <v>0</v>
      </c>
      <c r="L124" s="26">
        <f>SUMIF('New England Half'!$F$2:$F$300,$F124,'New England Half'!$J$2:$J$300)</f>
        <v>0</v>
      </c>
      <c r="M124" s="28">
        <f>SUM(G124:L124)</f>
        <v>34</v>
      </c>
    </row>
    <row r="125" spans="1:13" ht="12.45" x14ac:dyDescent="0.3">
      <c r="A125" t="s">
        <v>111</v>
      </c>
      <c r="B125" t="s">
        <v>126</v>
      </c>
      <c r="C125" t="s">
        <v>33</v>
      </c>
      <c r="D125">
        <v>66</v>
      </c>
      <c r="E125" t="s">
        <v>19</v>
      </c>
      <c r="F125" s="2" t="str">
        <f>A125&amp;B125&amp;C125&amp;E125</f>
        <v>RobertParentMGREATER DERRY TRACK CLUB</v>
      </c>
      <c r="G125" s="26">
        <f>SUMIF('Nashua 10K'!$F$2:$F$300,$F125,'Nashua 10K'!$J$2:$J$300)</f>
        <v>34</v>
      </c>
      <c r="H125" s="26">
        <f>SUMIF('Cinco 5K'!$F$2:$F$399,$F125,'Cinco 5K'!$J$2:$J$399)</f>
        <v>0</v>
      </c>
      <c r="I125" s="26">
        <f>SUMIF('Run for Freedom 10K'!$F$2:$F$300,$F125,'Run for Freedom 10K'!$J$2:$J$300)</f>
        <v>0</v>
      </c>
      <c r="J125" s="26">
        <f>SUMIF('Half Way to St. Patty 5K'!$F$2:$F$300,$F125,'Half Way to St. Patty 5K'!$J$2:$J$300)</f>
        <v>0</v>
      </c>
      <c r="K125" s="26">
        <f>SUMIF('Downriver 10K'!$F$2:$F$300,$F125,'Downriver 10K'!$J$2:$J$300)</f>
        <v>0</v>
      </c>
      <c r="L125" s="26">
        <f>SUMIF('New England Half'!$F$2:$F$300,$F125,'New England Half'!$J$2:$J$300)</f>
        <v>0</v>
      </c>
      <c r="M125" s="28">
        <f>SUM(G125:L125)</f>
        <v>34</v>
      </c>
    </row>
    <row r="126" spans="1:13" ht="12.45" x14ac:dyDescent="0.3">
      <c r="A126" s="3" t="s">
        <v>528</v>
      </c>
      <c r="B126" s="3" t="s">
        <v>529</v>
      </c>
      <c r="C126" s="3" t="s">
        <v>33</v>
      </c>
      <c r="D126" s="3">
        <v>60</v>
      </c>
      <c r="E126" s="3" t="s">
        <v>20</v>
      </c>
      <c r="F126" s="2" t="str">
        <f>A126&amp;B126&amp;C126&amp;E126</f>
        <v>BryanNowellMMILLENNIUM RUNNING</v>
      </c>
      <c r="G126" s="26">
        <f>SUMIF('Nashua 10K'!$F$2:$F$300,$F126,'Nashua 10K'!$J$2:$J$300)</f>
        <v>0</v>
      </c>
      <c r="H126" s="26">
        <f>SUMIF('Cinco 5K'!$F$2:$F$399,$F126,'Cinco 5K'!$J$2:$J$399)</f>
        <v>10.25</v>
      </c>
      <c r="I126" s="26">
        <f>SUMIF('Run for Freedom 10K'!$F$2:$F$300,$F126,'Run for Freedom 10K'!$J$2:$J$300)</f>
        <v>0</v>
      </c>
      <c r="J126" s="26">
        <f>SUMIF('Half Way to St. Patty 5K'!$F$2:$F$300,$F126,'Half Way to St. Patty 5K'!$J$2:$J$300)</f>
        <v>13.5</v>
      </c>
      <c r="K126" s="26">
        <f>SUMIF('Downriver 10K'!$F$2:$F$300,$F126,'Downriver 10K'!$J$2:$J$300)</f>
        <v>0</v>
      </c>
      <c r="L126" s="26">
        <f>SUMIF('New England Half'!$F$2:$F$300,$F126,'New England Half'!$J$2:$J$300)</f>
        <v>9.5</v>
      </c>
      <c r="M126" s="28">
        <f>SUM(G126:L126)</f>
        <v>33.25</v>
      </c>
    </row>
    <row r="127" spans="1:13" ht="12.45" x14ac:dyDescent="0.3">
      <c r="A127" t="s">
        <v>53</v>
      </c>
      <c r="B127" t="s">
        <v>806</v>
      </c>
      <c r="C127" t="s">
        <v>33</v>
      </c>
      <c r="D127">
        <v>39</v>
      </c>
      <c r="E127" s="2" t="s">
        <v>21</v>
      </c>
      <c r="F127" s="2" t="str">
        <f>A127&amp;B127&amp;C127&amp;E127</f>
        <v>JohnPomeroyMUPPER VALLEY RUNNING CLUB</v>
      </c>
      <c r="G127" s="26">
        <f>SUMIF('Nashua 10K'!$F$2:$F$300,$F127,'Nashua 10K'!$J$2:$J$300)</f>
        <v>0</v>
      </c>
      <c r="H127" s="26">
        <f>SUMIF('Cinco 5K'!$F$2:$F$399,$F127,'Cinco 5K'!$J$2:$J$399)</f>
        <v>0</v>
      </c>
      <c r="I127" s="26">
        <f>SUMIF('Run for Freedom 10K'!$F$2:$F$300,$F127,'Run for Freedom 10K'!$J$2:$J$300)</f>
        <v>0</v>
      </c>
      <c r="J127" s="26">
        <f>SUMIF('Half Way to St. Patty 5K'!$F$2:$F$300,$F127,'Half Way to St. Patty 5K'!$J$2:$J$300)</f>
        <v>0</v>
      </c>
      <c r="K127" s="26">
        <f>SUMIF('Downriver 10K'!$F$2:$F$300,$F127,'Downriver 10K'!$J$2:$J$300)</f>
        <v>33</v>
      </c>
      <c r="L127" s="26">
        <f>SUMIF('New England Half'!$F$2:$F$300,$F127,'New England Half'!$J$2:$J$300)</f>
        <v>0</v>
      </c>
      <c r="M127" s="28">
        <f>SUM(G127:L127)</f>
        <v>33</v>
      </c>
    </row>
    <row r="128" spans="1:13" ht="12.45" x14ac:dyDescent="0.3">
      <c r="A128" s="3" t="s">
        <v>106</v>
      </c>
      <c r="B128" s="3" t="s">
        <v>499</v>
      </c>
      <c r="C128" s="3" t="s">
        <v>33</v>
      </c>
      <c r="D128" s="3">
        <v>56</v>
      </c>
      <c r="E128" s="3" t="s">
        <v>22</v>
      </c>
      <c r="F128" s="2" t="str">
        <f>A128&amp;B128&amp;C128&amp;E128</f>
        <v>BruceDykeMGRANITE STATE RACING TEAM</v>
      </c>
      <c r="G128" s="26">
        <f>SUMIF('Nashua 10K'!$F$2:$F$300,$F128,'Nashua 10K'!$J$2:$J$300)</f>
        <v>0</v>
      </c>
      <c r="H128" s="26">
        <f>SUMIF('Cinco 5K'!$F$2:$F$399,$F128,'Cinco 5K'!$J$2:$J$399)</f>
        <v>33</v>
      </c>
      <c r="I128" s="26">
        <f>SUMIF('Run for Freedom 10K'!$F$2:$F$300,$F128,'Run for Freedom 10K'!$J$2:$J$300)</f>
        <v>0</v>
      </c>
      <c r="J128" s="26">
        <f>SUMIF('Half Way to St. Patty 5K'!$F$2:$F$300,$F128,'Half Way to St. Patty 5K'!$J$2:$J$300)</f>
        <v>0</v>
      </c>
      <c r="K128" s="26">
        <f>SUMIF('Downriver 10K'!$F$2:$F$300,$F128,'Downriver 10K'!$J$2:$J$300)</f>
        <v>0</v>
      </c>
      <c r="L128" s="26">
        <f>SUMIF('New England Half'!$F$2:$F$300,$F128,'New England Half'!$J$2:$J$300)</f>
        <v>0</v>
      </c>
      <c r="M128" s="28">
        <f>SUM(G128:L128)</f>
        <v>33</v>
      </c>
    </row>
    <row r="129" spans="1:13" ht="12.45" x14ac:dyDescent="0.3">
      <c r="A129" s="3" t="s">
        <v>526</v>
      </c>
      <c r="B129" s="3" t="s">
        <v>527</v>
      </c>
      <c r="C129" s="3" t="s">
        <v>33</v>
      </c>
      <c r="D129">
        <v>52</v>
      </c>
      <c r="E129" s="3" t="s">
        <v>21</v>
      </c>
      <c r="F129" s="2" t="str">
        <f>A129&amp;B129&amp;C129&amp;E129</f>
        <v>PedroAlvarezMUPPER VALLEY RUNNING CLUB</v>
      </c>
      <c r="G129" s="26">
        <f>SUMIF('Nashua 10K'!$F$2:$F$300,$F129,'Nashua 10K'!$J$2:$J$300)</f>
        <v>0</v>
      </c>
      <c r="H129" s="26">
        <f>SUMIF('Cinco 5K'!$F$2:$F$399,$F129,'Cinco 5K'!$J$2:$J$399)</f>
        <v>11.375</v>
      </c>
      <c r="I129" s="26">
        <f>SUMIF('Run for Freedom 10K'!$F$2:$F$300,$F129,'Run for Freedom 10K'!$J$2:$J$300)</f>
        <v>0</v>
      </c>
      <c r="J129" s="26">
        <f>SUMIF('Half Way to St. Patty 5K'!$F$2:$F$300,$F129,'Half Way to St. Patty 5K'!$J$2:$J$300)</f>
        <v>0</v>
      </c>
      <c r="K129" s="26">
        <f>SUMIF('Downriver 10K'!$F$2:$F$300,$F129,'Downriver 10K'!$J$2:$J$300)</f>
        <v>21.25</v>
      </c>
      <c r="L129" s="26">
        <f>SUMIF('New England Half'!$F$2:$F$300,$F129,'New England Half'!$J$2:$J$300)</f>
        <v>0</v>
      </c>
      <c r="M129" s="28">
        <f>SUM(G129:L129)</f>
        <v>32.625</v>
      </c>
    </row>
    <row r="130" spans="1:13" ht="12.45" x14ac:dyDescent="0.3">
      <c r="A130" t="s">
        <v>171</v>
      </c>
      <c r="B130" t="s">
        <v>172</v>
      </c>
      <c r="C130" t="s">
        <v>33</v>
      </c>
      <c r="D130">
        <v>76</v>
      </c>
      <c r="E130" t="s">
        <v>19</v>
      </c>
      <c r="F130" s="2" t="str">
        <f>A130&amp;B130&amp;C130&amp;E130</f>
        <v>CharlesMorgansonMGREATER DERRY TRACK CLUB</v>
      </c>
      <c r="G130" s="26">
        <f>SUMIF('Nashua 10K'!$F$2:$F$300,$F130,'Nashua 10K'!$J$2:$J$300)</f>
        <v>26</v>
      </c>
      <c r="H130" s="26">
        <f>SUMIF('Cinco 5K'!$F$2:$F$399,$F130,'Cinco 5K'!$J$2:$J$399)</f>
        <v>0</v>
      </c>
      <c r="I130" s="26">
        <f>SUMIF('Run for Freedom 10K'!$F$2:$F$300,$F130,'Run for Freedom 10K'!$J$2:$J$300)</f>
        <v>0</v>
      </c>
      <c r="J130" s="26">
        <f>SUMIF('Half Way to St. Patty 5K'!$F$2:$F$300,$F130,'Half Way to St. Patty 5K'!$J$2:$J$300)</f>
        <v>6.25</v>
      </c>
      <c r="K130" s="26">
        <f>SUMIF('Downriver 10K'!$F$2:$F$300,$F130,'Downriver 10K'!$J$2:$J$300)</f>
        <v>0</v>
      </c>
      <c r="L130" s="26">
        <f>SUMIF('New England Half'!$F$2:$F$300,$F130,'New England Half'!$J$2:$J$300)</f>
        <v>0</v>
      </c>
      <c r="M130" s="28">
        <f>SUM(G130:L130)</f>
        <v>32.25</v>
      </c>
    </row>
    <row r="131" spans="1:13" ht="12.45" x14ac:dyDescent="0.3">
      <c r="A131" s="3" t="s">
        <v>505</v>
      </c>
      <c r="B131" s="3" t="s">
        <v>506</v>
      </c>
      <c r="C131" s="3" t="s">
        <v>33</v>
      </c>
      <c r="D131" s="3">
        <v>37</v>
      </c>
      <c r="E131" s="3" t="s">
        <v>20</v>
      </c>
      <c r="F131" s="2" t="str">
        <f>A131&amp;B131&amp;C131&amp;E131</f>
        <v>JoshuaDrazenMMILLENNIUM RUNNING</v>
      </c>
      <c r="G131" s="26">
        <f>SUMIF('Nashua 10K'!$F$2:$F$300,$F131,'Nashua 10K'!$J$2:$J$300)</f>
        <v>0</v>
      </c>
      <c r="H131" s="26">
        <f>SUMIF('Cinco 5K'!$F$2:$F$399,$F131,'Cinco 5K'!$J$2:$J$399)</f>
        <v>26</v>
      </c>
      <c r="I131" s="26">
        <f>SUMIF('Run for Freedom 10K'!$F$2:$F$300,$F131,'Run for Freedom 10K'!$J$2:$J$300)</f>
        <v>6.0625</v>
      </c>
      <c r="J131" s="26">
        <f>SUMIF('Half Way to St. Patty 5K'!$F$2:$F$300,$F131,'Half Way to St. Patty 5K'!$J$2:$J$300)</f>
        <v>0</v>
      </c>
      <c r="K131" s="26">
        <f>SUMIF('Downriver 10K'!$F$2:$F$300,$F131,'Downriver 10K'!$J$2:$J$300)</f>
        <v>0</v>
      </c>
      <c r="L131" s="26">
        <f>SUMIF('New England Half'!$F$2:$F$300,$F131,'New England Half'!$J$2:$J$300)</f>
        <v>0</v>
      </c>
      <c r="M131" s="28">
        <f>SUM(G131:L131)</f>
        <v>32.0625</v>
      </c>
    </row>
    <row r="132" spans="1:13" ht="12.45" x14ac:dyDescent="0.3">
      <c r="A132" s="3" t="s">
        <v>602</v>
      </c>
      <c r="B132" s="3" t="s">
        <v>51</v>
      </c>
      <c r="C132" s="3" t="s">
        <v>33</v>
      </c>
      <c r="D132" s="3">
        <v>13</v>
      </c>
      <c r="E132" s="3" t="s">
        <v>18</v>
      </c>
      <c r="F132" s="2" t="str">
        <f>A132&amp;B132&amp;C132&amp;E132</f>
        <v>EvanJeanMGATE CITY STRIDERS</v>
      </c>
      <c r="G132" s="26">
        <f>SUMIF('Nashua 10K'!$F$2:$F$300,$F132,'Nashua 10K'!$J$2:$J$300)</f>
        <v>0</v>
      </c>
      <c r="H132" s="26">
        <f>SUMIF('Cinco 5K'!$F$2:$F$399,$F132,'Cinco 5K'!$J$2:$J$399)</f>
        <v>32</v>
      </c>
      <c r="I132" s="26">
        <f>SUMIF('Run for Freedom 10K'!$F$2:$F$300,$F132,'Run for Freedom 10K'!$J$2:$J$300)</f>
        <v>0</v>
      </c>
      <c r="J132" s="26">
        <f>SUMIF('Half Way to St. Patty 5K'!$F$2:$F$300,$F132,'Half Way to St. Patty 5K'!$J$2:$J$300)</f>
        <v>0</v>
      </c>
      <c r="K132" s="26">
        <f>SUMIF('Downriver 10K'!$F$2:$F$300,$F132,'Downriver 10K'!$J$2:$J$300)</f>
        <v>0</v>
      </c>
      <c r="L132" s="26">
        <f>SUMIF('New England Half'!$F$2:$F$300,$F132,'New England Half'!$J$2:$J$300)</f>
        <v>0</v>
      </c>
      <c r="M132" s="28">
        <f>SUM(G132:L132)</f>
        <v>32</v>
      </c>
    </row>
    <row r="133" spans="1:13" ht="12.45" x14ac:dyDescent="0.3">
      <c r="A133" s="3" t="s">
        <v>502</v>
      </c>
      <c r="B133" s="3" t="s">
        <v>128</v>
      </c>
      <c r="C133" s="3" t="s">
        <v>33</v>
      </c>
      <c r="D133" s="3">
        <v>50</v>
      </c>
      <c r="E133" s="3" t="s">
        <v>19</v>
      </c>
      <c r="F133" s="2" t="str">
        <f>A133&amp;B133&amp;C133&amp;E133</f>
        <v>JoshRutsteinMGREATER DERRY TRACK CLUB</v>
      </c>
      <c r="G133" s="26">
        <f>SUMIF('Nashua 10K'!$F$2:$F$300,$F133,'Nashua 10K'!$J$2:$J$300)</f>
        <v>0</v>
      </c>
      <c r="H133" s="26">
        <f>SUMIF('Cinco 5K'!$F$2:$F$399,$F133,'Cinco 5K'!$J$2:$J$399)</f>
        <v>31</v>
      </c>
      <c r="I133" s="26">
        <f>SUMIF('Run for Freedom 10K'!$F$2:$F$300,$F133,'Run for Freedom 10K'!$J$2:$J$300)</f>
        <v>0</v>
      </c>
      <c r="J133" s="26">
        <f>SUMIF('Half Way to St. Patty 5K'!$F$2:$F$300,$F133,'Half Way to St. Patty 5K'!$J$2:$J$300)</f>
        <v>0</v>
      </c>
      <c r="K133" s="26">
        <f>SUMIF('Downriver 10K'!$F$2:$F$300,$F133,'Downriver 10K'!$J$2:$J$300)</f>
        <v>0</v>
      </c>
      <c r="L133" s="26">
        <f>SUMIF('New England Half'!$F$2:$F$300,$F133,'New England Half'!$J$2:$J$300)</f>
        <v>0</v>
      </c>
      <c r="M133" s="28">
        <f>SUM(G133:L133)</f>
        <v>31</v>
      </c>
    </row>
    <row r="134" spans="1:13" ht="12.45" x14ac:dyDescent="0.3">
      <c r="A134" t="s">
        <v>123</v>
      </c>
      <c r="B134" t="s">
        <v>124</v>
      </c>
      <c r="C134" t="s">
        <v>33</v>
      </c>
      <c r="D134">
        <v>54</v>
      </c>
      <c r="E134" t="s">
        <v>18</v>
      </c>
      <c r="F134" s="2" t="str">
        <f>A134&amp;B134&amp;C134&amp;E134</f>
        <v>PatrickNelsonMGATE CITY STRIDERS</v>
      </c>
      <c r="G134" s="26">
        <f>SUMIF('Nashua 10K'!$F$2:$F$300,$F134,'Nashua 10K'!$J$2:$J$300)</f>
        <v>31</v>
      </c>
      <c r="H134" s="26">
        <f>SUMIF('Cinco 5K'!$F$2:$F$399,$F134,'Cinco 5K'!$J$2:$J$399)</f>
        <v>0</v>
      </c>
      <c r="I134" s="26">
        <f>SUMIF('Run for Freedom 10K'!$F$2:$F$300,$F134,'Run for Freedom 10K'!$J$2:$J$300)</f>
        <v>0</v>
      </c>
      <c r="J134" s="26">
        <f>SUMIF('Half Way to St. Patty 5K'!$F$2:$F$300,$F134,'Half Way to St. Patty 5K'!$J$2:$J$300)</f>
        <v>0</v>
      </c>
      <c r="K134" s="26">
        <f>SUMIF('Downriver 10K'!$F$2:$F$300,$F134,'Downriver 10K'!$J$2:$J$300)</f>
        <v>0</v>
      </c>
      <c r="L134" s="26">
        <f>SUMIF('New England Half'!$F$2:$F$300,$F134,'New England Half'!$J$2:$J$300)</f>
        <v>0</v>
      </c>
      <c r="M134" s="28">
        <f>SUM(G134:L134)</f>
        <v>31</v>
      </c>
    </row>
    <row r="135" spans="1:13" ht="12.45" x14ac:dyDescent="0.3">
      <c r="A135" s="3" t="s">
        <v>99</v>
      </c>
      <c r="B135" s="3" t="s">
        <v>261</v>
      </c>
      <c r="C135" s="3" t="s">
        <v>33</v>
      </c>
      <c r="D135" s="3">
        <v>39</v>
      </c>
      <c r="E135" s="3" t="s">
        <v>20</v>
      </c>
      <c r="F135" s="2" t="str">
        <f>A135&amp;B135&amp;C135&amp;E135</f>
        <v>TomJohnsonMMILLENNIUM RUNNING</v>
      </c>
      <c r="G135" s="26">
        <f>SUMIF('Nashua 10K'!$F$2:$F$300,$F135,'Nashua 10K'!$J$2:$J$300)</f>
        <v>0</v>
      </c>
      <c r="H135" s="26">
        <f>SUMIF('Cinco 5K'!$F$2:$F$399,$F135,'Cinco 5K'!$J$2:$J$399)</f>
        <v>30</v>
      </c>
      <c r="I135" s="26">
        <f>SUMIF('Run for Freedom 10K'!$F$2:$F$300,$F135,'Run for Freedom 10K'!$J$2:$J$300)</f>
        <v>0</v>
      </c>
      <c r="J135" s="26">
        <f>SUMIF('Half Way to St. Patty 5K'!$F$2:$F$300,$F135,'Half Way to St. Patty 5K'!$J$2:$J$300)</f>
        <v>0</v>
      </c>
      <c r="K135" s="26">
        <f>SUMIF('Downriver 10K'!$F$2:$F$300,$F135,'Downriver 10K'!$J$2:$J$300)</f>
        <v>0</v>
      </c>
      <c r="L135" s="26">
        <f>SUMIF('New England Half'!$F$2:$F$300,$F135,'New England Half'!$J$2:$J$300)</f>
        <v>0</v>
      </c>
      <c r="M135" s="28">
        <f>SUM(G135:L135)</f>
        <v>30</v>
      </c>
    </row>
    <row r="136" spans="1:13" ht="12.45" x14ac:dyDescent="0.3">
      <c r="A136" s="3" t="s">
        <v>667</v>
      </c>
      <c r="B136" s="3" t="s">
        <v>668</v>
      </c>
      <c r="C136" s="3" t="s">
        <v>33</v>
      </c>
      <c r="D136" s="3">
        <v>63</v>
      </c>
      <c r="E136" s="3" t="s">
        <v>18</v>
      </c>
      <c r="F136" s="2" t="str">
        <f>A136&amp;B136&amp;C136&amp;E136</f>
        <v>CarlHefflefingerMGATE CITY STRIDERS</v>
      </c>
      <c r="G136" s="26">
        <f>SUMIF('Nashua 10K'!$F$2:$F$300,$F136,'Nashua 10K'!$J$2:$J$300)</f>
        <v>0</v>
      </c>
      <c r="H136" s="26">
        <f>SUMIF('Cinco 5K'!$F$2:$F$399,$F136,'Cinco 5K'!$J$2:$J$399)</f>
        <v>0</v>
      </c>
      <c r="I136" s="26">
        <f>SUMIF('Run for Freedom 10K'!$F$2:$F$300,$F136,'Run for Freedom 10K'!$J$2:$J$300)</f>
        <v>30</v>
      </c>
      <c r="J136" s="26">
        <f>SUMIF('Half Way to St. Patty 5K'!$F$2:$F$300,$F136,'Half Way to St. Patty 5K'!$J$2:$J$300)</f>
        <v>0</v>
      </c>
      <c r="K136" s="26">
        <f>SUMIF('Downriver 10K'!$F$2:$F$300,$F136,'Downriver 10K'!$J$2:$J$300)</f>
        <v>0</v>
      </c>
      <c r="L136" s="26">
        <f>SUMIF('New England Half'!$F$2:$F$300,$F136,'New England Half'!$J$2:$J$300)</f>
        <v>0</v>
      </c>
      <c r="M136" s="28">
        <f>SUM(G136:L136)</f>
        <v>30</v>
      </c>
    </row>
    <row r="137" spans="1:13" ht="12.45" x14ac:dyDescent="0.3">
      <c r="A137" t="s">
        <v>830</v>
      </c>
      <c r="B137" t="s">
        <v>831</v>
      </c>
      <c r="C137" t="s">
        <v>33</v>
      </c>
      <c r="D137">
        <v>65</v>
      </c>
      <c r="E137" s="2" t="s">
        <v>21</v>
      </c>
      <c r="F137" s="2" t="str">
        <f>A137&amp;B137&amp;C137&amp;E137</f>
        <v>DarrelLasellMUPPER VALLEY RUNNING CLUB</v>
      </c>
      <c r="G137" s="26">
        <f>SUMIF('Nashua 10K'!$F$2:$F$300,$F137,'Nashua 10K'!$J$2:$J$300)</f>
        <v>0</v>
      </c>
      <c r="H137" s="26">
        <f>SUMIF('Cinco 5K'!$F$2:$F$399,$F137,'Cinco 5K'!$J$2:$J$399)</f>
        <v>0</v>
      </c>
      <c r="I137" s="26">
        <f>SUMIF('Run for Freedom 10K'!$F$2:$F$300,$F137,'Run for Freedom 10K'!$J$2:$J$300)</f>
        <v>0</v>
      </c>
      <c r="J137" s="26">
        <f>SUMIF('Half Way to St. Patty 5K'!$F$2:$F$300,$F137,'Half Way to St. Patty 5K'!$J$2:$J$300)</f>
        <v>0</v>
      </c>
      <c r="K137" s="26">
        <f>SUMIF('Downriver 10K'!$F$2:$F$300,$F137,'Downriver 10K'!$J$2:$J$300)</f>
        <v>30</v>
      </c>
      <c r="L137" s="26">
        <f>SUMIF('New England Half'!$F$2:$F$300,$F137,'New England Half'!$J$2:$J$300)</f>
        <v>0</v>
      </c>
      <c r="M137" s="28">
        <f>SUM(G137:L137)</f>
        <v>30</v>
      </c>
    </row>
    <row r="138" spans="1:13" ht="12.45" x14ac:dyDescent="0.3">
      <c r="A138" s="3" t="s">
        <v>180</v>
      </c>
      <c r="B138" s="3" t="s">
        <v>669</v>
      </c>
      <c r="C138" s="3" t="s">
        <v>33</v>
      </c>
      <c r="D138" s="3">
        <v>40</v>
      </c>
      <c r="E138" s="3" t="s">
        <v>19</v>
      </c>
      <c r="F138" s="2" t="str">
        <f>A138&amp;B138&amp;C138&amp;E138</f>
        <v>MarkAmbroseMGREATER DERRY TRACK CLUB</v>
      </c>
      <c r="G138" s="26">
        <f>SUMIF('Nashua 10K'!$F$2:$F$300,$F138,'Nashua 10K'!$J$2:$J$300)</f>
        <v>0</v>
      </c>
      <c r="H138" s="26">
        <f>SUMIF('Cinco 5K'!$F$2:$F$399,$F138,'Cinco 5K'!$J$2:$J$399)</f>
        <v>0</v>
      </c>
      <c r="I138" s="26">
        <f>SUMIF('Run for Freedom 10K'!$F$2:$F$300,$F138,'Run for Freedom 10K'!$J$2:$J$300)</f>
        <v>29</v>
      </c>
      <c r="J138" s="26">
        <f>SUMIF('Half Way to St. Patty 5K'!$F$2:$F$300,$F138,'Half Way to St. Patty 5K'!$J$2:$J$300)</f>
        <v>0</v>
      </c>
      <c r="K138" s="26">
        <f>SUMIF('Downriver 10K'!$F$2:$F$300,$F138,'Downriver 10K'!$J$2:$J$300)</f>
        <v>0</v>
      </c>
      <c r="L138" s="26">
        <f>SUMIF('New England Half'!$F$2:$F$300,$F138,'New England Half'!$J$2:$J$300)</f>
        <v>0</v>
      </c>
      <c r="M138" s="28">
        <f>SUM(G138:L138)</f>
        <v>29</v>
      </c>
    </row>
    <row r="139" spans="1:13" ht="12.45" x14ac:dyDescent="0.3">
      <c r="A139" s="3" t="s">
        <v>704</v>
      </c>
      <c r="B139" s="3" t="s">
        <v>738</v>
      </c>
      <c r="C139" s="3" t="s">
        <v>33</v>
      </c>
      <c r="D139" s="3">
        <v>43</v>
      </c>
      <c r="E139" s="2" t="s">
        <v>20</v>
      </c>
      <c r="F139" s="2" t="str">
        <f>A139&amp;B139&amp;C139&amp;E139</f>
        <v>AlexTanguayMMILLENNIUM RUNNING</v>
      </c>
      <c r="G139" s="26">
        <f>SUMIF('Nashua 10K'!$F$2:$F$300,$F139,'Nashua 10K'!$J$2:$J$300)</f>
        <v>0</v>
      </c>
      <c r="H139" s="26">
        <f>SUMIF('Cinco 5K'!$F$2:$F$399,$F139,'Cinco 5K'!$J$2:$J$399)</f>
        <v>0</v>
      </c>
      <c r="I139" s="26">
        <f>SUMIF('Run for Freedom 10K'!$F$2:$F$300,$F139,'Run for Freedom 10K'!$J$2:$J$300)</f>
        <v>0</v>
      </c>
      <c r="J139" s="26">
        <f>SUMIF('Half Way to St. Patty 5K'!$F$2:$F$300,$F139,'Half Way to St. Patty 5K'!$J$2:$J$300)</f>
        <v>29</v>
      </c>
      <c r="K139" s="26">
        <f>SUMIF('Downriver 10K'!$F$2:$F$300,$F139,'Downriver 10K'!$J$2:$J$300)</f>
        <v>0</v>
      </c>
      <c r="L139" s="26">
        <f>SUMIF('New England Half'!$F$2:$F$300,$F139,'New England Half'!$J$2:$J$300)</f>
        <v>0</v>
      </c>
      <c r="M139" s="28">
        <f>SUM(G139:L139)</f>
        <v>29</v>
      </c>
    </row>
    <row r="140" spans="1:13" ht="12.45" x14ac:dyDescent="0.3">
      <c r="A140" s="3" t="s">
        <v>500</v>
      </c>
      <c r="B140" s="3" t="s">
        <v>501</v>
      </c>
      <c r="C140" s="3" t="s">
        <v>33</v>
      </c>
      <c r="D140" s="3">
        <v>67</v>
      </c>
      <c r="E140" s="3" t="s">
        <v>18</v>
      </c>
      <c r="F140" s="2" t="str">
        <f>A140&amp;B140&amp;C140&amp;E140</f>
        <v>HeinVan Den HeuvelMGATE CITY STRIDERS</v>
      </c>
      <c r="G140" s="26">
        <f>SUMIF('Nashua 10K'!$F$2:$F$300,$F140,'Nashua 10K'!$J$2:$J$300)</f>
        <v>0</v>
      </c>
      <c r="H140" s="26">
        <f>SUMIF('Cinco 5K'!$F$2:$F$399,$F140,'Cinco 5K'!$J$2:$J$399)</f>
        <v>29</v>
      </c>
      <c r="I140" s="26">
        <f>SUMIF('Run for Freedom 10K'!$F$2:$F$300,$F140,'Run for Freedom 10K'!$J$2:$J$300)</f>
        <v>0</v>
      </c>
      <c r="J140" s="26">
        <f>SUMIF('Half Way to St. Patty 5K'!$F$2:$F$300,$F140,'Half Way to St. Patty 5K'!$J$2:$J$300)</f>
        <v>0</v>
      </c>
      <c r="K140" s="26">
        <f>SUMIF('Downriver 10K'!$F$2:$F$300,$F140,'Downriver 10K'!$J$2:$J$300)</f>
        <v>0</v>
      </c>
      <c r="L140" s="26">
        <f>SUMIF('New England Half'!$F$2:$F$300,$F140,'New England Half'!$J$2:$J$300)</f>
        <v>0</v>
      </c>
      <c r="M140" s="28">
        <f>SUM(G140:L140)</f>
        <v>29</v>
      </c>
    </row>
    <row r="141" spans="1:13" ht="12.45" x14ac:dyDescent="0.3">
      <c r="A141" s="3" t="s">
        <v>532</v>
      </c>
      <c r="B141" s="3" t="s">
        <v>405</v>
      </c>
      <c r="C141" s="3" t="s">
        <v>33</v>
      </c>
      <c r="D141" s="3">
        <v>43</v>
      </c>
      <c r="E141" s="3" t="s">
        <v>20</v>
      </c>
      <c r="F141" s="2" t="str">
        <f>A141&amp;B141&amp;C141&amp;E141</f>
        <v>EricBoucherMMILLENNIUM RUNNING</v>
      </c>
      <c r="G141" s="26">
        <f>SUMIF('Nashua 10K'!$F$2:$F$300,$F141,'Nashua 10K'!$J$2:$J$300)</f>
        <v>0</v>
      </c>
      <c r="H141" s="26">
        <f>SUMIF('Cinco 5K'!$F$2:$F$399,$F141,'Cinco 5K'!$J$2:$J$399)</f>
        <v>8</v>
      </c>
      <c r="I141" s="26">
        <f>SUMIF('Run for Freedom 10K'!$F$2:$F$300,$F141,'Run for Freedom 10K'!$J$2:$J$300)</f>
        <v>13</v>
      </c>
      <c r="J141" s="26">
        <f>SUMIF('Half Way to St. Patty 5K'!$F$2:$F$300,$F141,'Half Way to St. Patty 5K'!$J$2:$J$300)</f>
        <v>0</v>
      </c>
      <c r="K141" s="26">
        <f>SUMIF('Downriver 10K'!$F$2:$F$300,$F141,'Downriver 10K'!$J$2:$J$300)</f>
        <v>0</v>
      </c>
      <c r="L141" s="26">
        <f>SUMIF('New England Half'!$F$2:$F$300,$F141,'New England Half'!$J$2:$J$300)</f>
        <v>7.75</v>
      </c>
      <c r="M141" s="28">
        <f>SUM(G141:L141)</f>
        <v>28.75</v>
      </c>
    </row>
    <row r="142" spans="1:13" ht="12.45" x14ac:dyDescent="0.3">
      <c r="A142" t="s">
        <v>123</v>
      </c>
      <c r="B142" t="s">
        <v>834</v>
      </c>
      <c r="C142" t="s">
        <v>33</v>
      </c>
      <c r="D142">
        <v>68</v>
      </c>
      <c r="E142" s="2" t="s">
        <v>21</v>
      </c>
      <c r="F142" s="2" t="str">
        <f>A142&amp;B142&amp;C142&amp;E142</f>
        <v>PatrickMcCabeMUPPER VALLEY RUNNING CLUB</v>
      </c>
      <c r="G142" s="26">
        <f>SUMIF('Nashua 10K'!$F$2:$F$300,$F142,'Nashua 10K'!$J$2:$J$300)</f>
        <v>0</v>
      </c>
      <c r="H142" s="26">
        <f>SUMIF('Cinco 5K'!$F$2:$F$399,$F142,'Cinco 5K'!$J$2:$J$399)</f>
        <v>0</v>
      </c>
      <c r="I142" s="26">
        <f>SUMIF('Run for Freedom 10K'!$F$2:$F$300,$F142,'Run for Freedom 10K'!$J$2:$J$300)</f>
        <v>0</v>
      </c>
      <c r="J142" s="26">
        <f>SUMIF('Half Way to St. Patty 5K'!$F$2:$F$300,$F142,'Half Way to St. Patty 5K'!$J$2:$J$300)</f>
        <v>0</v>
      </c>
      <c r="K142" s="26">
        <f>SUMIF('Downriver 10K'!$F$2:$F$300,$F142,'Downriver 10K'!$J$2:$J$300)</f>
        <v>28</v>
      </c>
      <c r="L142" s="26">
        <f>SUMIF('New England Half'!$F$2:$F$300,$F142,'New England Half'!$J$2:$J$300)</f>
        <v>0</v>
      </c>
      <c r="M142" s="28">
        <f>SUM(G142:L142)</f>
        <v>28</v>
      </c>
    </row>
    <row r="143" spans="1:13" ht="12.45" x14ac:dyDescent="0.3">
      <c r="A143" s="3" t="s">
        <v>537</v>
      </c>
      <c r="B143" s="3" t="s">
        <v>538</v>
      </c>
      <c r="C143" s="3" t="s">
        <v>33</v>
      </c>
      <c r="D143" s="3">
        <v>60</v>
      </c>
      <c r="E143" s="3" t="s">
        <v>20</v>
      </c>
      <c r="F143" s="2" t="str">
        <f>A143&amp;B143&amp;C143&amp;E143</f>
        <v>StevePembertonMMILLENNIUM RUNNING</v>
      </c>
      <c r="G143" s="26">
        <f>SUMIF('Nashua 10K'!$F$2:$F$300,$F143,'Nashua 10K'!$J$2:$J$300)</f>
        <v>0</v>
      </c>
      <c r="H143" s="26">
        <f>SUMIF('Cinco 5K'!$F$2:$F$399,$F143,'Cinco 5K'!$J$2:$J$399)</f>
        <v>8.5</v>
      </c>
      <c r="I143" s="26">
        <f>SUMIF('Run for Freedom 10K'!$F$2:$F$300,$F143,'Run for Freedom 10K'!$J$2:$J$300)</f>
        <v>10.25</v>
      </c>
      <c r="J143" s="26">
        <f>SUMIF('Half Way to St. Patty 5K'!$F$2:$F$300,$F143,'Half Way to St. Patty 5K'!$J$2:$J$300)</f>
        <v>0</v>
      </c>
      <c r="K143" s="26">
        <f>SUMIF('Downriver 10K'!$F$2:$F$300,$F143,'Downriver 10K'!$J$2:$J$300)</f>
        <v>0</v>
      </c>
      <c r="L143" s="26">
        <f>SUMIF('New England Half'!$F$2:$F$300,$F143,'New England Half'!$J$2:$J$300)</f>
        <v>9</v>
      </c>
      <c r="M143" s="28">
        <f>SUM(G143:L143)</f>
        <v>27.75</v>
      </c>
    </row>
    <row r="144" spans="1:13" ht="12.45" x14ac:dyDescent="0.3">
      <c r="A144" t="s">
        <v>565</v>
      </c>
      <c r="B144" t="s">
        <v>710</v>
      </c>
      <c r="C144" s="3" t="s">
        <v>33</v>
      </c>
      <c r="D144">
        <v>52</v>
      </c>
      <c r="E144" s="2" t="s">
        <v>19</v>
      </c>
      <c r="F144" s="2" t="str">
        <f>A144&amp;B144&amp;C144&amp;E144</f>
        <v>AndrewFongemieMGREATER DERRY TRACK CLUB</v>
      </c>
      <c r="G144" s="26">
        <f>SUMIF('Nashua 10K'!$F$2:$F$300,$F144,'Nashua 10K'!$J$2:$J$300)</f>
        <v>0</v>
      </c>
      <c r="H144" s="26">
        <f>SUMIF('Cinco 5K'!$F$2:$F$399,$F144,'Cinco 5K'!$J$2:$J$399)</f>
        <v>0</v>
      </c>
      <c r="I144" s="26">
        <f>SUMIF('Run for Freedom 10K'!$F$2:$F$300,$F144,'Run for Freedom 10K'!$J$2:$J$300)</f>
        <v>0</v>
      </c>
      <c r="J144" s="26">
        <f>SUMIF('Half Way to St. Patty 5K'!$F$2:$F$300,$F144,'Half Way to St. Patty 5K'!$J$2:$J$300)</f>
        <v>27</v>
      </c>
      <c r="K144" s="26">
        <f>SUMIF('Downriver 10K'!$F$2:$F$300,$F144,'Downriver 10K'!$J$2:$J$300)</f>
        <v>0</v>
      </c>
      <c r="L144" s="26">
        <f>SUMIF('New England Half'!$F$2:$F$300,$F144,'New England Half'!$J$2:$J$300)</f>
        <v>0</v>
      </c>
      <c r="M144" s="28">
        <f>SUM(G144:L144)</f>
        <v>27</v>
      </c>
    </row>
    <row r="145" spans="1:13" ht="12.45" x14ac:dyDescent="0.3">
      <c r="A145" s="3" t="s">
        <v>584</v>
      </c>
      <c r="B145" s="3" t="s">
        <v>670</v>
      </c>
      <c r="C145" s="3" t="s">
        <v>33</v>
      </c>
      <c r="D145" s="3">
        <v>52</v>
      </c>
      <c r="E145" s="3" t="s">
        <v>19</v>
      </c>
      <c r="F145" s="2" t="str">
        <f>A145&amp;B145&amp;C145&amp;E145</f>
        <v>PaulLecainMGREATER DERRY TRACK CLUB</v>
      </c>
      <c r="G145" s="26">
        <f>SUMIF('Nashua 10K'!$F$2:$F$300,$F145,'Nashua 10K'!$J$2:$J$300)</f>
        <v>0</v>
      </c>
      <c r="H145" s="26">
        <f>SUMIF('Cinco 5K'!$F$2:$F$399,$F145,'Cinco 5K'!$J$2:$J$399)</f>
        <v>0</v>
      </c>
      <c r="I145" s="26">
        <f>SUMIF('Run for Freedom 10K'!$F$2:$F$300,$F145,'Run for Freedom 10K'!$J$2:$J$300)</f>
        <v>27</v>
      </c>
      <c r="J145" s="26">
        <f>SUMIF('Half Way to St. Patty 5K'!$F$2:$F$300,$F145,'Half Way to St. Patty 5K'!$J$2:$J$300)</f>
        <v>0</v>
      </c>
      <c r="K145" s="26">
        <f>SUMIF('Downriver 10K'!$F$2:$F$300,$F145,'Downriver 10K'!$J$2:$J$300)</f>
        <v>0</v>
      </c>
      <c r="L145" s="26">
        <f>SUMIF('New England Half'!$F$2:$F$300,$F145,'New England Half'!$J$2:$J$300)</f>
        <v>0</v>
      </c>
      <c r="M145" s="28">
        <f>SUM(G145:L145)</f>
        <v>27</v>
      </c>
    </row>
    <row r="146" spans="1:13" ht="12.45" x14ac:dyDescent="0.3">
      <c r="A146" s="3" t="s">
        <v>519</v>
      </c>
      <c r="B146" s="3" t="s">
        <v>520</v>
      </c>
      <c r="C146" s="3" t="s">
        <v>33</v>
      </c>
      <c r="D146" s="3">
        <v>51</v>
      </c>
      <c r="E146" s="3" t="s">
        <v>18</v>
      </c>
      <c r="F146" s="2" t="str">
        <f>A146&amp;B146&amp;C146&amp;E146</f>
        <v>José AOchoaMGATE CITY STRIDERS</v>
      </c>
      <c r="G146" s="26">
        <f>SUMIF('Nashua 10K'!$F$2:$F$300,$F146,'Nashua 10K'!$J$2:$J$300)</f>
        <v>0</v>
      </c>
      <c r="H146" s="26">
        <f>SUMIF('Cinco 5K'!$F$2:$F$399,$F146,'Cinco 5K'!$J$2:$J$399)</f>
        <v>15.5</v>
      </c>
      <c r="I146" s="26">
        <f>SUMIF('Run for Freedom 10K'!$F$2:$F$300,$F146,'Run for Freedom 10K'!$J$2:$J$300)</f>
        <v>11.375</v>
      </c>
      <c r="J146" s="26">
        <f>SUMIF('Half Way to St. Patty 5K'!$F$2:$F$300,$F146,'Half Way to St. Patty 5K'!$J$2:$J$300)</f>
        <v>0</v>
      </c>
      <c r="K146" s="26">
        <f>SUMIF('Downriver 10K'!$F$2:$F$300,$F146,'Downriver 10K'!$J$2:$J$300)</f>
        <v>0</v>
      </c>
      <c r="L146" s="26">
        <f>SUMIF('New England Half'!$F$2:$F$300,$F146,'New England Half'!$J$2:$J$300)</f>
        <v>0</v>
      </c>
      <c r="M146" s="28">
        <f>SUM(G146:L146)</f>
        <v>26.875</v>
      </c>
    </row>
    <row r="147" spans="1:13" ht="12.45" x14ac:dyDescent="0.3">
      <c r="A147" s="3" t="s">
        <v>584</v>
      </c>
      <c r="B147" s="3" t="s">
        <v>671</v>
      </c>
      <c r="C147" s="3" t="s">
        <v>33</v>
      </c>
      <c r="D147" s="3">
        <v>64</v>
      </c>
      <c r="E147" s="3" t="s">
        <v>26</v>
      </c>
      <c r="F147" s="2" t="str">
        <f>A147&amp;B147&amp;C147&amp;E147</f>
        <v>PaulHorvathMROCHESTER RUNNERS</v>
      </c>
      <c r="G147" s="26">
        <f>SUMIF('Nashua 10K'!$F$2:$F$300,$F147,'Nashua 10K'!$J$2:$J$300)</f>
        <v>0</v>
      </c>
      <c r="H147" s="26">
        <f>SUMIF('Cinco 5K'!$F$2:$F$399,$F147,'Cinco 5K'!$J$2:$J$399)</f>
        <v>0</v>
      </c>
      <c r="I147" s="26">
        <f>SUMIF('Run for Freedom 10K'!$F$2:$F$300,$F147,'Run for Freedom 10K'!$J$2:$J$300)</f>
        <v>26</v>
      </c>
      <c r="J147" s="26">
        <f>SUMIF('Half Way to St. Patty 5K'!$F$2:$F$300,$F147,'Half Way to St. Patty 5K'!$J$2:$J$300)</f>
        <v>0</v>
      </c>
      <c r="K147" s="26">
        <f>SUMIF('Downriver 10K'!$F$2:$F$300,$F147,'Downriver 10K'!$J$2:$J$300)</f>
        <v>0</v>
      </c>
      <c r="L147" s="26">
        <f>SUMIF('New England Half'!$F$2:$F$300,$F147,'New England Half'!$J$2:$J$300)</f>
        <v>0</v>
      </c>
      <c r="M147" s="28">
        <f>SUM(G147:L147)</f>
        <v>26</v>
      </c>
    </row>
    <row r="148" spans="1:13" ht="12.45" x14ac:dyDescent="0.3">
      <c r="A148" t="s">
        <v>832</v>
      </c>
      <c r="B148" t="s">
        <v>833</v>
      </c>
      <c r="C148" t="s">
        <v>33</v>
      </c>
      <c r="D148">
        <v>66</v>
      </c>
      <c r="E148" s="2" t="s">
        <v>21</v>
      </c>
      <c r="F148" s="2" t="str">
        <f>A148&amp;B148&amp;C148&amp;E148</f>
        <v>TimLeonardMUPPER VALLEY RUNNING CLUB</v>
      </c>
      <c r="G148" s="26">
        <f>SUMIF('Nashua 10K'!$F$2:$F$300,$F148,'Nashua 10K'!$J$2:$J$300)</f>
        <v>0</v>
      </c>
      <c r="H148" s="26">
        <f>SUMIF('Cinco 5K'!$F$2:$F$399,$F148,'Cinco 5K'!$J$2:$J$399)</f>
        <v>0</v>
      </c>
      <c r="I148" s="26">
        <f>SUMIF('Run for Freedom 10K'!$F$2:$F$300,$F148,'Run for Freedom 10K'!$J$2:$J$300)</f>
        <v>0</v>
      </c>
      <c r="J148" s="26">
        <f>SUMIF('Half Way to St. Patty 5K'!$F$2:$F$300,$F148,'Half Way to St. Patty 5K'!$J$2:$J$300)</f>
        <v>0</v>
      </c>
      <c r="K148" s="26">
        <f>SUMIF('Downriver 10K'!$F$2:$F$300,$F148,'Downriver 10K'!$J$2:$J$300)</f>
        <v>26</v>
      </c>
      <c r="L148" s="26">
        <f>SUMIF('New England Half'!$F$2:$F$300,$F148,'New England Half'!$J$2:$J$300)</f>
        <v>0</v>
      </c>
      <c r="M148" s="28">
        <f>SUM(G148:L148)</f>
        <v>26</v>
      </c>
    </row>
    <row r="149" spans="1:13" ht="12.45" x14ac:dyDescent="0.3">
      <c r="A149" s="3" t="s">
        <v>77</v>
      </c>
      <c r="B149" s="3" t="s">
        <v>98</v>
      </c>
      <c r="C149" s="3" t="s">
        <v>33</v>
      </c>
      <c r="D149" s="3">
        <v>21</v>
      </c>
      <c r="E149" s="3" t="s">
        <v>18</v>
      </c>
      <c r="F149" s="2" t="str">
        <f>A149&amp;B149&amp;C149&amp;E149</f>
        <v>ChrisDrudingMGATE CITY STRIDERS</v>
      </c>
      <c r="G149" s="26">
        <f>SUMIF('Nashua 10K'!$F$2:$F$300,$F149,'Nashua 10K'!$J$2:$J$300)</f>
        <v>0</v>
      </c>
      <c r="H149" s="26">
        <f>SUMIF('Cinco 5K'!$F$2:$F$399,$F149,'Cinco 5K'!$J$2:$J$399)</f>
        <v>0</v>
      </c>
      <c r="I149" s="26">
        <f>SUMIF('Run for Freedom 10K'!$F$2:$F$300,$F149,'Run for Freedom 10K'!$J$2:$J$300)</f>
        <v>0</v>
      </c>
      <c r="J149" s="26">
        <f>SUMIF('Half Way to St. Patty 5K'!$F$2:$F$300,$F149,'Half Way to St. Patty 5K'!$J$2:$J$300)</f>
        <v>0</v>
      </c>
      <c r="K149" s="26">
        <f>SUMIF('Downriver 10K'!$F$2:$F$300,$F149,'Downriver 10K'!$J$2:$J$300)</f>
        <v>0</v>
      </c>
      <c r="L149" s="26">
        <f>SUMIF('New England Half'!$F$2:$F$300,$F149,'New England Half'!$J$2:$J$300)</f>
        <v>24</v>
      </c>
      <c r="M149" s="28">
        <f>SUM(G149:L149)</f>
        <v>24</v>
      </c>
    </row>
    <row r="150" spans="1:13" ht="12.45" x14ac:dyDescent="0.3">
      <c r="A150" s="3" t="s">
        <v>504</v>
      </c>
      <c r="B150" s="3" t="s">
        <v>253</v>
      </c>
      <c r="C150" s="3" t="s">
        <v>33</v>
      </c>
      <c r="D150" s="3">
        <v>31</v>
      </c>
      <c r="E150" s="3" t="s">
        <v>19</v>
      </c>
      <c r="F150" s="2" t="str">
        <f>A150&amp;B150&amp;C150&amp;E150</f>
        <v>MattPersellMGREATER DERRY TRACK CLUB</v>
      </c>
      <c r="G150" s="26">
        <f>SUMIF('Nashua 10K'!$F$2:$F$300,$F150,'Nashua 10K'!$J$2:$J$300)</f>
        <v>0</v>
      </c>
      <c r="H150" s="26">
        <f>SUMIF('Cinco 5K'!$F$2:$F$399,$F150,'Cinco 5K'!$J$2:$J$399)</f>
        <v>23.5</v>
      </c>
      <c r="I150" s="26">
        <f>SUMIF('Run for Freedom 10K'!$F$2:$F$300,$F150,'Run for Freedom 10K'!$J$2:$J$300)</f>
        <v>0</v>
      </c>
      <c r="J150" s="26">
        <f>SUMIF('Half Way to St. Patty 5K'!$F$2:$F$300,$F150,'Half Way to St. Patty 5K'!$J$2:$J$300)</f>
        <v>0</v>
      </c>
      <c r="K150" s="26">
        <f>SUMIF('Downriver 10K'!$F$2:$F$300,$F150,'Downriver 10K'!$J$2:$J$300)</f>
        <v>0</v>
      </c>
      <c r="L150" s="26">
        <f>SUMIF('New England Half'!$F$2:$F$300,$F150,'New England Half'!$J$2:$J$300)</f>
        <v>0</v>
      </c>
      <c r="M150" s="28">
        <f>SUM(G150:L150)</f>
        <v>23.5</v>
      </c>
    </row>
    <row r="151" spans="1:13" ht="12.45" x14ac:dyDescent="0.3">
      <c r="A151" s="3" t="s">
        <v>674</v>
      </c>
      <c r="B151" s="3" t="s">
        <v>675</v>
      </c>
      <c r="C151" s="3" t="s">
        <v>33</v>
      </c>
      <c r="D151" s="3">
        <v>46</v>
      </c>
      <c r="E151" s="3" t="s">
        <v>18</v>
      </c>
      <c r="F151" s="2" t="str">
        <f>A151&amp;B151&amp;C151&amp;E151</f>
        <v>Marcosde SaMGATE CITY STRIDERS</v>
      </c>
      <c r="G151" s="26">
        <f>SUMIF('Nashua 10K'!$F$2:$F$300,$F151,'Nashua 10K'!$J$2:$J$300)</f>
        <v>0</v>
      </c>
      <c r="H151" s="26">
        <f>SUMIF('Cinco 5K'!$F$2:$F$399,$F151,'Cinco 5K'!$J$2:$J$399)</f>
        <v>0</v>
      </c>
      <c r="I151" s="26">
        <f>SUMIF('Run for Freedom 10K'!$F$2:$F$300,$F151,'Run for Freedom 10K'!$J$2:$J$300)</f>
        <v>23.5</v>
      </c>
      <c r="J151" s="26">
        <f>SUMIF('Half Way to St. Patty 5K'!$F$2:$F$300,$F151,'Half Way to St. Patty 5K'!$J$2:$J$300)</f>
        <v>0</v>
      </c>
      <c r="K151" s="26">
        <f>SUMIF('Downriver 10K'!$F$2:$F$300,$F151,'Downriver 10K'!$J$2:$J$300)</f>
        <v>0</v>
      </c>
      <c r="L151" s="26">
        <f>SUMIF('New England Half'!$F$2:$F$300,$F151,'New England Half'!$J$2:$J$300)</f>
        <v>0</v>
      </c>
      <c r="M151" s="28">
        <f>SUM(G151:L151)</f>
        <v>23.5</v>
      </c>
    </row>
    <row r="152" spans="1:13" ht="12.45" x14ac:dyDescent="0.3">
      <c r="A152" t="s">
        <v>565</v>
      </c>
      <c r="B152" t="s">
        <v>693</v>
      </c>
      <c r="C152" t="s">
        <v>33</v>
      </c>
      <c r="D152">
        <v>51</v>
      </c>
      <c r="E152" s="2" t="s">
        <v>21</v>
      </c>
      <c r="F152" s="2" t="str">
        <f>A152&amp;B152&amp;C152&amp;E152</f>
        <v>AndrewAckermanMUPPER VALLEY RUNNING CLUB</v>
      </c>
      <c r="G152" s="26">
        <f>SUMIF('Nashua 10K'!$F$2:$F$300,$F152,'Nashua 10K'!$J$2:$J$300)</f>
        <v>0</v>
      </c>
      <c r="H152" s="26">
        <f>SUMIF('Cinco 5K'!$F$2:$F$399,$F152,'Cinco 5K'!$J$2:$J$399)</f>
        <v>0</v>
      </c>
      <c r="I152" s="26">
        <f>SUMIF('Run for Freedom 10K'!$F$2:$F$300,$F152,'Run for Freedom 10K'!$J$2:$J$300)</f>
        <v>0</v>
      </c>
      <c r="J152" s="26">
        <f>SUMIF('Half Way to St. Patty 5K'!$F$2:$F$300,$F152,'Half Way to St. Patty 5K'!$J$2:$J$300)</f>
        <v>0</v>
      </c>
      <c r="K152" s="26">
        <f>SUMIF('Downriver 10K'!$F$2:$F$300,$F152,'Downriver 10K'!$J$2:$J$300)</f>
        <v>23.5</v>
      </c>
      <c r="L152" s="26">
        <f>SUMIF('New England Half'!$F$2:$F$300,$F152,'New England Half'!$J$2:$J$300)</f>
        <v>0</v>
      </c>
      <c r="M152" s="28">
        <f>SUM(G152:L152)</f>
        <v>23.5</v>
      </c>
    </row>
    <row r="153" spans="1:13" ht="12.45" x14ac:dyDescent="0.3">
      <c r="A153" t="s">
        <v>48</v>
      </c>
      <c r="B153" t="s">
        <v>876</v>
      </c>
      <c r="C153" t="s">
        <v>33</v>
      </c>
      <c r="D153">
        <v>42</v>
      </c>
      <c r="E153" s="3" t="s">
        <v>20</v>
      </c>
      <c r="F153" s="2" t="str">
        <f>A153&amp;B153&amp;C153&amp;E153</f>
        <v>MichaelPophamMMILLENNIUM RUNNING</v>
      </c>
      <c r="G153" s="26">
        <f>SUMIF('Nashua 10K'!$F$2:$F$300,$F153,'Nashua 10K'!$J$2:$J$300)</f>
        <v>0</v>
      </c>
      <c r="H153" s="26">
        <f>SUMIF('Cinco 5K'!$F$2:$F$399,$F153,'Cinco 5K'!$J$2:$J$399)</f>
        <v>0</v>
      </c>
      <c r="I153" s="26">
        <f>SUMIF('Run for Freedom 10K'!$F$2:$F$300,$F153,'Run for Freedom 10K'!$J$2:$J$300)</f>
        <v>0</v>
      </c>
      <c r="J153" s="26">
        <f>SUMIF('Half Way to St. Patty 5K'!$F$2:$F$300,$F153,'Half Way to St. Patty 5K'!$J$2:$J$300)</f>
        <v>0</v>
      </c>
      <c r="K153" s="26">
        <f>SUMIF('Downriver 10K'!$F$2:$F$300,$F153,'Downriver 10K'!$J$2:$J$300)</f>
        <v>0</v>
      </c>
      <c r="L153" s="26">
        <f>SUMIF('New England Half'!$F$2:$F$300,$F153,'New England Half'!$J$2:$J$300)</f>
        <v>23</v>
      </c>
      <c r="M153" s="28">
        <f>SUM(G153:L153)</f>
        <v>23</v>
      </c>
    </row>
    <row r="154" spans="1:13" ht="12.45" x14ac:dyDescent="0.3">
      <c r="A154" s="3" t="s">
        <v>528</v>
      </c>
      <c r="B154" s="3" t="s">
        <v>690</v>
      </c>
      <c r="C154" s="3" t="s">
        <v>33</v>
      </c>
      <c r="D154">
        <v>17</v>
      </c>
      <c r="E154" s="3" t="s">
        <v>19</v>
      </c>
      <c r="F154" s="2" t="str">
        <f>A154&amp;B154&amp;C154&amp;E154</f>
        <v>BryanFlemingMGREATER DERRY TRACK CLUB</v>
      </c>
      <c r="G154" s="26">
        <f>SUMIF('Nashua 10K'!$F$2:$F$300,$F154,'Nashua 10K'!$J$2:$J$300)</f>
        <v>0</v>
      </c>
      <c r="H154" s="26">
        <f>SUMIF('Cinco 5K'!$F$2:$F$399,$F154,'Cinco 5K'!$J$2:$J$399)</f>
        <v>0</v>
      </c>
      <c r="I154" s="26">
        <f>SUMIF('Run for Freedom 10K'!$F$2:$F$300,$F154,'Run for Freedom 10K'!$J$2:$J$300)</f>
        <v>5.5</v>
      </c>
      <c r="J154" s="26">
        <f>SUMIF('Half Way to St. Patty 5K'!$F$2:$F$300,$F154,'Half Way to St. Patty 5K'!$J$2:$J$300)</f>
        <v>0</v>
      </c>
      <c r="K154" s="26">
        <f>SUMIF('Downriver 10K'!$F$2:$F$300,$F154,'Downriver 10K'!$J$2:$J$300)</f>
        <v>17.5</v>
      </c>
      <c r="L154" s="26">
        <f>SUMIF('New England Half'!$F$2:$F$300,$F154,'New England Half'!$J$2:$J$300)</f>
        <v>0</v>
      </c>
      <c r="M154" s="28">
        <f>SUM(G154:L154)</f>
        <v>23</v>
      </c>
    </row>
    <row r="155" spans="1:13" ht="12.45" x14ac:dyDescent="0.3">
      <c r="A155" t="s">
        <v>798</v>
      </c>
      <c r="B155" t="s">
        <v>799</v>
      </c>
      <c r="C155" t="s">
        <v>33</v>
      </c>
      <c r="D155">
        <v>30</v>
      </c>
      <c r="E155" s="2" t="s">
        <v>19</v>
      </c>
      <c r="F155" s="2" t="str">
        <f>A155&amp;B155&amp;C155&amp;E155</f>
        <v>JakeCohenMGREATER DERRY TRACK CLUB</v>
      </c>
      <c r="G155" s="26">
        <f>SUMIF('Nashua 10K'!$F$2:$F$300,$F155,'Nashua 10K'!$J$2:$J$300)</f>
        <v>0</v>
      </c>
      <c r="H155" s="26">
        <f>SUMIF('Cinco 5K'!$F$2:$F$399,$F155,'Cinco 5K'!$J$2:$J$399)</f>
        <v>0</v>
      </c>
      <c r="I155" s="26">
        <f>SUMIF('Run for Freedom 10K'!$F$2:$F$300,$F155,'Run for Freedom 10K'!$J$2:$J$300)</f>
        <v>0</v>
      </c>
      <c r="J155" s="26">
        <f>SUMIF('Half Way to St. Patty 5K'!$F$2:$F$300,$F155,'Half Way to St. Patty 5K'!$J$2:$J$300)</f>
        <v>0</v>
      </c>
      <c r="K155" s="26">
        <f>SUMIF('Downriver 10K'!$F$2:$F$300,$F155,'Downriver 10K'!$J$2:$J$300)</f>
        <v>22.75</v>
      </c>
      <c r="L155" s="26">
        <f>SUMIF('New England Half'!$F$2:$F$300,$F155,'New England Half'!$J$2:$J$300)</f>
        <v>0</v>
      </c>
      <c r="M155" s="28">
        <f>SUM(G155:L155)</f>
        <v>22.75</v>
      </c>
    </row>
    <row r="156" spans="1:13" ht="12.45" x14ac:dyDescent="0.3">
      <c r="A156" s="3" t="s">
        <v>537</v>
      </c>
      <c r="B156" s="3" t="s">
        <v>135</v>
      </c>
      <c r="C156" s="3" t="s">
        <v>33</v>
      </c>
      <c r="D156" s="3">
        <v>68</v>
      </c>
      <c r="E156" s="2" t="s">
        <v>20</v>
      </c>
      <c r="F156" s="2" t="str">
        <f>A156&amp;B156&amp;C156&amp;E156</f>
        <v>SteveKenneyMMILLENNIUM RUNNING</v>
      </c>
      <c r="G156" s="26">
        <f>SUMIF('Nashua 10K'!$F$2:$F$300,$F156,'Nashua 10K'!$J$2:$J$300)</f>
        <v>0</v>
      </c>
      <c r="H156" s="26">
        <f>SUMIF('Cinco 5K'!$F$2:$F$399,$F156,'Cinco 5K'!$J$2:$J$399)</f>
        <v>0</v>
      </c>
      <c r="I156" s="26">
        <f>SUMIF('Run for Freedom 10K'!$F$2:$F$300,$F156,'Run for Freedom 10K'!$J$2:$J$300)</f>
        <v>0</v>
      </c>
      <c r="J156" s="26">
        <f>SUMIF('Half Way to St. Patty 5K'!$F$2:$F$300,$F156,'Half Way to St. Patty 5K'!$J$2:$J$300)</f>
        <v>22</v>
      </c>
      <c r="K156" s="26">
        <f>SUMIF('Downriver 10K'!$F$2:$F$300,$F156,'Downriver 10K'!$J$2:$J$300)</f>
        <v>0</v>
      </c>
      <c r="L156" s="26">
        <f>SUMIF('New England Half'!$F$2:$F$300,$F156,'New England Half'!$J$2:$J$300)</f>
        <v>0</v>
      </c>
      <c r="M156" s="28">
        <f>SUM(G156:L156)</f>
        <v>22</v>
      </c>
    </row>
    <row r="157" spans="1:13" ht="12.45" x14ac:dyDescent="0.3">
      <c r="A157" s="3" t="s">
        <v>531</v>
      </c>
      <c r="B157" s="3" t="s">
        <v>230</v>
      </c>
      <c r="C157" s="3" t="s">
        <v>33</v>
      </c>
      <c r="D157" s="3">
        <v>22</v>
      </c>
      <c r="E157" s="3" t="s">
        <v>19</v>
      </c>
      <c r="F157" s="2" t="str">
        <f>A157&amp;B157&amp;C157&amp;E157</f>
        <v>KyleHoglundMGREATER DERRY TRACK CLUB</v>
      </c>
      <c r="G157" s="26">
        <f>SUMIF('Nashua 10K'!$F$2:$F$300,$F157,'Nashua 10K'!$J$2:$J$300)</f>
        <v>0</v>
      </c>
      <c r="H157" s="26">
        <f>SUMIF('Cinco 5K'!$F$2:$F$399,$F157,'Cinco 5K'!$J$2:$J$399)</f>
        <v>9.125</v>
      </c>
      <c r="I157" s="26">
        <f>SUMIF('Run for Freedom 10K'!$F$2:$F$300,$F157,'Run for Freedom 10K'!$J$2:$J$300)</f>
        <v>0</v>
      </c>
      <c r="J157" s="26">
        <f>SUMIF('Half Way to St. Patty 5K'!$F$2:$F$300,$F157,'Half Way to St. Patty 5K'!$J$2:$J$300)</f>
        <v>12.125</v>
      </c>
      <c r="K157" s="26">
        <f>SUMIF('Downriver 10K'!$F$2:$F$300,$F157,'Downriver 10K'!$J$2:$J$300)</f>
        <v>0</v>
      </c>
      <c r="L157" s="26">
        <f>SUMIF('New England Half'!$F$2:$F$300,$F157,'New England Half'!$J$2:$J$300)</f>
        <v>0</v>
      </c>
      <c r="M157" s="28">
        <f>SUM(G157:L157)</f>
        <v>21.25</v>
      </c>
    </row>
    <row r="158" spans="1:13" ht="12.45" x14ac:dyDescent="0.3">
      <c r="A158" t="s">
        <v>113</v>
      </c>
      <c r="B158" t="s">
        <v>837</v>
      </c>
      <c r="C158" t="s">
        <v>33</v>
      </c>
      <c r="D158">
        <v>67</v>
      </c>
      <c r="E158" s="2" t="s">
        <v>21</v>
      </c>
      <c r="F158" s="2" t="str">
        <f>A158&amp;B158&amp;C158&amp;E158</f>
        <v>RichardBrittainMUPPER VALLEY RUNNING CLUB</v>
      </c>
      <c r="G158" s="26">
        <f>SUMIF('Nashua 10K'!$F$2:$F$300,$F158,'Nashua 10K'!$J$2:$J$300)</f>
        <v>0</v>
      </c>
      <c r="H158" s="26">
        <f>SUMIF('Cinco 5K'!$F$2:$F$399,$F158,'Cinco 5K'!$J$2:$J$399)</f>
        <v>0</v>
      </c>
      <c r="I158" s="26">
        <f>SUMIF('Run for Freedom 10K'!$F$2:$F$300,$F158,'Run for Freedom 10K'!$J$2:$J$300)</f>
        <v>0</v>
      </c>
      <c r="J158" s="26">
        <f>SUMIF('Half Way to St. Patty 5K'!$F$2:$F$300,$F158,'Half Way to St. Patty 5K'!$J$2:$J$300)</f>
        <v>0</v>
      </c>
      <c r="K158" s="26">
        <f>SUMIF('Downriver 10K'!$F$2:$F$300,$F158,'Downriver 10K'!$J$2:$J$300)</f>
        <v>20.5</v>
      </c>
      <c r="L158" s="26">
        <f>SUMIF('New England Half'!$F$2:$F$300,$F158,'New England Half'!$J$2:$J$300)</f>
        <v>0</v>
      </c>
      <c r="M158" s="28">
        <f>SUM(G158:L158)</f>
        <v>20.5</v>
      </c>
    </row>
    <row r="159" spans="1:13" ht="12.45" x14ac:dyDescent="0.3">
      <c r="A159" s="3" t="s">
        <v>111</v>
      </c>
      <c r="B159" s="3" t="s">
        <v>588</v>
      </c>
      <c r="C159" s="3" t="s">
        <v>33</v>
      </c>
      <c r="D159" s="3">
        <v>52</v>
      </c>
      <c r="E159" s="3" t="s">
        <v>20</v>
      </c>
      <c r="F159" s="2" t="str">
        <f>A159&amp;B159&amp;C159&amp;E159</f>
        <v>RobertHoffmanMMILLENNIUM RUNNING</v>
      </c>
      <c r="G159" s="26">
        <f>SUMIF('Nashua 10K'!$F$2:$F$300,$F159,'Nashua 10K'!$J$2:$J$300)</f>
        <v>0</v>
      </c>
      <c r="H159" s="26">
        <f>SUMIF('Cinco 5K'!$F$2:$F$399,$F159,'Cinco 5K'!$J$2:$J$399)</f>
        <v>2</v>
      </c>
      <c r="I159" s="26">
        <f>SUMIF('Run for Freedom 10K'!$F$2:$F$300,$F159,'Run for Freedom 10K'!$J$2:$J$300)</f>
        <v>5.125</v>
      </c>
      <c r="J159" s="26">
        <f>SUMIF('Half Way to St. Patty 5K'!$F$2:$F$300,$F159,'Half Way to St. Patty 5K'!$J$2:$J$300)</f>
        <v>7.5</v>
      </c>
      <c r="K159" s="26">
        <f>SUMIF('Downriver 10K'!$F$2:$F$300,$F159,'Downriver 10K'!$J$2:$J$300)</f>
        <v>0</v>
      </c>
      <c r="L159" s="26">
        <f>SUMIF('New England Half'!$F$2:$F$300,$F159,'New England Half'!$J$2:$J$300)</f>
        <v>5.75</v>
      </c>
      <c r="M159" s="28">
        <f>SUM(G159:L159)</f>
        <v>20.375</v>
      </c>
    </row>
    <row r="160" spans="1:13" ht="12.45" x14ac:dyDescent="0.3">
      <c r="A160" t="s">
        <v>697</v>
      </c>
      <c r="B160" t="s">
        <v>698</v>
      </c>
      <c r="C160" s="3" t="s">
        <v>33</v>
      </c>
      <c r="D160">
        <v>29</v>
      </c>
      <c r="E160" s="2" t="s">
        <v>18</v>
      </c>
      <c r="F160" s="2" t="str">
        <f>A160&amp;B160&amp;C160&amp;E160</f>
        <v>CallumMeredithMGATE CITY STRIDERS</v>
      </c>
      <c r="G160" s="26">
        <f>SUMIF('Nashua 10K'!$F$2:$F$300,$F160,'Nashua 10K'!$J$2:$J$300)</f>
        <v>0</v>
      </c>
      <c r="H160" s="26">
        <f>SUMIF('Cinco 5K'!$F$2:$F$399,$F160,'Cinco 5K'!$J$2:$J$399)</f>
        <v>0</v>
      </c>
      <c r="I160" s="26">
        <f>SUMIF('Run for Freedom 10K'!$F$2:$F$300,$F160,'Run for Freedom 10K'!$J$2:$J$300)</f>
        <v>0</v>
      </c>
      <c r="J160" s="26">
        <f>SUMIF('Half Way to St. Patty 5K'!$F$2:$F$300,$F160,'Half Way to St. Patty 5K'!$J$2:$J$300)</f>
        <v>12.5</v>
      </c>
      <c r="K160" s="26">
        <f>SUMIF('Downriver 10K'!$F$2:$F$300,$F160,'Downriver 10K'!$J$2:$J$300)</f>
        <v>0</v>
      </c>
      <c r="L160" s="26">
        <f>SUMIF('New England Half'!$F$2:$F$300,$F160,'New England Half'!$J$2:$J$300)</f>
        <v>7.5</v>
      </c>
      <c r="M160" s="28">
        <f>SUM(G160:L160)</f>
        <v>20</v>
      </c>
    </row>
    <row r="161" spans="1:13" ht="12.45" x14ac:dyDescent="0.3">
      <c r="A161" s="3" t="s">
        <v>63</v>
      </c>
      <c r="B161" s="3" t="s">
        <v>422</v>
      </c>
      <c r="C161" s="3" t="s">
        <v>33</v>
      </c>
      <c r="D161" s="3">
        <v>58</v>
      </c>
      <c r="E161" s="3" t="s">
        <v>20</v>
      </c>
      <c r="F161" s="2" t="str">
        <f>A161&amp;B161&amp;C161&amp;E161</f>
        <v>GregSmithMMILLENNIUM RUNNING</v>
      </c>
      <c r="G161" s="26">
        <f>SUMIF('Nashua 10K'!$F$2:$F$300,$F161,'Nashua 10K'!$J$2:$J$300)</f>
        <v>0</v>
      </c>
      <c r="H161" s="26">
        <f>SUMIF('Cinco 5K'!$F$2:$F$399,$F161,'Cinco 5K'!$J$2:$J$399)</f>
        <v>3.875</v>
      </c>
      <c r="I161" s="26">
        <f>SUMIF('Run for Freedom 10K'!$F$2:$F$300,$F161,'Run for Freedom 10K'!$J$2:$J$300)</f>
        <v>0</v>
      </c>
      <c r="J161" s="26">
        <f>SUMIF('Half Way to St. Patty 5K'!$F$2:$F$300,$F161,'Half Way to St. Patty 5K'!$J$2:$J$300)</f>
        <v>0</v>
      </c>
      <c r="K161" s="26">
        <f>SUMIF('Downriver 10K'!$F$2:$F$300,$F161,'Downriver 10K'!$J$2:$J$300)</f>
        <v>0</v>
      </c>
      <c r="L161" s="26">
        <f>SUMIF('New England Half'!$F$2:$F$300,$F161,'New England Half'!$J$2:$J$300)</f>
        <v>16</v>
      </c>
      <c r="M161" s="28">
        <f>SUM(G161:L161)</f>
        <v>19.875</v>
      </c>
    </row>
    <row r="162" spans="1:13" ht="12.45" x14ac:dyDescent="0.3">
      <c r="A162" t="s">
        <v>473</v>
      </c>
      <c r="B162" t="s">
        <v>815</v>
      </c>
      <c r="C162" t="s">
        <v>33</v>
      </c>
      <c r="D162">
        <v>40</v>
      </c>
      <c r="E162" s="2" t="s">
        <v>21</v>
      </c>
      <c r="F162" s="2" t="str">
        <f>A162&amp;B162&amp;C162&amp;E162</f>
        <v>DavidBardachMUPPER VALLEY RUNNING CLUB</v>
      </c>
      <c r="G162" s="26">
        <f>SUMIF('Nashua 10K'!$F$2:$F$300,$F162,'Nashua 10K'!$J$2:$J$300)</f>
        <v>0</v>
      </c>
      <c r="H162" s="26">
        <f>SUMIF('Cinco 5K'!$F$2:$F$399,$F162,'Cinco 5K'!$J$2:$J$399)</f>
        <v>0</v>
      </c>
      <c r="I162" s="26">
        <f>SUMIF('Run for Freedom 10K'!$F$2:$F$300,$F162,'Run for Freedom 10K'!$J$2:$J$300)</f>
        <v>0</v>
      </c>
      <c r="J162" s="26">
        <f>SUMIF('Half Way to St. Patty 5K'!$F$2:$F$300,$F162,'Half Way to St. Patty 5K'!$J$2:$J$300)</f>
        <v>0</v>
      </c>
      <c r="K162" s="26">
        <f>SUMIF('Downriver 10K'!$F$2:$F$300,$F162,'Downriver 10K'!$J$2:$J$300)</f>
        <v>19.75</v>
      </c>
      <c r="L162" s="26">
        <f>SUMIF('New England Half'!$F$2:$F$300,$F162,'New England Half'!$J$2:$J$300)</f>
        <v>0</v>
      </c>
      <c r="M162" s="28">
        <f>SUM(G162:L162)</f>
        <v>19.75</v>
      </c>
    </row>
    <row r="163" spans="1:13" ht="12.45" x14ac:dyDescent="0.3">
      <c r="A163" s="3" t="s">
        <v>58</v>
      </c>
      <c r="B163" s="3" t="s">
        <v>678</v>
      </c>
      <c r="C163" s="3" t="s">
        <v>33</v>
      </c>
      <c r="D163" s="3">
        <v>69</v>
      </c>
      <c r="E163" s="3" t="s">
        <v>18</v>
      </c>
      <c r="F163" s="2" t="str">
        <f>A163&amp;B163&amp;C163&amp;E163</f>
        <v>JimEckeMGATE CITY STRIDERS</v>
      </c>
      <c r="G163" s="26">
        <f>SUMIF('Nashua 10K'!$F$2:$F$300,$F163,'Nashua 10K'!$J$2:$J$300)</f>
        <v>0</v>
      </c>
      <c r="H163" s="26">
        <f>SUMIF('Cinco 5K'!$F$2:$F$399,$F163,'Cinco 5K'!$J$2:$J$399)</f>
        <v>0</v>
      </c>
      <c r="I163" s="26">
        <f>SUMIF('Run for Freedom 10K'!$F$2:$F$300,$F163,'Run for Freedom 10K'!$J$2:$J$300)</f>
        <v>19.75</v>
      </c>
      <c r="J163" s="26">
        <f>SUMIF('Half Way to St. Patty 5K'!$F$2:$F$300,$F163,'Half Way to St. Patty 5K'!$J$2:$J$300)</f>
        <v>0</v>
      </c>
      <c r="K163" s="26">
        <f>SUMIF('Downriver 10K'!$F$2:$F$300,$F163,'Downriver 10K'!$J$2:$J$300)</f>
        <v>0</v>
      </c>
      <c r="L163" s="26">
        <f>SUMIF('New England Half'!$F$2:$F$300,$F163,'New England Half'!$J$2:$J$300)</f>
        <v>0</v>
      </c>
      <c r="M163" s="28">
        <f>SUM(G163:L163)</f>
        <v>19.75</v>
      </c>
    </row>
    <row r="164" spans="1:13" ht="12.45" x14ac:dyDescent="0.3">
      <c r="A164" t="s">
        <v>874</v>
      </c>
      <c r="B164" t="s">
        <v>875</v>
      </c>
      <c r="C164" t="s">
        <v>33</v>
      </c>
      <c r="D164">
        <v>29</v>
      </c>
      <c r="E164" s="3" t="s">
        <v>20</v>
      </c>
      <c r="F164" s="2" t="str">
        <f>A164&amp;B164&amp;C164&amp;E164</f>
        <v>ColtonPiperMMILLENNIUM RUNNING</v>
      </c>
      <c r="G164" s="26">
        <f>SUMIF('Nashua 10K'!$F$2:$F$300,$F164,'Nashua 10K'!$J$2:$J$300)</f>
        <v>0</v>
      </c>
      <c r="H164" s="26">
        <f>SUMIF('Cinco 5K'!$F$2:$F$399,$F164,'Cinco 5K'!$J$2:$J$399)</f>
        <v>0</v>
      </c>
      <c r="I164" s="26">
        <f>SUMIF('Run for Freedom 10K'!$F$2:$F$300,$F164,'Run for Freedom 10K'!$J$2:$J$300)</f>
        <v>0</v>
      </c>
      <c r="J164" s="26">
        <f>SUMIF('Half Way to St. Patty 5K'!$F$2:$F$300,$F164,'Half Way to St. Patty 5K'!$J$2:$J$300)</f>
        <v>0</v>
      </c>
      <c r="K164" s="26">
        <f>SUMIF('Downriver 10K'!$F$2:$F$300,$F164,'Downriver 10K'!$J$2:$J$300)</f>
        <v>0</v>
      </c>
      <c r="L164" s="26">
        <f>SUMIF('New England Half'!$F$2:$F$300,$F164,'New England Half'!$J$2:$J$300)</f>
        <v>19.5</v>
      </c>
      <c r="M164" s="28">
        <f>SUM(G164:L164)</f>
        <v>19.5</v>
      </c>
    </row>
    <row r="165" spans="1:13" ht="12.45" x14ac:dyDescent="0.3">
      <c r="A165" s="3" t="s">
        <v>920</v>
      </c>
      <c r="B165" s="3" t="s">
        <v>921</v>
      </c>
      <c r="C165" s="3" t="s">
        <v>33</v>
      </c>
      <c r="D165" s="3">
        <v>42</v>
      </c>
      <c r="E165" s="3" t="s">
        <v>24</v>
      </c>
      <c r="F165" s="2" t="str">
        <f>A165&amp;B165&amp;C165&amp;E165</f>
        <v>JosephFeminoMGREATER MANCHESTER RUNNING CLUB</v>
      </c>
      <c r="G165" s="26">
        <f>SUMIF('Nashua 10K'!$F$2:$F$300,$F165,'Nashua 10K'!$J$2:$J$300)</f>
        <v>0</v>
      </c>
      <c r="H165" s="26">
        <f>SUMIF('Cinco 5K'!$F$2:$F$399,$F165,'Cinco 5K'!$J$2:$J$399)</f>
        <v>0</v>
      </c>
      <c r="I165" s="26">
        <f>SUMIF('Run for Freedom 10K'!$F$2:$F$300,$F165,'Run for Freedom 10K'!$J$2:$J$300)</f>
        <v>0</v>
      </c>
      <c r="J165" s="26">
        <f>SUMIF('Half Way to St. Patty 5K'!$F$2:$F$300,$F165,'Half Way to St. Patty 5K'!$J$2:$J$300)</f>
        <v>0</v>
      </c>
      <c r="K165" s="26">
        <f>SUMIF('Downriver 10K'!$F$2:$F$300,$F165,'Downriver 10K'!$J$2:$J$300)</f>
        <v>0</v>
      </c>
      <c r="L165" s="26">
        <f>SUMIF('New England Half'!$F$2:$F$300,$F165,'New England Half'!$J$2:$J$300)</f>
        <v>19</v>
      </c>
      <c r="M165" s="28">
        <f>SUM(G165:L165)</f>
        <v>19</v>
      </c>
    </row>
    <row r="166" spans="1:13" ht="12.45" x14ac:dyDescent="0.3">
      <c r="A166" t="s">
        <v>676</v>
      </c>
      <c r="B166" t="s">
        <v>827</v>
      </c>
      <c r="C166" t="s">
        <v>33</v>
      </c>
      <c r="D166">
        <v>49</v>
      </c>
      <c r="E166" s="2" t="s">
        <v>21</v>
      </c>
      <c r="F166" s="2" t="str">
        <f>A166&amp;B166&amp;C166&amp;E166</f>
        <v>SeanWolfeMUPPER VALLEY RUNNING CLUB</v>
      </c>
      <c r="G166" s="26">
        <f>SUMIF('Nashua 10K'!$F$2:$F$300,$F166,'Nashua 10K'!$J$2:$J$300)</f>
        <v>0</v>
      </c>
      <c r="H166" s="26">
        <f>SUMIF('Cinco 5K'!$F$2:$F$399,$F166,'Cinco 5K'!$J$2:$J$399)</f>
        <v>0</v>
      </c>
      <c r="I166" s="26">
        <f>SUMIF('Run for Freedom 10K'!$F$2:$F$300,$F166,'Run for Freedom 10K'!$J$2:$J$300)</f>
        <v>0</v>
      </c>
      <c r="J166" s="26">
        <f>SUMIF('Half Way to St. Patty 5K'!$F$2:$F$300,$F166,'Half Way to St. Patty 5K'!$J$2:$J$300)</f>
        <v>0</v>
      </c>
      <c r="K166" s="26">
        <f>SUMIF('Downriver 10K'!$F$2:$F$300,$F166,'Downriver 10K'!$J$2:$J$300)</f>
        <v>19</v>
      </c>
      <c r="L166" s="26">
        <f>SUMIF('New England Half'!$F$2:$F$300,$F166,'New England Half'!$J$2:$J$300)</f>
        <v>0</v>
      </c>
      <c r="M166" s="28">
        <f>SUM(G166:L166)</f>
        <v>19</v>
      </c>
    </row>
    <row r="167" spans="1:13" ht="12.45" x14ac:dyDescent="0.3">
      <c r="A167" s="3" t="s">
        <v>99</v>
      </c>
      <c r="B167" s="3" t="s">
        <v>169</v>
      </c>
      <c r="C167" s="3" t="s">
        <v>33</v>
      </c>
      <c r="D167">
        <v>66</v>
      </c>
      <c r="E167" s="2" t="s">
        <v>19</v>
      </c>
      <c r="F167" s="2" t="str">
        <f>A167&amp;B167&amp;C167&amp;E167</f>
        <v>TomNolanMGREATER DERRY TRACK CLUB</v>
      </c>
      <c r="G167" s="26">
        <f>SUMIF('Nashua 10K'!$F$2:$F$300,$F167,'Nashua 10K'!$J$2:$J$300)</f>
        <v>0</v>
      </c>
      <c r="H167" s="26">
        <f>SUMIF('Cinco 5K'!$F$2:$F$399,$F167,'Cinco 5K'!$J$2:$J$399)</f>
        <v>0</v>
      </c>
      <c r="I167" s="26">
        <f>SUMIF('Run for Freedom 10K'!$F$2:$F$300,$F167,'Run for Freedom 10K'!$J$2:$J$300)</f>
        <v>0</v>
      </c>
      <c r="J167" s="26">
        <f>SUMIF('Half Way to St. Patty 5K'!$F$2:$F$300,$F167,'Half Way to St. Patty 5K'!$J$2:$J$300)</f>
        <v>4.375</v>
      </c>
      <c r="K167" s="26">
        <f>SUMIF('Downriver 10K'!$F$2:$F$300,$F167,'Downriver 10K'!$J$2:$J$300)</f>
        <v>14.5</v>
      </c>
      <c r="L167" s="26">
        <f>SUMIF('New England Half'!$F$2:$F$300,$F167,'New England Half'!$J$2:$J$300)</f>
        <v>0</v>
      </c>
      <c r="M167" s="28">
        <f>SUM(G167:L167)</f>
        <v>18.875</v>
      </c>
    </row>
    <row r="168" spans="1:13" ht="12.45" x14ac:dyDescent="0.3">
      <c r="A168" s="3" t="s">
        <v>171</v>
      </c>
      <c r="B168" s="3" t="s">
        <v>354</v>
      </c>
      <c r="C168" s="3" t="s">
        <v>33</v>
      </c>
      <c r="D168" s="3">
        <v>40</v>
      </c>
      <c r="E168" s="3" t="s">
        <v>20</v>
      </c>
      <c r="F168" s="2" t="str">
        <f>A168&amp;B168&amp;C168&amp;E168</f>
        <v>CharlesPerreaultMMILLENNIUM RUNNING</v>
      </c>
      <c r="G168" s="26">
        <f>SUMIF('Nashua 10K'!$F$2:$F$300,$F168,'Nashua 10K'!$J$2:$J$300)</f>
        <v>0</v>
      </c>
      <c r="H168" s="26">
        <f>SUMIF('Cinco 5K'!$F$2:$F$399,$F168,'Cinco 5K'!$J$2:$J$399)</f>
        <v>0</v>
      </c>
      <c r="I168" s="26">
        <f>SUMIF('Run for Freedom 10K'!$F$2:$F$300,$F168,'Run for Freedom 10K'!$J$2:$J$300)</f>
        <v>18.25</v>
      </c>
      <c r="J168" s="26">
        <f>SUMIF('Half Way to St. Patty 5K'!$F$2:$F$300,$F168,'Half Way to St. Patty 5K'!$J$2:$J$300)</f>
        <v>0</v>
      </c>
      <c r="K168" s="26">
        <f>SUMIF('Downriver 10K'!$F$2:$F$300,$F168,'Downriver 10K'!$J$2:$J$300)</f>
        <v>0</v>
      </c>
      <c r="L168" s="26">
        <f>SUMIF('New England Half'!$F$2:$F$300,$F168,'New England Half'!$J$2:$J$300)</f>
        <v>0</v>
      </c>
      <c r="M168" s="28">
        <f>SUM(G168:L168)</f>
        <v>18.25</v>
      </c>
    </row>
    <row r="169" spans="1:13" ht="12.45" x14ac:dyDescent="0.3">
      <c r="A169" s="3" t="s">
        <v>530</v>
      </c>
      <c r="B169" s="3" t="s">
        <v>739</v>
      </c>
      <c r="C169" s="3" t="s">
        <v>33</v>
      </c>
      <c r="D169" s="3">
        <v>41</v>
      </c>
      <c r="E169" s="2" t="s">
        <v>20</v>
      </c>
      <c r="F169" s="2" t="str">
        <f>A169&amp;B169&amp;C169&amp;E169</f>
        <v>DanHelieMMILLENNIUM RUNNING</v>
      </c>
      <c r="G169" s="26">
        <f>SUMIF('Nashua 10K'!$F$2:$F$300,$F169,'Nashua 10K'!$J$2:$J$300)</f>
        <v>0</v>
      </c>
      <c r="H169" s="26">
        <f>SUMIF('Cinco 5K'!$F$2:$F$399,$F169,'Cinco 5K'!$J$2:$J$399)</f>
        <v>0</v>
      </c>
      <c r="I169" s="26">
        <f>SUMIF('Run for Freedom 10K'!$F$2:$F$300,$F169,'Run for Freedom 10K'!$J$2:$J$300)</f>
        <v>0</v>
      </c>
      <c r="J169" s="26">
        <f>SUMIF('Half Way to St. Patty 5K'!$F$2:$F$300,$F169,'Half Way to St. Patty 5K'!$J$2:$J$300)</f>
        <v>18.25</v>
      </c>
      <c r="K169" s="26">
        <f>SUMIF('Downriver 10K'!$F$2:$F$300,$F169,'Downriver 10K'!$J$2:$J$300)</f>
        <v>0</v>
      </c>
      <c r="L169" s="26">
        <f>SUMIF('New England Half'!$F$2:$F$300,$F169,'New England Half'!$J$2:$J$300)</f>
        <v>0</v>
      </c>
      <c r="M169" s="28">
        <f>SUM(G169:L169)</f>
        <v>18.25</v>
      </c>
    </row>
    <row r="170" spans="1:13" ht="12.45" x14ac:dyDescent="0.3">
      <c r="A170" s="3" t="s">
        <v>561</v>
      </c>
      <c r="B170" s="3" t="s">
        <v>562</v>
      </c>
      <c r="C170" s="3" t="s">
        <v>33</v>
      </c>
      <c r="D170" s="3">
        <v>47</v>
      </c>
      <c r="E170" s="3" t="s">
        <v>20</v>
      </c>
      <c r="F170" s="2" t="str">
        <f>A170&amp;B170&amp;C170&amp;E170</f>
        <v>BillDucasseMMILLENNIUM RUNNING</v>
      </c>
      <c r="G170" s="26">
        <f>SUMIF('Nashua 10K'!$F$2:$F$300,$F170,'Nashua 10K'!$J$2:$J$300)</f>
        <v>0</v>
      </c>
      <c r="H170" s="26">
        <f>SUMIF('Cinco 5K'!$F$2:$F$399,$F170,'Cinco 5K'!$J$2:$J$399)</f>
        <v>3.75</v>
      </c>
      <c r="I170" s="26">
        <f>SUMIF('Run for Freedom 10K'!$F$2:$F$300,$F170,'Run for Freedom 10K'!$J$2:$J$300)</f>
        <v>7</v>
      </c>
      <c r="J170" s="26">
        <f>SUMIF('Half Way to St. Patty 5K'!$F$2:$F$300,$F170,'Half Way to St. Patty 5K'!$J$2:$J$300)</f>
        <v>0</v>
      </c>
      <c r="K170" s="26">
        <f>SUMIF('Downriver 10K'!$F$2:$F$300,$F170,'Downriver 10K'!$J$2:$J$300)</f>
        <v>0</v>
      </c>
      <c r="L170" s="26">
        <f>SUMIF('New England Half'!$F$2:$F$300,$F170,'New England Half'!$J$2:$J$300)</f>
        <v>7</v>
      </c>
      <c r="M170" s="28">
        <f>SUM(G170:L170)</f>
        <v>17.75</v>
      </c>
    </row>
    <row r="171" spans="1:13" ht="12.45" x14ac:dyDescent="0.3">
      <c r="A171" t="s">
        <v>802</v>
      </c>
      <c r="B171" t="s">
        <v>514</v>
      </c>
      <c r="C171" t="s">
        <v>33</v>
      </c>
      <c r="D171">
        <v>48</v>
      </c>
      <c r="E171" s="2" t="s">
        <v>19</v>
      </c>
      <c r="F171" s="2" t="str">
        <f>A171&amp;B171&amp;C171&amp;E171</f>
        <v>JeffLevineMGREATER DERRY TRACK CLUB</v>
      </c>
      <c r="G171" s="26">
        <f>SUMIF('Nashua 10K'!$F$2:$F$300,$F171,'Nashua 10K'!$J$2:$J$300)</f>
        <v>0</v>
      </c>
      <c r="H171" s="26">
        <f>SUMIF('Cinco 5K'!$F$2:$F$399,$F171,'Cinco 5K'!$J$2:$J$399)</f>
        <v>0</v>
      </c>
      <c r="I171" s="26">
        <f>SUMIF('Run for Freedom 10K'!$F$2:$F$300,$F171,'Run for Freedom 10K'!$J$2:$J$300)</f>
        <v>0</v>
      </c>
      <c r="J171" s="26">
        <f>SUMIF('Half Way to St. Patty 5K'!$F$2:$F$300,$F171,'Half Way to St. Patty 5K'!$J$2:$J$300)</f>
        <v>0</v>
      </c>
      <c r="K171" s="26">
        <f>SUMIF('Downriver 10K'!$F$2:$F$300,$F171,'Downriver 10K'!$J$2:$J$300)</f>
        <v>12.5</v>
      </c>
      <c r="L171" s="26">
        <f>SUMIF('New England Half'!$F$2:$F$300,$F171,'New England Half'!$J$2:$J$300)</f>
        <v>5.25</v>
      </c>
      <c r="M171" s="28">
        <f>SUM(G171:L171)</f>
        <v>17.75</v>
      </c>
    </row>
    <row r="172" spans="1:13" ht="12.45" x14ac:dyDescent="0.3">
      <c r="A172" s="3" t="s">
        <v>679</v>
      </c>
      <c r="B172" s="3" t="s">
        <v>122</v>
      </c>
      <c r="C172" s="3" t="s">
        <v>33</v>
      </c>
      <c r="D172" s="3">
        <v>55</v>
      </c>
      <c r="E172" s="3" t="s">
        <v>19</v>
      </c>
      <c r="F172" s="2" t="str">
        <f>A172&amp;B172&amp;C172&amp;E172</f>
        <v>RichAdamsMGREATER DERRY TRACK CLUB</v>
      </c>
      <c r="G172" s="26">
        <f>SUMIF('Nashua 10K'!$F$2:$F$300,$F172,'Nashua 10K'!$J$2:$J$300)</f>
        <v>0</v>
      </c>
      <c r="H172" s="26">
        <f>SUMIF('Cinco 5K'!$F$2:$F$399,$F172,'Cinco 5K'!$J$2:$J$399)</f>
        <v>0</v>
      </c>
      <c r="I172" s="26">
        <f>SUMIF('Run for Freedom 10K'!$F$2:$F$300,$F172,'Run for Freedom 10K'!$J$2:$J$300)</f>
        <v>17.5</v>
      </c>
      <c r="J172" s="26">
        <f>SUMIF('Half Way to St. Patty 5K'!$F$2:$F$300,$F172,'Half Way to St. Patty 5K'!$J$2:$J$300)</f>
        <v>0</v>
      </c>
      <c r="K172" s="26">
        <f>SUMIF('Downriver 10K'!$F$2:$F$300,$F172,'Downriver 10K'!$J$2:$J$300)</f>
        <v>0</v>
      </c>
      <c r="L172" s="26">
        <f>SUMIF('New England Half'!$F$2:$F$300,$F172,'New England Half'!$J$2:$J$300)</f>
        <v>0</v>
      </c>
      <c r="M172" s="28">
        <f>SUM(G172:L172)</f>
        <v>17.5</v>
      </c>
    </row>
    <row r="173" spans="1:13" ht="12.45" x14ac:dyDescent="0.3">
      <c r="A173" s="3" t="s">
        <v>36</v>
      </c>
      <c r="B173" s="3" t="s">
        <v>693</v>
      </c>
      <c r="C173" s="3" t="s">
        <v>33</v>
      </c>
      <c r="D173" s="3">
        <v>52</v>
      </c>
      <c r="E173" s="3" t="s">
        <v>20</v>
      </c>
      <c r="F173" s="2" t="str">
        <f>A173&amp;B173&amp;C173&amp;E173</f>
        <v>ThomasAckermanMMILLENNIUM RUNNING</v>
      </c>
      <c r="G173" s="26">
        <f>SUMIF('Nashua 10K'!$F$2:$F$300,$F173,'Nashua 10K'!$J$2:$J$300)</f>
        <v>0</v>
      </c>
      <c r="H173" s="26">
        <f>SUMIF('Cinco 5K'!$F$2:$F$399,$F173,'Cinco 5K'!$J$2:$J$399)</f>
        <v>0</v>
      </c>
      <c r="I173" s="26">
        <f>SUMIF('Run for Freedom 10K'!$F$2:$F$300,$F173,'Run for Freedom 10K'!$J$2:$J$300)</f>
        <v>4.9375</v>
      </c>
      <c r="J173" s="26">
        <f>SUMIF('Half Way to St. Patty 5K'!$F$2:$F$300,$F173,'Half Way to St. Patty 5K'!$J$2:$J$300)</f>
        <v>6.75</v>
      </c>
      <c r="K173" s="26">
        <f>SUMIF('Downriver 10K'!$F$2:$F$300,$F173,'Downriver 10K'!$J$2:$J$300)</f>
        <v>0</v>
      </c>
      <c r="L173" s="26">
        <f>SUMIF('New England Half'!$F$2:$F$300,$F173,'New England Half'!$J$2:$J$300)</f>
        <v>5.5</v>
      </c>
      <c r="M173" s="28">
        <f>SUM(G173:L173)</f>
        <v>17.1875</v>
      </c>
    </row>
    <row r="174" spans="1:13" ht="12.45" x14ac:dyDescent="0.3">
      <c r="A174" s="3" t="s">
        <v>111</v>
      </c>
      <c r="B174" s="3" t="s">
        <v>514</v>
      </c>
      <c r="C174" s="3" t="s">
        <v>33</v>
      </c>
      <c r="D174" s="3">
        <v>68</v>
      </c>
      <c r="E174" s="3" t="s">
        <v>18</v>
      </c>
      <c r="F174" s="2" t="str">
        <f>A174&amp;B174&amp;C174&amp;E174</f>
        <v>RobertLevineMGATE CITY STRIDERS</v>
      </c>
      <c r="G174" s="26">
        <f>SUMIF('Nashua 10K'!$F$2:$F$300,$F174,'Nashua 10K'!$J$2:$J$300)</f>
        <v>0</v>
      </c>
      <c r="H174" s="26">
        <f>SUMIF('Cinco 5K'!$F$2:$F$399,$F174,'Cinco 5K'!$J$2:$J$399)</f>
        <v>17</v>
      </c>
      <c r="I174" s="26">
        <f>SUMIF('Run for Freedom 10K'!$F$2:$F$300,$F174,'Run for Freedom 10K'!$J$2:$J$300)</f>
        <v>0</v>
      </c>
      <c r="J174" s="26">
        <f>SUMIF('Half Way to St. Patty 5K'!$F$2:$F$300,$F174,'Half Way to St. Patty 5K'!$J$2:$J$300)</f>
        <v>0</v>
      </c>
      <c r="K174" s="26">
        <f>SUMIF('Downriver 10K'!$F$2:$F$300,$F174,'Downriver 10K'!$J$2:$J$300)</f>
        <v>0</v>
      </c>
      <c r="L174" s="26">
        <f>SUMIF('New England Half'!$F$2:$F$300,$F174,'New England Half'!$J$2:$J$300)</f>
        <v>0</v>
      </c>
      <c r="M174" s="28">
        <f>SUM(G174:L174)</f>
        <v>17</v>
      </c>
    </row>
    <row r="175" spans="1:13" ht="12.45" x14ac:dyDescent="0.3">
      <c r="A175" s="3" t="s">
        <v>545</v>
      </c>
      <c r="B175" s="3" t="s">
        <v>224</v>
      </c>
      <c r="C175" s="3" t="s">
        <v>33</v>
      </c>
      <c r="D175" s="3">
        <v>27</v>
      </c>
      <c r="E175" s="3" t="s">
        <v>20</v>
      </c>
      <c r="F175" s="2" t="str">
        <f>A175&amp;B175&amp;C175&amp;E175</f>
        <v>NoahKondorMMILLENNIUM RUNNING</v>
      </c>
      <c r="G175" s="26">
        <f>SUMIF('Nashua 10K'!$F$2:$F$300,$F175,'Nashua 10K'!$J$2:$J$300)</f>
        <v>0</v>
      </c>
      <c r="H175" s="26">
        <f>SUMIF('Cinco 5K'!$F$2:$F$399,$F175,'Cinco 5K'!$J$2:$J$399)</f>
        <v>6.25</v>
      </c>
      <c r="I175" s="26">
        <f>SUMIF('Run for Freedom 10K'!$F$2:$F$300,$F175,'Run for Freedom 10K'!$J$2:$J$300)</f>
        <v>0</v>
      </c>
      <c r="J175" s="26">
        <f>SUMIF('Half Way to St. Patty 5K'!$F$2:$F$300,$F175,'Half Way to St. Patty 5K'!$J$2:$J$300)</f>
        <v>0</v>
      </c>
      <c r="K175" s="26">
        <f>SUMIF('Downriver 10K'!$F$2:$F$300,$F175,'Downriver 10K'!$J$2:$J$300)</f>
        <v>0</v>
      </c>
      <c r="L175" s="26">
        <f>SUMIF('New England Half'!$F$2:$F$300,$F175,'New England Half'!$J$2:$J$300)</f>
        <v>9.75</v>
      </c>
      <c r="M175" s="28">
        <f>SUM(G175:L175)</f>
        <v>16</v>
      </c>
    </row>
    <row r="176" spans="1:13" ht="12.45" x14ac:dyDescent="0.3">
      <c r="A176" s="3" t="s">
        <v>533</v>
      </c>
      <c r="B176" s="3" t="s">
        <v>534</v>
      </c>
      <c r="C176" s="3" t="s">
        <v>33</v>
      </c>
      <c r="D176" s="3">
        <v>28</v>
      </c>
      <c r="E176" s="2" t="s">
        <v>25</v>
      </c>
      <c r="F176" s="2" t="str">
        <f>A176&amp;B176&amp;C176&amp;E176</f>
        <v>AaronJonesMRUNNERS ALLEY</v>
      </c>
      <c r="G176" s="26">
        <f>SUMIF('Nashua 10K'!$F$2:$F$300,$F176,'Nashua 10K'!$J$2:$J$300)</f>
        <v>0</v>
      </c>
      <c r="H176" s="26">
        <f>SUMIF('Cinco 5K'!$F$2:$F$399,$F176,'Cinco 5K'!$J$2:$J$399)</f>
        <v>8.25</v>
      </c>
      <c r="I176" s="26">
        <f>SUMIF('Run for Freedom 10K'!$F$2:$F$300,$F176,'Run for Freedom 10K'!$J$2:$J$300)</f>
        <v>7.75</v>
      </c>
      <c r="J176" s="26">
        <f>SUMIF('Half Way to St. Patty 5K'!$F$2:$F$300,$F176,'Half Way to St. Patty 5K'!$J$2:$J$300)</f>
        <v>0</v>
      </c>
      <c r="K176" s="26">
        <f>SUMIF('Downriver 10K'!$F$2:$F$300,$F176,'Downriver 10K'!$J$2:$J$300)</f>
        <v>0</v>
      </c>
      <c r="L176" s="26">
        <f>SUMIF('New England Half'!$F$2:$F$300,$F176,'New England Half'!$J$2:$J$300)</f>
        <v>0</v>
      </c>
      <c r="M176" s="28">
        <f>SUM(G176:L176)</f>
        <v>16</v>
      </c>
    </row>
    <row r="177" spans="1:13" ht="12.45" x14ac:dyDescent="0.3">
      <c r="A177" t="s">
        <v>828</v>
      </c>
      <c r="B177" t="s">
        <v>829</v>
      </c>
      <c r="C177" t="s">
        <v>33</v>
      </c>
      <c r="D177">
        <v>48</v>
      </c>
      <c r="E177" s="2" t="s">
        <v>21</v>
      </c>
      <c r="F177" s="2" t="str">
        <f>A177&amp;B177&amp;C177&amp;E177</f>
        <v>GabeGroutMUPPER VALLEY RUNNING CLUB</v>
      </c>
      <c r="G177" s="26">
        <f>SUMIF('Nashua 10K'!$F$2:$F$300,$F177,'Nashua 10K'!$J$2:$J$300)</f>
        <v>0</v>
      </c>
      <c r="H177" s="26">
        <f>SUMIF('Cinco 5K'!$F$2:$F$399,$F177,'Cinco 5K'!$J$2:$J$399)</f>
        <v>0</v>
      </c>
      <c r="I177" s="26">
        <f>SUMIF('Run for Freedom 10K'!$F$2:$F$300,$F177,'Run for Freedom 10K'!$J$2:$J$300)</f>
        <v>0</v>
      </c>
      <c r="J177" s="26">
        <f>SUMIF('Half Way to St. Patty 5K'!$F$2:$F$300,$F177,'Half Way to St. Patty 5K'!$J$2:$J$300)</f>
        <v>0</v>
      </c>
      <c r="K177" s="26">
        <f>SUMIF('Downriver 10K'!$F$2:$F$300,$F177,'Downriver 10K'!$J$2:$J$300)</f>
        <v>16</v>
      </c>
      <c r="L177" s="26">
        <f>SUMIF('New England Half'!$F$2:$F$300,$F177,'New England Half'!$J$2:$J$300)</f>
        <v>0</v>
      </c>
      <c r="M177" s="28">
        <f>SUM(G177:L177)</f>
        <v>16</v>
      </c>
    </row>
    <row r="178" spans="1:13" ht="12.45" x14ac:dyDescent="0.3">
      <c r="A178" t="s">
        <v>583</v>
      </c>
      <c r="B178" t="s">
        <v>852</v>
      </c>
      <c r="C178" t="s">
        <v>33</v>
      </c>
      <c r="D178">
        <v>73</v>
      </c>
      <c r="E178" s="2" t="s">
        <v>21</v>
      </c>
      <c r="F178" s="2" t="str">
        <f>A178&amp;B178&amp;C178&amp;E178</f>
        <v>WilliamBrownMUPPER VALLEY RUNNING CLUB</v>
      </c>
      <c r="G178" s="26">
        <f>SUMIF('Nashua 10K'!$F$2:$F$300,$F178,'Nashua 10K'!$J$2:$J$300)</f>
        <v>0</v>
      </c>
      <c r="H178" s="26">
        <f>SUMIF('Cinco 5K'!$F$2:$F$399,$F178,'Cinco 5K'!$J$2:$J$399)</f>
        <v>0</v>
      </c>
      <c r="I178" s="26">
        <f>SUMIF('Run for Freedom 10K'!$F$2:$F$300,$F178,'Run for Freedom 10K'!$J$2:$J$300)</f>
        <v>0</v>
      </c>
      <c r="J178" s="26">
        <f>SUMIF('Half Way to St. Patty 5K'!$F$2:$F$300,$F178,'Half Way to St. Patty 5K'!$J$2:$J$300)</f>
        <v>0</v>
      </c>
      <c r="K178" s="26">
        <f>SUMIF('Downriver 10K'!$F$2:$F$300,$F178,'Downriver 10K'!$J$2:$J$300)</f>
        <v>15.5</v>
      </c>
      <c r="L178" s="26">
        <f>SUMIF('New England Half'!$F$2:$F$300,$F178,'New England Half'!$J$2:$J$300)</f>
        <v>0</v>
      </c>
      <c r="M178" s="28">
        <f>SUM(G178:L178)</f>
        <v>15.5</v>
      </c>
    </row>
    <row r="179" spans="1:13" ht="12.45" x14ac:dyDescent="0.3">
      <c r="A179" s="3" t="s">
        <v>180</v>
      </c>
      <c r="B179" s="3" t="s">
        <v>327</v>
      </c>
      <c r="C179" s="3" t="s">
        <v>33</v>
      </c>
      <c r="D179" s="3">
        <v>56</v>
      </c>
      <c r="E179" s="3" t="s">
        <v>19</v>
      </c>
      <c r="F179" s="2" t="str">
        <f>A179&amp;B179&amp;C179&amp;E179</f>
        <v>MarkRapaportMGREATER DERRY TRACK CLUB</v>
      </c>
      <c r="G179" s="26">
        <f>SUMIF('Nashua 10K'!$F$2:$F$300,$F179,'Nashua 10K'!$J$2:$J$300)</f>
        <v>0</v>
      </c>
      <c r="H179" s="26">
        <f>SUMIF('Cinco 5K'!$F$2:$F$399,$F179,'Cinco 5K'!$J$2:$J$399)</f>
        <v>2</v>
      </c>
      <c r="I179" s="26">
        <f>SUMIF('Run for Freedom 10K'!$F$2:$F$300,$F179,'Run for Freedom 10K'!$J$2:$J$300)</f>
        <v>0</v>
      </c>
      <c r="J179" s="26">
        <f>SUMIF('Half Way to St. Patty 5K'!$F$2:$F$300,$F179,'Half Way to St. Patty 5K'!$J$2:$J$300)</f>
        <v>6.5</v>
      </c>
      <c r="K179" s="26">
        <f>SUMIF('Downriver 10K'!$F$2:$F$300,$F179,'Downriver 10K'!$J$2:$J$300)</f>
        <v>0</v>
      </c>
      <c r="L179" s="26">
        <f>SUMIF('New England Half'!$F$2:$F$300,$F179,'New England Half'!$J$2:$J$300)</f>
        <v>6.5</v>
      </c>
      <c r="M179" s="28">
        <f>SUM(G179:L179)</f>
        <v>15</v>
      </c>
    </row>
    <row r="180" spans="1:13" ht="12.45" x14ac:dyDescent="0.3">
      <c r="A180" s="3" t="s">
        <v>537</v>
      </c>
      <c r="B180" s="3" t="s">
        <v>793</v>
      </c>
      <c r="C180" s="3" t="s">
        <v>33</v>
      </c>
      <c r="D180" s="3">
        <v>50</v>
      </c>
      <c r="E180" s="2" t="s">
        <v>22</v>
      </c>
      <c r="F180" s="2" t="str">
        <f>A180&amp;B180&amp;C180&amp;E180</f>
        <v>SteveMcGowanMGRANITE STATE RACING TEAM</v>
      </c>
      <c r="G180" s="26">
        <f>SUMIF('Nashua 10K'!$F$2:$F$300,$F180,'Nashua 10K'!$J$2:$J$300)</f>
        <v>0</v>
      </c>
      <c r="H180" s="26">
        <f>SUMIF('Cinco 5K'!$F$2:$F$399,$F180,'Cinco 5K'!$J$2:$J$399)</f>
        <v>0</v>
      </c>
      <c r="I180" s="26">
        <f>SUMIF('Run for Freedom 10K'!$F$2:$F$300,$F180,'Run for Freedom 10K'!$J$2:$J$300)</f>
        <v>0</v>
      </c>
      <c r="J180" s="26">
        <f>SUMIF('Half Way to St. Patty 5K'!$F$2:$F$300,$F180,'Half Way to St. Patty 5K'!$J$2:$J$300)</f>
        <v>0</v>
      </c>
      <c r="K180" s="26">
        <f>SUMIF('Downriver 10K'!$F$2:$F$300,$F180,'Downriver 10K'!$J$2:$J$300)</f>
        <v>0</v>
      </c>
      <c r="L180" s="26">
        <f>SUMIF('New England Half'!$F$2:$F$300,$F180,'New England Half'!$J$2:$J$300)</f>
        <v>14.5</v>
      </c>
      <c r="M180" s="28">
        <f>SUM(G180:L180)</f>
        <v>14.5</v>
      </c>
    </row>
    <row r="181" spans="1:13" ht="12.45" x14ac:dyDescent="0.3">
      <c r="A181" s="3" t="s">
        <v>744</v>
      </c>
      <c r="B181" s="3" t="s">
        <v>745</v>
      </c>
      <c r="C181" s="3" t="s">
        <v>33</v>
      </c>
      <c r="D181" s="3">
        <v>63</v>
      </c>
      <c r="E181" s="2" t="s">
        <v>20</v>
      </c>
      <c r="F181" s="2" t="str">
        <f>A181&amp;B181&amp;C181&amp;E181</f>
        <v>StuartSieglerMMILLENNIUM RUNNING</v>
      </c>
      <c r="G181" s="26">
        <f>SUMIF('Nashua 10K'!$F$2:$F$300,$F181,'Nashua 10K'!$J$2:$J$300)</f>
        <v>0</v>
      </c>
      <c r="H181" s="26">
        <f>SUMIF('Cinco 5K'!$F$2:$F$399,$F181,'Cinco 5K'!$J$2:$J$399)</f>
        <v>0</v>
      </c>
      <c r="I181" s="26">
        <f>SUMIF('Run for Freedom 10K'!$F$2:$F$300,$F181,'Run for Freedom 10K'!$J$2:$J$300)</f>
        <v>0</v>
      </c>
      <c r="J181" s="26">
        <f>SUMIF('Half Way to St. Patty 5K'!$F$2:$F$300,$F181,'Half Way to St. Patty 5K'!$J$2:$J$300)</f>
        <v>14.5</v>
      </c>
      <c r="K181" s="26">
        <f>SUMIF('Downriver 10K'!$F$2:$F$300,$F181,'Downriver 10K'!$J$2:$J$300)</f>
        <v>0</v>
      </c>
      <c r="L181" s="26">
        <f>SUMIF('New England Half'!$F$2:$F$300,$F181,'New England Half'!$J$2:$J$300)</f>
        <v>0</v>
      </c>
      <c r="M181" s="28">
        <f>SUM(G181:L181)</f>
        <v>14.5</v>
      </c>
    </row>
    <row r="182" spans="1:13" ht="12.45" x14ac:dyDescent="0.3">
      <c r="A182" s="3" t="s">
        <v>682</v>
      </c>
      <c r="B182" s="3" t="s">
        <v>683</v>
      </c>
      <c r="C182" s="3" t="s">
        <v>33</v>
      </c>
      <c r="D182" s="3">
        <v>28</v>
      </c>
      <c r="E182" s="3" t="s">
        <v>19</v>
      </c>
      <c r="F182" s="2" t="str">
        <f>A182&amp;B182&amp;C182&amp;E182</f>
        <v>GarrettMcneilMGREATER DERRY TRACK CLUB</v>
      </c>
      <c r="G182" s="26">
        <f>SUMIF('Nashua 10K'!$F$2:$F$300,$F182,'Nashua 10K'!$J$2:$J$300)</f>
        <v>0</v>
      </c>
      <c r="H182" s="26">
        <f>SUMIF('Cinco 5K'!$F$2:$F$399,$F182,'Cinco 5K'!$J$2:$J$399)</f>
        <v>0</v>
      </c>
      <c r="I182" s="26">
        <f>SUMIF('Run for Freedom 10K'!$F$2:$F$300,$F182,'Run for Freedom 10K'!$J$2:$J$300)</f>
        <v>14</v>
      </c>
      <c r="J182" s="26">
        <f>SUMIF('Half Way to St. Patty 5K'!$F$2:$F$300,$F182,'Half Way to St. Patty 5K'!$J$2:$J$300)</f>
        <v>0</v>
      </c>
      <c r="K182" s="26">
        <f>SUMIF('Downriver 10K'!$F$2:$F$300,$F182,'Downriver 10K'!$J$2:$J$300)</f>
        <v>0</v>
      </c>
      <c r="L182" s="26">
        <f>SUMIF('New England Half'!$F$2:$F$300,$F182,'New England Half'!$J$2:$J$300)</f>
        <v>0</v>
      </c>
      <c r="M182" s="28">
        <f>SUM(G182:L182)</f>
        <v>14</v>
      </c>
    </row>
    <row r="183" spans="1:13" ht="12.45" x14ac:dyDescent="0.3">
      <c r="A183" t="s">
        <v>846</v>
      </c>
      <c r="B183" t="s">
        <v>847</v>
      </c>
      <c r="C183" t="s">
        <v>33</v>
      </c>
      <c r="D183">
        <v>49</v>
      </c>
      <c r="E183" s="2" t="s">
        <v>21</v>
      </c>
      <c r="F183" s="2" t="str">
        <f>A183&amp;B183&amp;C183&amp;E183</f>
        <v>DeepakKaranwalMUPPER VALLEY RUNNING CLUB</v>
      </c>
      <c r="G183" s="26">
        <f>SUMIF('Nashua 10K'!$F$2:$F$300,$F183,'Nashua 10K'!$J$2:$J$300)</f>
        <v>0</v>
      </c>
      <c r="H183" s="26">
        <f>SUMIF('Cinco 5K'!$F$2:$F$399,$F183,'Cinco 5K'!$J$2:$J$399)</f>
        <v>0</v>
      </c>
      <c r="I183" s="26">
        <f>SUMIF('Run for Freedom 10K'!$F$2:$F$300,$F183,'Run for Freedom 10K'!$J$2:$J$300)</f>
        <v>0</v>
      </c>
      <c r="J183" s="26">
        <f>SUMIF('Half Way to St. Patty 5K'!$F$2:$F$300,$F183,'Half Way to St. Patty 5K'!$J$2:$J$300)</f>
        <v>0</v>
      </c>
      <c r="K183" s="26">
        <f>SUMIF('Downriver 10K'!$F$2:$F$300,$F183,'Downriver 10K'!$J$2:$J$300)</f>
        <v>14</v>
      </c>
      <c r="L183" s="26">
        <f>SUMIF('New England Half'!$F$2:$F$300,$F183,'New England Half'!$J$2:$J$300)</f>
        <v>0</v>
      </c>
      <c r="M183" s="28">
        <f>SUM(G183:L183)</f>
        <v>14</v>
      </c>
    </row>
    <row r="184" spans="1:13" ht="12.45" x14ac:dyDescent="0.3">
      <c r="A184" s="3" t="s">
        <v>524</v>
      </c>
      <c r="B184" s="3" t="s">
        <v>525</v>
      </c>
      <c r="C184" s="3" t="s">
        <v>33</v>
      </c>
      <c r="D184" s="3">
        <v>49</v>
      </c>
      <c r="E184" s="3" t="s">
        <v>20</v>
      </c>
      <c r="F184" s="2" t="str">
        <f>A184&amp;B184&amp;C184&amp;E184</f>
        <v>AndyYouttMMILLENNIUM RUNNING</v>
      </c>
      <c r="G184" s="26">
        <f>SUMIF('Nashua 10K'!$F$2:$F$300,$F184,'Nashua 10K'!$J$2:$J$300)</f>
        <v>0</v>
      </c>
      <c r="H184" s="26">
        <f>SUMIF('Cinco 5K'!$F$2:$F$399,$F184,'Cinco 5K'!$J$2:$J$399)</f>
        <v>14</v>
      </c>
      <c r="I184" s="26">
        <f>SUMIF('Run for Freedom 10K'!$F$2:$F$300,$F184,'Run for Freedom 10K'!$J$2:$J$300)</f>
        <v>0</v>
      </c>
      <c r="J184" s="26">
        <f>SUMIF('Half Way to St. Patty 5K'!$F$2:$F$300,$F184,'Half Way to St. Patty 5K'!$J$2:$J$300)</f>
        <v>0</v>
      </c>
      <c r="K184" s="26">
        <f>SUMIF('Downriver 10K'!$F$2:$F$300,$F184,'Downriver 10K'!$J$2:$J$300)</f>
        <v>0</v>
      </c>
      <c r="L184" s="26">
        <f>SUMIF('New England Half'!$F$2:$F$300,$F184,'New England Half'!$J$2:$J$300)</f>
        <v>0</v>
      </c>
      <c r="M184" s="28">
        <f>SUM(G184:L184)</f>
        <v>14</v>
      </c>
    </row>
    <row r="185" spans="1:13" ht="12.45" x14ac:dyDescent="0.3">
      <c r="A185" s="3" t="s">
        <v>546</v>
      </c>
      <c r="B185" s="3" t="s">
        <v>547</v>
      </c>
      <c r="C185" s="3" t="s">
        <v>33</v>
      </c>
      <c r="D185" s="3">
        <v>42</v>
      </c>
      <c r="E185" s="3" t="s">
        <v>20</v>
      </c>
      <c r="F185" s="2" t="str">
        <f>A185&amp;B185&amp;C185&amp;E185</f>
        <v>TorayMonteiroMMILLENNIUM RUNNING</v>
      </c>
      <c r="G185" s="26">
        <f>SUMIF('Nashua 10K'!$F$2:$F$300,$F185,'Nashua 10K'!$J$2:$J$300)</f>
        <v>0</v>
      </c>
      <c r="H185" s="26">
        <f>SUMIF('Cinco 5K'!$F$2:$F$399,$F185,'Cinco 5K'!$J$2:$J$399)</f>
        <v>6.5</v>
      </c>
      <c r="I185" s="26">
        <f>SUMIF('Run for Freedom 10K'!$F$2:$F$300,$F185,'Run for Freedom 10K'!$J$2:$J$300)</f>
        <v>0</v>
      </c>
      <c r="J185" s="26">
        <f>SUMIF('Half Way to St. Patty 5K'!$F$2:$F$300,$F185,'Half Way to St. Patty 5K'!$J$2:$J$300)</f>
        <v>0</v>
      </c>
      <c r="K185" s="26">
        <f>SUMIF('Downriver 10K'!$F$2:$F$300,$F185,'Downriver 10K'!$J$2:$J$300)</f>
        <v>0</v>
      </c>
      <c r="L185" s="26">
        <f>SUMIF('New England Half'!$F$2:$F$300,$F185,'New England Half'!$J$2:$J$300)</f>
        <v>6.75</v>
      </c>
      <c r="M185" s="28">
        <f>SUM(G185:L185)</f>
        <v>13.25</v>
      </c>
    </row>
    <row r="186" spans="1:13" ht="12.45" x14ac:dyDescent="0.3">
      <c r="A186" t="s">
        <v>832</v>
      </c>
      <c r="B186" t="s">
        <v>878</v>
      </c>
      <c r="C186" t="s">
        <v>33</v>
      </c>
      <c r="D186">
        <v>33</v>
      </c>
      <c r="E186" s="3" t="s">
        <v>20</v>
      </c>
      <c r="F186" s="2" t="str">
        <f>A186&amp;B186&amp;C186&amp;E186</f>
        <v>TimSnappMMILLENNIUM RUNNING</v>
      </c>
      <c r="G186" s="26">
        <f>SUMIF('Nashua 10K'!$F$2:$F$300,$F186,'Nashua 10K'!$J$2:$J$300)</f>
        <v>0</v>
      </c>
      <c r="H186" s="26">
        <f>SUMIF('Cinco 5K'!$F$2:$F$399,$F186,'Cinco 5K'!$J$2:$J$399)</f>
        <v>0</v>
      </c>
      <c r="I186" s="26">
        <f>SUMIF('Run for Freedom 10K'!$F$2:$F$300,$F186,'Run for Freedom 10K'!$J$2:$J$300)</f>
        <v>0</v>
      </c>
      <c r="J186" s="26">
        <f>SUMIF('Half Way to St. Patty 5K'!$F$2:$F$300,$F186,'Half Way to St. Patty 5K'!$J$2:$J$300)</f>
        <v>0</v>
      </c>
      <c r="K186" s="26">
        <f>SUMIF('Downriver 10K'!$F$2:$F$300,$F186,'Downriver 10K'!$J$2:$J$300)</f>
        <v>0</v>
      </c>
      <c r="L186" s="26">
        <f>SUMIF('New England Half'!$F$2:$F$300,$F186,'New England Half'!$J$2:$J$300)</f>
        <v>13</v>
      </c>
      <c r="M186" s="28">
        <f>SUM(G186:L186)</f>
        <v>13</v>
      </c>
    </row>
    <row r="187" spans="1:13" ht="12.45" x14ac:dyDescent="0.3">
      <c r="A187" t="s">
        <v>838</v>
      </c>
      <c r="B187" t="s">
        <v>839</v>
      </c>
      <c r="C187" t="s">
        <v>33</v>
      </c>
      <c r="D187">
        <v>38</v>
      </c>
      <c r="E187" s="2" t="s">
        <v>21</v>
      </c>
      <c r="F187" s="2" t="str">
        <f>A187&amp;B187&amp;C187&amp;E187</f>
        <v>PalaniappanNagappanMUPPER VALLEY RUNNING CLUB</v>
      </c>
      <c r="G187" s="26">
        <f>SUMIF('Nashua 10K'!$F$2:$F$300,$F187,'Nashua 10K'!$J$2:$J$300)</f>
        <v>0</v>
      </c>
      <c r="H187" s="26">
        <f>SUMIF('Cinco 5K'!$F$2:$F$399,$F187,'Cinco 5K'!$J$2:$J$399)</f>
        <v>0</v>
      </c>
      <c r="I187" s="26">
        <f>SUMIF('Run for Freedom 10K'!$F$2:$F$300,$F187,'Run for Freedom 10K'!$J$2:$J$300)</f>
        <v>0</v>
      </c>
      <c r="J187" s="26">
        <f>SUMIF('Half Way to St. Patty 5K'!$F$2:$F$300,$F187,'Half Way to St. Patty 5K'!$J$2:$J$300)</f>
        <v>0</v>
      </c>
      <c r="K187" s="26">
        <f>SUMIF('Downriver 10K'!$F$2:$F$300,$F187,'Downriver 10K'!$J$2:$J$300)</f>
        <v>13</v>
      </c>
      <c r="L187" s="26">
        <f>SUMIF('New England Half'!$F$2:$F$300,$F187,'New England Half'!$J$2:$J$300)</f>
        <v>0</v>
      </c>
      <c r="M187" s="28">
        <f>SUM(G187:L187)</f>
        <v>13</v>
      </c>
    </row>
    <row r="188" spans="1:13" ht="12.45" x14ac:dyDescent="0.3">
      <c r="A188" s="3" t="s">
        <v>36</v>
      </c>
      <c r="B188" s="3" t="s">
        <v>521</v>
      </c>
      <c r="C188" s="3" t="s">
        <v>33</v>
      </c>
      <c r="D188" s="3">
        <v>69</v>
      </c>
      <c r="E188" s="3" t="s">
        <v>18</v>
      </c>
      <c r="F188" s="2" t="str">
        <f>A188&amp;B188&amp;C188&amp;E188</f>
        <v>ThomasConleyMGATE CITY STRIDERS</v>
      </c>
      <c r="G188" s="26">
        <f>SUMIF('Nashua 10K'!$F$2:$F$300,$F188,'Nashua 10K'!$J$2:$J$300)</f>
        <v>0</v>
      </c>
      <c r="H188" s="26">
        <f>SUMIF('Cinco 5K'!$F$2:$F$399,$F188,'Cinco 5K'!$J$2:$J$399)</f>
        <v>13</v>
      </c>
      <c r="I188" s="26">
        <f>SUMIF('Run for Freedom 10K'!$F$2:$F$300,$F188,'Run for Freedom 10K'!$J$2:$J$300)</f>
        <v>0</v>
      </c>
      <c r="J188" s="26">
        <f>SUMIF('Half Way to St. Patty 5K'!$F$2:$F$300,$F188,'Half Way to St. Patty 5K'!$J$2:$J$300)</f>
        <v>0</v>
      </c>
      <c r="K188" s="26">
        <f>SUMIF('Downriver 10K'!$F$2:$F$300,$F188,'Downriver 10K'!$J$2:$J$300)</f>
        <v>0</v>
      </c>
      <c r="L188" s="26">
        <f>SUMIF('New England Half'!$F$2:$F$300,$F188,'New England Half'!$J$2:$J$300)</f>
        <v>0</v>
      </c>
      <c r="M188" s="28">
        <f>SUM(G188:L188)</f>
        <v>13</v>
      </c>
    </row>
    <row r="189" spans="1:13" ht="12.45" x14ac:dyDescent="0.3">
      <c r="A189" s="3" t="s">
        <v>584</v>
      </c>
      <c r="B189" s="3" t="s">
        <v>585</v>
      </c>
      <c r="C189" s="3" t="s">
        <v>33</v>
      </c>
      <c r="D189" s="3">
        <v>60</v>
      </c>
      <c r="E189" s="3" t="s">
        <v>19</v>
      </c>
      <c r="F189" s="2" t="str">
        <f>A189&amp;B189&amp;C189&amp;E189</f>
        <v>PaulSchofieldMGREATER DERRY TRACK CLUB</v>
      </c>
      <c r="G189" s="26">
        <f>SUMIF('Nashua 10K'!$F$2:$F$300,$F189,'Nashua 10K'!$J$2:$J$300)</f>
        <v>0</v>
      </c>
      <c r="H189" s="26">
        <f>SUMIF('Cinco 5K'!$F$2:$F$399,$F189,'Cinco 5K'!$J$2:$J$399)</f>
        <v>2</v>
      </c>
      <c r="I189" s="26">
        <f>SUMIF('Run for Freedom 10K'!$F$2:$F$300,$F189,'Run for Freedom 10K'!$J$2:$J$300)</f>
        <v>0</v>
      </c>
      <c r="J189" s="26">
        <f>SUMIF('Half Way to St. Patty 5K'!$F$2:$F$300,$F189,'Half Way to St. Patty 5K'!$J$2:$J$300)</f>
        <v>6.0625</v>
      </c>
      <c r="K189" s="26">
        <f>SUMIF('Downriver 10K'!$F$2:$F$300,$F189,'Downriver 10K'!$J$2:$J$300)</f>
        <v>0</v>
      </c>
      <c r="L189" s="26">
        <f>SUMIF('New England Half'!$F$2:$F$300,$F189,'New England Half'!$J$2:$J$300)</f>
        <v>4.75</v>
      </c>
      <c r="M189" s="28">
        <f>SUM(G189:L189)</f>
        <v>12.8125</v>
      </c>
    </row>
    <row r="190" spans="1:13" ht="12.45" x14ac:dyDescent="0.3">
      <c r="A190" t="s">
        <v>679</v>
      </c>
      <c r="B190" t="s">
        <v>868</v>
      </c>
      <c r="C190" t="s">
        <v>33</v>
      </c>
      <c r="D190">
        <v>58</v>
      </c>
      <c r="E190" s="2" t="s">
        <v>25</v>
      </c>
      <c r="F190" s="2" t="str">
        <f>A190&amp;B190&amp;C190&amp;E190</f>
        <v>RichMorrisseyMRUNNERS ALLEY</v>
      </c>
      <c r="G190" s="26">
        <f>SUMIF('Nashua 10K'!$F$2:$F$300,$F190,'Nashua 10K'!$J$2:$J$300)</f>
        <v>0</v>
      </c>
      <c r="H190" s="26">
        <f>SUMIF('Cinco 5K'!$F$2:$F$399,$F190,'Cinco 5K'!$J$2:$J$399)</f>
        <v>0</v>
      </c>
      <c r="I190" s="26">
        <f>SUMIF('Run for Freedom 10K'!$F$2:$F$300,$F190,'Run for Freedom 10K'!$J$2:$J$300)</f>
        <v>0</v>
      </c>
      <c r="J190" s="26">
        <f>SUMIF('Half Way to St. Patty 5K'!$F$2:$F$300,$F190,'Half Way to St. Patty 5K'!$J$2:$J$300)</f>
        <v>0</v>
      </c>
      <c r="K190" s="26">
        <f>SUMIF('Downriver 10K'!$F$2:$F$300,$F190,'Downriver 10K'!$J$2:$J$300)</f>
        <v>0</v>
      </c>
      <c r="L190" s="26">
        <f>SUMIF('New England Half'!$F$2:$F$300,$F190,'New England Half'!$J$2:$J$300)</f>
        <v>12.5</v>
      </c>
      <c r="M190" s="28">
        <f>SUM(G190:L190)</f>
        <v>12.5</v>
      </c>
    </row>
    <row r="191" spans="1:13" ht="12.45" x14ac:dyDescent="0.3">
      <c r="A191" s="3" t="s">
        <v>522</v>
      </c>
      <c r="B191" s="3" t="s">
        <v>523</v>
      </c>
      <c r="C191" s="3" t="s">
        <v>33</v>
      </c>
      <c r="D191" s="3">
        <v>23</v>
      </c>
      <c r="E191" s="3" t="s">
        <v>20</v>
      </c>
      <c r="F191" s="2" t="str">
        <f>A191&amp;B191&amp;C191&amp;E191</f>
        <v>AidenGindinMMILLENNIUM RUNNING</v>
      </c>
      <c r="G191" s="26">
        <f>SUMIF('Nashua 10K'!$F$2:$F$300,$F191,'Nashua 10K'!$J$2:$J$300)</f>
        <v>0</v>
      </c>
      <c r="H191" s="26">
        <f>SUMIF('Cinco 5K'!$F$2:$F$399,$F191,'Cinco 5K'!$J$2:$J$399)</f>
        <v>12.125</v>
      </c>
      <c r="I191" s="26">
        <f>SUMIF('Run for Freedom 10K'!$F$2:$F$300,$F191,'Run for Freedom 10K'!$J$2:$J$300)</f>
        <v>0</v>
      </c>
      <c r="J191" s="26">
        <f>SUMIF('Half Way to St. Patty 5K'!$F$2:$F$300,$F191,'Half Way to St. Patty 5K'!$J$2:$J$300)</f>
        <v>0</v>
      </c>
      <c r="K191" s="26">
        <f>SUMIF('Downriver 10K'!$F$2:$F$300,$F191,'Downriver 10K'!$J$2:$J$300)</f>
        <v>0</v>
      </c>
      <c r="L191" s="26">
        <f>SUMIF('New England Half'!$F$2:$F$300,$F191,'New England Half'!$J$2:$J$300)</f>
        <v>0</v>
      </c>
      <c r="M191" s="28">
        <f>SUM(G191:L191)</f>
        <v>12.125</v>
      </c>
    </row>
    <row r="192" spans="1:13" ht="12.45" x14ac:dyDescent="0.3">
      <c r="A192" t="s">
        <v>248</v>
      </c>
      <c r="B192" t="s">
        <v>890</v>
      </c>
      <c r="C192" t="s">
        <v>33</v>
      </c>
      <c r="D192">
        <v>51</v>
      </c>
      <c r="E192" s="3" t="s">
        <v>20</v>
      </c>
      <c r="F192" s="2" t="str">
        <f>A192&amp;B192&amp;C192&amp;E192</f>
        <v>HeathHuffmanMMILLENNIUM RUNNING</v>
      </c>
      <c r="G192" s="26">
        <f>SUMIF('Nashua 10K'!$F$2:$F$300,$F192,'Nashua 10K'!$J$2:$J$300)</f>
        <v>0</v>
      </c>
      <c r="H192" s="26">
        <f>SUMIF('Cinco 5K'!$F$2:$F$399,$F192,'Cinco 5K'!$J$2:$J$399)</f>
        <v>0</v>
      </c>
      <c r="I192" s="26">
        <f>SUMIF('Run for Freedom 10K'!$F$2:$F$300,$F192,'Run for Freedom 10K'!$J$2:$J$300)</f>
        <v>0</v>
      </c>
      <c r="J192" s="26">
        <f>SUMIF('Half Way to St. Patty 5K'!$F$2:$F$300,$F192,'Half Way to St. Patty 5K'!$J$2:$J$300)</f>
        <v>0</v>
      </c>
      <c r="K192" s="26">
        <f>SUMIF('Downriver 10K'!$F$2:$F$300,$F192,'Downriver 10K'!$J$2:$J$300)</f>
        <v>0</v>
      </c>
      <c r="L192" s="26">
        <f>SUMIF('New England Half'!$F$2:$F$300,$F192,'New England Half'!$J$2:$J$300)</f>
        <v>12</v>
      </c>
      <c r="M192" s="28">
        <f>SUM(G192:L192)</f>
        <v>12</v>
      </c>
    </row>
    <row r="193" spans="1:13" ht="12.45" x14ac:dyDescent="0.3">
      <c r="A193" s="3" t="s">
        <v>38</v>
      </c>
      <c r="B193" s="3" t="s">
        <v>184</v>
      </c>
      <c r="C193" s="3" t="s">
        <v>33</v>
      </c>
      <c r="D193" s="3">
        <v>44</v>
      </c>
      <c r="E193" s="3" t="s">
        <v>20</v>
      </c>
      <c r="F193" s="2" t="str">
        <f>A193&amp;B193&amp;C193&amp;E193</f>
        <v>NicholasFolsomMMILLENNIUM RUNNING</v>
      </c>
      <c r="G193" s="26">
        <f>SUMIF('Nashua 10K'!$F$2:$F$300,$F193,'Nashua 10K'!$J$2:$J$300)</f>
        <v>0</v>
      </c>
      <c r="H193" s="26">
        <f>SUMIF('Cinco 5K'!$F$2:$F$399,$F193,'Cinco 5K'!$J$2:$J$399)</f>
        <v>11.75</v>
      </c>
      <c r="I193" s="26">
        <f>SUMIF('Run for Freedom 10K'!$F$2:$F$300,$F193,'Run for Freedom 10K'!$J$2:$J$300)</f>
        <v>0</v>
      </c>
      <c r="J193" s="26">
        <f>SUMIF('Half Way to St. Patty 5K'!$F$2:$F$300,$F193,'Half Way to St. Patty 5K'!$J$2:$J$300)</f>
        <v>0</v>
      </c>
      <c r="K193" s="26">
        <f>SUMIF('Downriver 10K'!$F$2:$F$300,$F193,'Downriver 10K'!$J$2:$J$300)</f>
        <v>0</v>
      </c>
      <c r="L193" s="26">
        <f>SUMIF('New England Half'!$F$2:$F$300,$F193,'New England Half'!$J$2:$J$300)</f>
        <v>0</v>
      </c>
      <c r="M193" s="28">
        <f>SUM(G193:L193)</f>
        <v>11.75</v>
      </c>
    </row>
    <row r="194" spans="1:13" ht="12.45" x14ac:dyDescent="0.3">
      <c r="A194" t="s">
        <v>517</v>
      </c>
      <c r="B194" t="s">
        <v>138</v>
      </c>
      <c r="C194" s="3" t="s">
        <v>33</v>
      </c>
      <c r="D194">
        <v>70</v>
      </c>
      <c r="E194" s="2" t="s">
        <v>19</v>
      </c>
      <c r="F194" s="2" t="str">
        <f>A194&amp;B194&amp;C194&amp;E194</f>
        <v>PeterJensenMGREATER DERRY TRACK CLUB</v>
      </c>
      <c r="G194" s="26">
        <f>SUMIF('Nashua 10K'!$F$2:$F$300,$F194,'Nashua 10K'!$J$2:$J$300)</f>
        <v>0</v>
      </c>
      <c r="H194" s="26">
        <f>SUMIF('Cinco 5K'!$F$2:$F$399,$F194,'Cinco 5K'!$J$2:$J$399)</f>
        <v>0</v>
      </c>
      <c r="I194" s="26">
        <f>SUMIF('Run for Freedom 10K'!$F$2:$F$300,$F194,'Run for Freedom 10K'!$J$2:$J$300)</f>
        <v>0</v>
      </c>
      <c r="J194" s="26">
        <f>SUMIF('Half Way to St. Patty 5K'!$F$2:$F$300,$F194,'Half Way to St. Patty 5K'!$J$2:$J$300)</f>
        <v>11.75</v>
      </c>
      <c r="K194" s="26">
        <f>SUMIF('Downriver 10K'!$F$2:$F$300,$F194,'Downriver 10K'!$J$2:$J$300)</f>
        <v>0</v>
      </c>
      <c r="L194" s="26">
        <f>SUMIF('New England Half'!$F$2:$F$300,$F194,'New England Half'!$J$2:$J$300)</f>
        <v>0</v>
      </c>
      <c r="M194" s="28">
        <f>SUM(G194:L194)</f>
        <v>11.75</v>
      </c>
    </row>
    <row r="195" spans="1:13" ht="12.45" x14ac:dyDescent="0.3">
      <c r="A195" s="3" t="s">
        <v>731</v>
      </c>
      <c r="B195" s="3" t="s">
        <v>732</v>
      </c>
      <c r="C195" s="3" t="s">
        <v>33</v>
      </c>
      <c r="D195" s="3">
        <v>25</v>
      </c>
      <c r="E195" s="2" t="s">
        <v>24</v>
      </c>
      <c r="F195" s="2" t="str">
        <f>A195&amp;B195&amp;C195&amp;E195</f>
        <v>LiamColbyMGREATER MANCHESTER RUNNING CLUB</v>
      </c>
      <c r="G195" s="26">
        <f>SUMIF('Nashua 10K'!$F$2:$F$300,$F195,'Nashua 10K'!$J$2:$J$300)</f>
        <v>0</v>
      </c>
      <c r="H195" s="26">
        <f>SUMIF('Cinco 5K'!$F$2:$F$399,$F195,'Cinco 5K'!$J$2:$J$399)</f>
        <v>0</v>
      </c>
      <c r="I195" s="26">
        <f>SUMIF('Run for Freedom 10K'!$F$2:$F$300,$F195,'Run for Freedom 10K'!$J$2:$J$300)</f>
        <v>0</v>
      </c>
      <c r="J195" s="26">
        <f>SUMIF('Half Way to St. Patty 5K'!$F$2:$F$300,$F195,'Half Way to St. Patty 5K'!$J$2:$J$300)</f>
        <v>11.375</v>
      </c>
      <c r="K195" s="26">
        <f>SUMIF('Downriver 10K'!$F$2:$F$300,$F195,'Downriver 10K'!$J$2:$J$300)</f>
        <v>0</v>
      </c>
      <c r="L195" s="26">
        <f>SUMIF('New England Half'!$F$2:$F$300,$F195,'New England Half'!$J$2:$J$300)</f>
        <v>0</v>
      </c>
      <c r="M195" s="28">
        <f>SUM(G195:L195)</f>
        <v>11.375</v>
      </c>
    </row>
    <row r="196" spans="1:13" ht="12.45" x14ac:dyDescent="0.3">
      <c r="A196" s="3" t="s">
        <v>528</v>
      </c>
      <c r="B196" s="3" t="s">
        <v>728</v>
      </c>
      <c r="C196" s="3" t="s">
        <v>33</v>
      </c>
      <c r="D196" s="3">
        <v>62</v>
      </c>
      <c r="E196" s="3" t="s">
        <v>19</v>
      </c>
      <c r="F196" s="2" t="str">
        <f>A196&amp;B196&amp;C196&amp;E196</f>
        <v>BryanKermanMGREATER DERRY TRACK CLUB</v>
      </c>
      <c r="G196" s="26">
        <f>SUMIF('Nashua 10K'!$F$2:$F$300,$F196,'Nashua 10K'!$J$2:$J$300)</f>
        <v>0</v>
      </c>
      <c r="H196" s="26">
        <f>SUMIF('Cinco 5K'!$F$2:$F$399,$F196,'Cinco 5K'!$J$2:$J$399)</f>
        <v>0</v>
      </c>
      <c r="I196" s="26">
        <f>SUMIF('Run for Freedom 10K'!$F$2:$F$300,$F196,'Run for Freedom 10K'!$J$2:$J$300)</f>
        <v>0</v>
      </c>
      <c r="J196" s="26">
        <f>SUMIF('Half Way to St. Patty 5K'!$F$2:$F$300,$F196,'Half Way to St. Patty 5K'!$J$2:$J$300)</f>
        <v>0</v>
      </c>
      <c r="K196" s="26">
        <f>SUMIF('Downriver 10K'!$F$2:$F$300,$F196,'Downriver 10K'!$J$2:$J$300)</f>
        <v>0</v>
      </c>
      <c r="L196" s="26">
        <f>SUMIF('New England Half'!$F$2:$F$300,$F196,'New England Half'!$J$2:$J$300)</f>
        <v>11</v>
      </c>
      <c r="M196" s="28">
        <f>SUM(G196:L196)</f>
        <v>11</v>
      </c>
    </row>
    <row r="197" spans="1:13" ht="12.45" x14ac:dyDescent="0.3">
      <c r="A197" t="s">
        <v>48</v>
      </c>
      <c r="B197" t="s">
        <v>120</v>
      </c>
      <c r="C197" s="3" t="s">
        <v>33</v>
      </c>
      <c r="D197">
        <v>26</v>
      </c>
      <c r="E197" s="2" t="s">
        <v>19</v>
      </c>
      <c r="F197" s="2" t="str">
        <f>A197&amp;B197&amp;C197&amp;E197</f>
        <v>MichaelSarnieMGREATER DERRY TRACK CLUB</v>
      </c>
      <c r="G197" s="26">
        <f>SUMIF('Nashua 10K'!$F$2:$F$300,$F197,'Nashua 10K'!$J$2:$J$300)</f>
        <v>0</v>
      </c>
      <c r="H197" s="26">
        <f>SUMIF('Cinco 5K'!$F$2:$F$399,$F197,'Cinco 5K'!$J$2:$J$399)</f>
        <v>0</v>
      </c>
      <c r="I197" s="26">
        <f>SUMIF('Run for Freedom 10K'!$F$2:$F$300,$F197,'Run for Freedom 10K'!$J$2:$J$300)</f>
        <v>0</v>
      </c>
      <c r="J197" s="26">
        <f>SUMIF('Half Way to St. Patty 5K'!$F$2:$F$300,$F197,'Half Way to St. Patty 5K'!$J$2:$J$300)</f>
        <v>11</v>
      </c>
      <c r="K197" s="26">
        <f>SUMIF('Downriver 10K'!$F$2:$F$300,$F197,'Downriver 10K'!$J$2:$J$300)</f>
        <v>0</v>
      </c>
      <c r="L197" s="26">
        <f>SUMIF('New England Half'!$F$2:$F$300,$F197,'New England Half'!$J$2:$J$300)</f>
        <v>0</v>
      </c>
      <c r="M197" s="28">
        <f>SUM(G197:L197)</f>
        <v>11</v>
      </c>
    </row>
    <row r="198" spans="1:13" ht="12.45" x14ac:dyDescent="0.3">
      <c r="A198" s="3" t="s">
        <v>42</v>
      </c>
      <c r="B198" s="3" t="s">
        <v>446</v>
      </c>
      <c r="C198" s="3" t="s">
        <v>33</v>
      </c>
      <c r="D198" s="3">
        <v>37</v>
      </c>
      <c r="E198" s="3" t="s">
        <v>20</v>
      </c>
      <c r="F198" s="2" t="str">
        <f>A198&amp;B198&amp;C198&amp;E198</f>
        <v>RyanGardnerMMILLENNIUM RUNNING</v>
      </c>
      <c r="G198" s="26">
        <f>SUMIF('Nashua 10K'!$F$2:$F$300,$F198,'Nashua 10K'!$J$2:$J$300)</f>
        <v>0</v>
      </c>
      <c r="H198" s="26">
        <f>SUMIF('Cinco 5K'!$F$2:$F$399,$F198,'Cinco 5K'!$J$2:$J$399)</f>
        <v>11</v>
      </c>
      <c r="I198" s="26">
        <f>SUMIF('Run for Freedom 10K'!$F$2:$F$300,$F198,'Run for Freedom 10K'!$J$2:$J$300)</f>
        <v>0</v>
      </c>
      <c r="J198" s="26">
        <f>SUMIF('Half Way to St. Patty 5K'!$F$2:$F$300,$F198,'Half Way to St. Patty 5K'!$J$2:$J$300)</f>
        <v>0</v>
      </c>
      <c r="K198" s="26">
        <f>SUMIF('Downriver 10K'!$F$2:$F$300,$F198,'Downriver 10K'!$J$2:$J$300)</f>
        <v>0</v>
      </c>
      <c r="L198" s="26">
        <f>SUMIF('New England Half'!$F$2:$F$300,$F198,'New England Half'!$J$2:$J$300)</f>
        <v>0</v>
      </c>
      <c r="M198" s="28">
        <f>SUM(G198:L198)</f>
        <v>11</v>
      </c>
    </row>
    <row r="199" spans="1:13" ht="12.45" x14ac:dyDescent="0.3">
      <c r="A199" s="3" t="s">
        <v>747</v>
      </c>
      <c r="B199" s="3" t="s">
        <v>373</v>
      </c>
      <c r="C199" s="3" t="s">
        <v>33</v>
      </c>
      <c r="D199" s="3">
        <v>54</v>
      </c>
      <c r="E199" s="2" t="s">
        <v>20</v>
      </c>
      <c r="F199" s="2" t="str">
        <f>A199&amp;B199&amp;C199&amp;E199</f>
        <v>MartyNoceraMMILLENNIUM RUNNING</v>
      </c>
      <c r="G199" s="26">
        <f>SUMIF('Nashua 10K'!$F$2:$F$300,$F199,'Nashua 10K'!$J$2:$J$300)</f>
        <v>0</v>
      </c>
      <c r="H199" s="26">
        <f>SUMIF('Cinco 5K'!$F$2:$F$399,$F199,'Cinco 5K'!$J$2:$J$399)</f>
        <v>0</v>
      </c>
      <c r="I199" s="26">
        <f>SUMIF('Run for Freedom 10K'!$F$2:$F$300,$F199,'Run for Freedom 10K'!$J$2:$J$300)</f>
        <v>0</v>
      </c>
      <c r="J199" s="26">
        <f>SUMIF('Half Way to St. Patty 5K'!$F$2:$F$300,$F199,'Half Way to St. Patty 5K'!$J$2:$J$300)</f>
        <v>10.625</v>
      </c>
      <c r="K199" s="26">
        <f>SUMIF('Downriver 10K'!$F$2:$F$300,$F199,'Downriver 10K'!$J$2:$J$300)</f>
        <v>0</v>
      </c>
      <c r="L199" s="26">
        <f>SUMIF('New England Half'!$F$2:$F$300,$F199,'New England Half'!$J$2:$J$300)</f>
        <v>0</v>
      </c>
      <c r="M199" s="28">
        <f>SUM(G199:L199)</f>
        <v>10.625</v>
      </c>
    </row>
    <row r="200" spans="1:13" ht="12.45" x14ac:dyDescent="0.3">
      <c r="A200" s="3" t="s">
        <v>537</v>
      </c>
      <c r="B200" s="3" t="s">
        <v>941</v>
      </c>
      <c r="C200" s="3" t="s">
        <v>33</v>
      </c>
      <c r="D200" s="3">
        <v>66</v>
      </c>
      <c r="E200" s="3" t="s">
        <v>922</v>
      </c>
      <c r="F200" s="2" t="str">
        <f>A200&amp;B200&amp;C200&amp;E200</f>
        <v>StevePepeMGreater Derry Track Club</v>
      </c>
      <c r="G200" s="26">
        <f>SUMIF('Nashua 10K'!$F$2:$F$300,$F200,'Nashua 10K'!$J$2:$J$300)</f>
        <v>0</v>
      </c>
      <c r="H200" s="26">
        <f>SUMIF('Cinco 5K'!$F$2:$F$399,$F200,'Cinco 5K'!$J$2:$J$399)</f>
        <v>0</v>
      </c>
      <c r="I200" s="26">
        <f>SUMIF('Run for Freedom 10K'!$F$2:$F$300,$F200,'Run for Freedom 10K'!$J$2:$J$300)</f>
        <v>0</v>
      </c>
      <c r="J200" s="26">
        <f>SUMIF('Half Way to St. Patty 5K'!$F$2:$F$300,$F200,'Half Way to St. Patty 5K'!$J$2:$J$300)</f>
        <v>0</v>
      </c>
      <c r="K200" s="26">
        <f>SUMIF('Downriver 10K'!$F$2:$F$300,$F200,'Downriver 10K'!$J$2:$J$300)</f>
        <v>0</v>
      </c>
      <c r="L200" s="26">
        <f>SUMIF('New England Half'!$F$2:$F$300,$F200,'New England Half'!$J$2:$J$300)</f>
        <v>10.5</v>
      </c>
      <c r="M200" s="28">
        <f>SUM(G200:L200)</f>
        <v>10.5</v>
      </c>
    </row>
    <row r="201" spans="1:13" ht="12.45" x14ac:dyDescent="0.3">
      <c r="A201" s="3" t="s">
        <v>75</v>
      </c>
      <c r="B201" s="3" t="s">
        <v>320</v>
      </c>
      <c r="C201" s="3" t="s">
        <v>33</v>
      </c>
      <c r="D201" s="3">
        <v>77</v>
      </c>
      <c r="E201" s="3" t="s">
        <v>19</v>
      </c>
      <c r="F201" s="2" t="str">
        <f>A201&amp;B201&amp;C201&amp;E201</f>
        <v>BobMullenMGREATER DERRY TRACK CLUB</v>
      </c>
      <c r="G201" s="26">
        <f>SUMIF('Nashua 10K'!$F$2:$F$300,$F201,'Nashua 10K'!$J$2:$J$300)</f>
        <v>0</v>
      </c>
      <c r="H201" s="26">
        <f>SUMIF('Cinco 5K'!$F$2:$F$399,$F201,'Cinco 5K'!$J$2:$J$399)</f>
        <v>2.1875</v>
      </c>
      <c r="I201" s="26">
        <f>SUMIF('Run for Freedom 10K'!$F$2:$F$300,$F201,'Run for Freedom 10K'!$J$2:$J$300)</f>
        <v>0</v>
      </c>
      <c r="J201" s="26">
        <f>SUMIF('Half Way to St. Patty 5K'!$F$2:$F$300,$F201,'Half Way to St. Patty 5K'!$J$2:$J$300)</f>
        <v>8</v>
      </c>
      <c r="K201" s="26">
        <f>SUMIF('Downriver 10K'!$F$2:$F$300,$F201,'Downriver 10K'!$J$2:$J$300)</f>
        <v>0</v>
      </c>
      <c r="L201" s="26">
        <f>SUMIF('New England Half'!$F$2:$F$300,$F201,'New England Half'!$J$2:$J$300)</f>
        <v>0</v>
      </c>
      <c r="M201" s="28">
        <f>SUM(G201:L201)</f>
        <v>10.1875</v>
      </c>
    </row>
    <row r="202" spans="1:13" ht="12.45" x14ac:dyDescent="0.3">
      <c r="A202" s="3" t="s">
        <v>684</v>
      </c>
      <c r="B202" s="3" t="s">
        <v>627</v>
      </c>
      <c r="C202" s="3" t="s">
        <v>33</v>
      </c>
      <c r="D202" s="3">
        <v>46</v>
      </c>
      <c r="E202" s="3" t="s">
        <v>20</v>
      </c>
      <c r="F202" s="2" t="str">
        <f>A202&amp;B202&amp;C202&amp;E202</f>
        <v>ClintonSwettMMILLENNIUM RUNNING</v>
      </c>
      <c r="G202" s="26">
        <f>SUMIF('Nashua 10K'!$F$2:$F$300,$F202,'Nashua 10K'!$J$2:$J$300)</f>
        <v>0</v>
      </c>
      <c r="H202" s="26">
        <f>SUMIF('Cinco 5K'!$F$2:$F$399,$F202,'Cinco 5K'!$J$2:$J$399)</f>
        <v>0</v>
      </c>
      <c r="I202" s="26">
        <f>SUMIF('Run for Freedom 10K'!$F$2:$F$300,$F202,'Run for Freedom 10K'!$J$2:$J$300)</f>
        <v>9.875</v>
      </c>
      <c r="J202" s="26">
        <f>SUMIF('Half Way to St. Patty 5K'!$F$2:$F$300,$F202,'Half Way to St. Patty 5K'!$J$2:$J$300)</f>
        <v>0</v>
      </c>
      <c r="K202" s="26">
        <f>SUMIF('Downriver 10K'!$F$2:$F$300,$F202,'Downriver 10K'!$J$2:$J$300)</f>
        <v>0</v>
      </c>
      <c r="L202" s="26">
        <f>SUMIF('New England Half'!$F$2:$F$300,$F202,'New England Half'!$J$2:$J$300)</f>
        <v>0</v>
      </c>
      <c r="M202" s="28">
        <f>SUM(G202:L202)</f>
        <v>9.875</v>
      </c>
    </row>
    <row r="203" spans="1:13" ht="12.45" x14ac:dyDescent="0.3">
      <c r="A203" t="s">
        <v>584</v>
      </c>
      <c r="B203" t="s">
        <v>726</v>
      </c>
      <c r="C203" s="3" t="s">
        <v>33</v>
      </c>
      <c r="D203">
        <v>76</v>
      </c>
      <c r="E203" s="2" t="s">
        <v>19</v>
      </c>
      <c r="F203" s="2" t="str">
        <f>A203&amp;B203&amp;C203&amp;E203</f>
        <v>PaulHudsonMGREATER DERRY TRACK CLUB</v>
      </c>
      <c r="G203" s="26">
        <f>SUMIF('Nashua 10K'!$F$2:$F$300,$F203,'Nashua 10K'!$J$2:$J$300)</f>
        <v>0</v>
      </c>
      <c r="H203" s="26">
        <f>SUMIF('Cinco 5K'!$F$2:$F$399,$F203,'Cinco 5K'!$J$2:$J$399)</f>
        <v>0</v>
      </c>
      <c r="I203" s="26">
        <f>SUMIF('Run for Freedom 10K'!$F$2:$F$300,$F203,'Run for Freedom 10K'!$J$2:$J$300)</f>
        <v>0</v>
      </c>
      <c r="J203" s="26">
        <f>SUMIF('Half Way to St. Patty 5K'!$F$2:$F$300,$F203,'Half Way to St. Patty 5K'!$J$2:$J$300)</f>
        <v>9.5</v>
      </c>
      <c r="K203" s="26">
        <f>SUMIF('Downriver 10K'!$F$2:$F$300,$F203,'Downriver 10K'!$J$2:$J$300)</f>
        <v>0</v>
      </c>
      <c r="L203" s="26">
        <f>SUMIF('New England Half'!$F$2:$F$300,$F203,'New England Half'!$J$2:$J$300)</f>
        <v>0</v>
      </c>
      <c r="M203" s="28">
        <f>SUM(G203:L203)</f>
        <v>9.5</v>
      </c>
    </row>
    <row r="204" spans="1:13" ht="12.45" x14ac:dyDescent="0.3">
      <c r="A204" t="s">
        <v>790</v>
      </c>
      <c r="B204" t="s">
        <v>885</v>
      </c>
      <c r="C204" t="s">
        <v>33</v>
      </c>
      <c r="D204">
        <v>40</v>
      </c>
      <c r="E204" s="3" t="s">
        <v>20</v>
      </c>
      <c r="F204" s="2" t="str">
        <f>A204&amp;B204&amp;C204&amp;E204</f>
        <v>RobSilvermanMMILLENNIUM RUNNING</v>
      </c>
      <c r="G204" s="26">
        <f>SUMIF('Nashua 10K'!$F$2:$F$300,$F204,'Nashua 10K'!$J$2:$J$300)</f>
        <v>0</v>
      </c>
      <c r="H204" s="26">
        <f>SUMIF('Cinco 5K'!$F$2:$F$399,$F204,'Cinco 5K'!$J$2:$J$399)</f>
        <v>0</v>
      </c>
      <c r="I204" s="26">
        <f>SUMIF('Run for Freedom 10K'!$F$2:$F$300,$F204,'Run for Freedom 10K'!$J$2:$J$300)</f>
        <v>0</v>
      </c>
      <c r="J204" s="26">
        <f>SUMIF('Half Way to St. Patty 5K'!$F$2:$F$300,$F204,'Half Way to St. Patty 5K'!$J$2:$J$300)</f>
        <v>0</v>
      </c>
      <c r="K204" s="26">
        <f>SUMIF('Downriver 10K'!$F$2:$F$300,$F204,'Downriver 10K'!$J$2:$J$300)</f>
        <v>0</v>
      </c>
      <c r="L204" s="26">
        <f>SUMIF('New England Half'!$F$2:$F$300,$F204,'New England Half'!$J$2:$J$300)</f>
        <v>9.25</v>
      </c>
      <c r="M204" s="28">
        <f>SUM(G204:L204)</f>
        <v>9.25</v>
      </c>
    </row>
    <row r="205" spans="1:13" ht="12.45" x14ac:dyDescent="0.3">
      <c r="A205" s="3" t="s">
        <v>481</v>
      </c>
      <c r="B205" s="3" t="s">
        <v>685</v>
      </c>
      <c r="C205" s="3" t="s">
        <v>33</v>
      </c>
      <c r="D205" s="3">
        <v>30</v>
      </c>
      <c r="E205" s="3" t="s">
        <v>20</v>
      </c>
      <c r="F205" s="2" t="str">
        <f>A205&amp;B205&amp;C205&amp;E205</f>
        <v>CoreyBissonnetteMMILLENNIUM RUNNING</v>
      </c>
      <c r="G205" s="26">
        <f>SUMIF('Nashua 10K'!$F$2:$F$300,$F205,'Nashua 10K'!$J$2:$J$300)</f>
        <v>0</v>
      </c>
      <c r="H205" s="26">
        <f>SUMIF('Cinco 5K'!$F$2:$F$399,$F205,'Cinco 5K'!$J$2:$J$399)</f>
        <v>0</v>
      </c>
      <c r="I205" s="26">
        <f>SUMIF('Run for Freedom 10K'!$F$2:$F$300,$F205,'Run for Freedom 10K'!$J$2:$J$300)</f>
        <v>9.125</v>
      </c>
      <c r="J205" s="26">
        <f>SUMIF('Half Way to St. Patty 5K'!$F$2:$F$300,$F205,'Half Way to St. Patty 5K'!$J$2:$J$300)</f>
        <v>0</v>
      </c>
      <c r="K205" s="26">
        <f>SUMIF('Downriver 10K'!$F$2:$F$300,$F205,'Downriver 10K'!$J$2:$J$300)</f>
        <v>0</v>
      </c>
      <c r="L205" s="26">
        <f>SUMIF('New England Half'!$F$2:$F$300,$F205,'New England Half'!$J$2:$J$300)</f>
        <v>0</v>
      </c>
      <c r="M205" s="28">
        <f>SUM(G205:L205)</f>
        <v>9.125</v>
      </c>
    </row>
    <row r="206" spans="1:13" ht="12.45" x14ac:dyDescent="0.3">
      <c r="A206" s="3" t="s">
        <v>568</v>
      </c>
      <c r="B206" s="3" t="s">
        <v>569</v>
      </c>
      <c r="C206" s="3" t="s">
        <v>33</v>
      </c>
      <c r="D206" s="3">
        <v>58</v>
      </c>
      <c r="E206" s="3" t="s">
        <v>20</v>
      </c>
      <c r="F206" s="2" t="str">
        <f>A206&amp;B206&amp;C206&amp;E206</f>
        <v>DamianManginiMMILLENNIUM RUNNING</v>
      </c>
      <c r="G206" s="26">
        <f>SUMIF('Nashua 10K'!$F$2:$F$300,$F206,'Nashua 10K'!$J$2:$J$300)</f>
        <v>0</v>
      </c>
      <c r="H206" s="26">
        <f>SUMIF('Cinco 5K'!$F$2:$F$399,$F206,'Cinco 5K'!$J$2:$J$399)</f>
        <v>3.25</v>
      </c>
      <c r="I206" s="26">
        <f>SUMIF('Run for Freedom 10K'!$F$2:$F$300,$F206,'Run for Freedom 10K'!$J$2:$J$300)</f>
        <v>5.875</v>
      </c>
      <c r="J206" s="26">
        <f>SUMIF('Half Way to St. Patty 5K'!$F$2:$F$300,$F206,'Half Way to St. Patty 5K'!$J$2:$J$300)</f>
        <v>0</v>
      </c>
      <c r="K206" s="26">
        <f>SUMIF('Downriver 10K'!$F$2:$F$300,$F206,'Downriver 10K'!$J$2:$J$300)</f>
        <v>0</v>
      </c>
      <c r="L206" s="26">
        <f>SUMIF('New England Half'!$F$2:$F$300,$F206,'New England Half'!$J$2:$J$300)</f>
        <v>0</v>
      </c>
      <c r="M206" s="28">
        <f>SUM(G206:L206)</f>
        <v>9.125</v>
      </c>
    </row>
    <row r="207" spans="1:13" ht="12.45" x14ac:dyDescent="0.3">
      <c r="A207" t="s">
        <v>720</v>
      </c>
      <c r="B207" t="s">
        <v>721</v>
      </c>
      <c r="C207" s="3" t="s">
        <v>33</v>
      </c>
      <c r="D207">
        <v>62</v>
      </c>
      <c r="E207" s="2" t="s">
        <v>19</v>
      </c>
      <c r="F207" s="2" t="str">
        <f>A207&amp;B207&amp;C207&amp;E207</f>
        <v>DouglasPhairMGREATER DERRY TRACK CLUB</v>
      </c>
      <c r="G207" s="26">
        <f>SUMIF('Nashua 10K'!$F$2:$F$300,$F207,'Nashua 10K'!$J$2:$J$300)</f>
        <v>0</v>
      </c>
      <c r="H207" s="26">
        <f>SUMIF('Cinco 5K'!$F$2:$F$399,$F207,'Cinco 5K'!$J$2:$J$399)</f>
        <v>0</v>
      </c>
      <c r="I207" s="26">
        <f>SUMIF('Run for Freedom 10K'!$F$2:$F$300,$F207,'Run for Freedom 10K'!$J$2:$J$300)</f>
        <v>0</v>
      </c>
      <c r="J207" s="26">
        <f>SUMIF('Half Way to St. Patty 5K'!$F$2:$F$300,$F207,'Half Way to St. Patty 5K'!$J$2:$J$300)</f>
        <v>9.125</v>
      </c>
      <c r="K207" s="26">
        <f>SUMIF('Downriver 10K'!$F$2:$F$300,$F207,'Downriver 10K'!$J$2:$J$300)</f>
        <v>0</v>
      </c>
      <c r="L207" s="26">
        <f>SUMIF('New England Half'!$F$2:$F$300,$F207,'New England Half'!$J$2:$J$300)</f>
        <v>0</v>
      </c>
      <c r="M207" s="28">
        <f>SUM(G207:L207)</f>
        <v>9.125</v>
      </c>
    </row>
    <row r="208" spans="1:13" ht="12.45" x14ac:dyDescent="0.3">
      <c r="A208" t="s">
        <v>896</v>
      </c>
      <c r="B208" t="s">
        <v>897</v>
      </c>
      <c r="C208" t="s">
        <v>33</v>
      </c>
      <c r="D208">
        <v>47</v>
      </c>
      <c r="E208" s="3" t="s">
        <v>20</v>
      </c>
      <c r="F208" s="2" t="str">
        <f>A208&amp;B208&amp;C208&amp;E208</f>
        <v>JorgeVelezMMILLENNIUM RUNNING</v>
      </c>
      <c r="G208" s="26">
        <f>SUMIF('Nashua 10K'!$F$2:$F$300,$F208,'Nashua 10K'!$J$2:$J$300)</f>
        <v>0</v>
      </c>
      <c r="H208" s="26">
        <f>SUMIF('Cinco 5K'!$F$2:$F$399,$F208,'Cinco 5K'!$J$2:$J$399)</f>
        <v>0</v>
      </c>
      <c r="I208" s="26">
        <f>SUMIF('Run for Freedom 10K'!$F$2:$F$300,$F208,'Run for Freedom 10K'!$J$2:$J$300)</f>
        <v>0</v>
      </c>
      <c r="J208" s="26">
        <f>SUMIF('Half Way to St. Patty 5K'!$F$2:$F$300,$F208,'Half Way to St. Patty 5K'!$J$2:$J$300)</f>
        <v>0</v>
      </c>
      <c r="K208" s="26">
        <f>SUMIF('Downriver 10K'!$F$2:$F$300,$F208,'Downriver 10K'!$J$2:$J$300)</f>
        <v>0</v>
      </c>
      <c r="L208" s="26">
        <f>SUMIF('New England Half'!$F$2:$F$300,$F208,'New England Half'!$J$2:$J$300)</f>
        <v>8.75</v>
      </c>
      <c r="M208" s="28">
        <f>SUM(G208:L208)</f>
        <v>8.75</v>
      </c>
    </row>
    <row r="209" spans="1:13" ht="12.45" x14ac:dyDescent="0.3">
      <c r="A209" s="3" t="s">
        <v>85</v>
      </c>
      <c r="B209" s="3" t="s">
        <v>686</v>
      </c>
      <c r="C209" s="3" t="s">
        <v>33</v>
      </c>
      <c r="D209" s="3">
        <v>35</v>
      </c>
      <c r="E209" s="3" t="s">
        <v>19</v>
      </c>
      <c r="F209" s="2" t="str">
        <f>A209&amp;B209&amp;C209&amp;E209</f>
        <v>StephenHorajMGREATER DERRY TRACK CLUB</v>
      </c>
      <c r="G209" s="26">
        <f>SUMIF('Nashua 10K'!$F$2:$F$300,$F209,'Nashua 10K'!$J$2:$J$300)</f>
        <v>0</v>
      </c>
      <c r="H209" s="26">
        <f>SUMIF('Cinco 5K'!$F$2:$F$399,$F209,'Cinco 5K'!$J$2:$J$399)</f>
        <v>0</v>
      </c>
      <c r="I209" s="26">
        <f>SUMIF('Run for Freedom 10K'!$F$2:$F$300,$F209,'Run for Freedom 10K'!$J$2:$J$300)</f>
        <v>8.75</v>
      </c>
      <c r="J209" s="26">
        <f>SUMIF('Half Way to St. Patty 5K'!$F$2:$F$300,$F209,'Half Way to St. Patty 5K'!$J$2:$J$300)</f>
        <v>0</v>
      </c>
      <c r="K209" s="26">
        <f>SUMIF('Downriver 10K'!$F$2:$F$300,$F209,'Downriver 10K'!$J$2:$J$300)</f>
        <v>0</v>
      </c>
      <c r="L209" s="26">
        <f>SUMIF('New England Half'!$F$2:$F$300,$F209,'New England Half'!$J$2:$J$300)</f>
        <v>0</v>
      </c>
      <c r="M209" s="28">
        <f>SUM(G209:L209)</f>
        <v>8.75</v>
      </c>
    </row>
    <row r="210" spans="1:13" ht="12.45" x14ac:dyDescent="0.3">
      <c r="A210" t="s">
        <v>50</v>
      </c>
      <c r="B210" t="s">
        <v>680</v>
      </c>
      <c r="C210" s="3" t="s">
        <v>33</v>
      </c>
      <c r="D210">
        <v>13</v>
      </c>
      <c r="E210" s="2" t="s">
        <v>19</v>
      </c>
      <c r="F210" s="2" t="str">
        <f>A210&amp;B210&amp;C210&amp;E210</f>
        <v>JackGagneMGREATER DERRY TRACK CLUB</v>
      </c>
      <c r="G210" s="26">
        <f>SUMIF('Nashua 10K'!$F$2:$F$300,$F210,'Nashua 10K'!$J$2:$J$300)</f>
        <v>0</v>
      </c>
      <c r="H210" s="26">
        <f>SUMIF('Cinco 5K'!$F$2:$F$399,$F210,'Cinco 5K'!$J$2:$J$399)</f>
        <v>0</v>
      </c>
      <c r="I210" s="26">
        <f>SUMIF('Run for Freedom 10K'!$F$2:$F$300,$F210,'Run for Freedom 10K'!$J$2:$J$300)</f>
        <v>0</v>
      </c>
      <c r="J210" s="26">
        <f>SUMIF('Half Way to St. Patty 5K'!$F$2:$F$300,$F210,'Half Way to St. Patty 5K'!$J$2:$J$300)</f>
        <v>8.5</v>
      </c>
      <c r="K210" s="26">
        <f>SUMIF('Downriver 10K'!$F$2:$F$300,$F210,'Downriver 10K'!$J$2:$J$300)</f>
        <v>0</v>
      </c>
      <c r="L210" s="26">
        <f>SUMIF('New England Half'!$F$2:$F$300,$F210,'New England Half'!$J$2:$J$300)</f>
        <v>0</v>
      </c>
      <c r="M210" s="28">
        <f>SUM(G210:L210)</f>
        <v>8.5</v>
      </c>
    </row>
    <row r="211" spans="1:13" ht="12.45" x14ac:dyDescent="0.3">
      <c r="A211" s="3" t="s">
        <v>687</v>
      </c>
      <c r="B211" s="3" t="s">
        <v>688</v>
      </c>
      <c r="C211" s="3" t="s">
        <v>33</v>
      </c>
      <c r="D211" s="3">
        <v>64</v>
      </c>
      <c r="E211" s="3" t="s">
        <v>19</v>
      </c>
      <c r="F211" s="2" t="str">
        <f>A211&amp;B211&amp;C211&amp;E211</f>
        <v>ColumCreedMGREATER DERRY TRACK CLUB</v>
      </c>
      <c r="G211" s="26">
        <f>SUMIF('Nashua 10K'!$F$2:$F$300,$F211,'Nashua 10K'!$J$2:$J$300)</f>
        <v>0</v>
      </c>
      <c r="H211" s="26">
        <f>SUMIF('Cinco 5K'!$F$2:$F$399,$F211,'Cinco 5K'!$J$2:$J$399)</f>
        <v>0</v>
      </c>
      <c r="I211" s="26">
        <f>SUMIF('Run for Freedom 10K'!$F$2:$F$300,$F211,'Run for Freedom 10K'!$J$2:$J$300)</f>
        <v>8.5</v>
      </c>
      <c r="J211" s="26">
        <f>SUMIF('Half Way to St. Patty 5K'!$F$2:$F$300,$F211,'Half Way to St. Patty 5K'!$J$2:$J$300)</f>
        <v>0</v>
      </c>
      <c r="K211" s="26">
        <f>SUMIF('Downriver 10K'!$F$2:$F$300,$F211,'Downriver 10K'!$J$2:$J$300)</f>
        <v>0</v>
      </c>
      <c r="L211" s="26">
        <f>SUMIF('New England Half'!$F$2:$F$300,$F211,'New England Half'!$J$2:$J$300)</f>
        <v>0</v>
      </c>
      <c r="M211" s="28">
        <f>SUM(G211:L211)</f>
        <v>8.5</v>
      </c>
    </row>
    <row r="212" spans="1:13" ht="12.45" x14ac:dyDescent="0.3">
      <c r="A212" s="3" t="s">
        <v>583</v>
      </c>
      <c r="B212" s="3" t="s">
        <v>934</v>
      </c>
      <c r="C212" s="3" t="s">
        <v>33</v>
      </c>
      <c r="D212" s="3">
        <v>36</v>
      </c>
      <c r="E212" s="3" t="s">
        <v>18</v>
      </c>
      <c r="F212" s="2" t="str">
        <f>A212&amp;B212&amp;C212&amp;E212</f>
        <v>WilliamBenedumMGATE CITY STRIDERS</v>
      </c>
      <c r="G212" s="26">
        <f>SUMIF('Nashua 10K'!$F$2:$F$300,$F212,'Nashua 10K'!$J$2:$J$300)</f>
        <v>0</v>
      </c>
      <c r="H212" s="26">
        <f>SUMIF('Cinco 5K'!$F$2:$F$399,$F212,'Cinco 5K'!$J$2:$J$399)</f>
        <v>0</v>
      </c>
      <c r="I212" s="26">
        <f>SUMIF('Run for Freedom 10K'!$F$2:$F$300,$F212,'Run for Freedom 10K'!$J$2:$J$300)</f>
        <v>0</v>
      </c>
      <c r="J212" s="26">
        <f>SUMIF('Half Way to St. Patty 5K'!$F$2:$F$300,$F212,'Half Way to St. Patty 5K'!$J$2:$J$300)</f>
        <v>0</v>
      </c>
      <c r="K212" s="26">
        <f>SUMIF('Downriver 10K'!$F$2:$F$300,$F212,'Downriver 10K'!$J$2:$J$300)</f>
        <v>0</v>
      </c>
      <c r="L212" s="26">
        <f>SUMIF('New England Half'!$F$2:$F$300,$F212,'New England Half'!$J$2:$J$300)</f>
        <v>8.25</v>
      </c>
      <c r="M212" s="28">
        <f>SUM(G212:L212)</f>
        <v>8.25</v>
      </c>
    </row>
    <row r="213" spans="1:13" ht="12.45" x14ac:dyDescent="0.3">
      <c r="A213" s="3" t="s">
        <v>753</v>
      </c>
      <c r="B213" s="3" t="s">
        <v>269</v>
      </c>
      <c r="C213" s="3" t="s">
        <v>33</v>
      </c>
      <c r="D213" s="3">
        <v>58</v>
      </c>
      <c r="E213" s="2" t="s">
        <v>20</v>
      </c>
      <c r="F213" s="2" t="str">
        <f>A213&amp;B213&amp;C213&amp;E213</f>
        <v>DanielWilsonMMILLENNIUM RUNNING</v>
      </c>
      <c r="G213" s="26">
        <f>SUMIF('Nashua 10K'!$F$2:$F$300,$F213,'Nashua 10K'!$J$2:$J$300)</f>
        <v>0</v>
      </c>
      <c r="H213" s="26">
        <f>SUMIF('Cinco 5K'!$F$2:$F$399,$F213,'Cinco 5K'!$J$2:$J$399)</f>
        <v>0</v>
      </c>
      <c r="I213" s="26">
        <f>SUMIF('Run for Freedom 10K'!$F$2:$F$300,$F213,'Run for Freedom 10K'!$J$2:$J$300)</f>
        <v>0</v>
      </c>
      <c r="J213" s="26">
        <f>SUMIF('Half Way to St. Patty 5K'!$F$2:$F$300,$F213,'Half Way to St. Patty 5K'!$J$2:$J$300)</f>
        <v>8.25</v>
      </c>
      <c r="K213" s="26">
        <f>SUMIF('Downriver 10K'!$F$2:$F$300,$F213,'Downriver 10K'!$J$2:$J$300)</f>
        <v>0</v>
      </c>
      <c r="L213" s="26">
        <f>SUMIF('New England Half'!$F$2:$F$300,$F213,'New England Half'!$J$2:$J$300)</f>
        <v>0</v>
      </c>
      <c r="M213" s="28">
        <f>SUM(G213:L213)</f>
        <v>8.25</v>
      </c>
    </row>
    <row r="214" spans="1:13" ht="12.45" x14ac:dyDescent="0.3">
      <c r="A214" t="s">
        <v>713</v>
      </c>
      <c r="B214" t="s">
        <v>714</v>
      </c>
      <c r="C214" s="3" t="s">
        <v>33</v>
      </c>
      <c r="D214">
        <v>12</v>
      </c>
      <c r="E214" s="2" t="s">
        <v>19</v>
      </c>
      <c r="F214" s="2" t="str">
        <f>A214&amp;B214&amp;C214&amp;E214</f>
        <v>ConnorFernandesMGREATER DERRY TRACK CLUB</v>
      </c>
      <c r="G214" s="26">
        <f>SUMIF('Nashua 10K'!$F$2:$F$300,$F214,'Nashua 10K'!$J$2:$J$300)</f>
        <v>0</v>
      </c>
      <c r="H214" s="26">
        <f>SUMIF('Cinco 5K'!$F$2:$F$399,$F214,'Cinco 5K'!$J$2:$J$399)</f>
        <v>0</v>
      </c>
      <c r="I214" s="26">
        <f>SUMIF('Run for Freedom 10K'!$F$2:$F$300,$F214,'Run for Freedom 10K'!$J$2:$J$300)</f>
        <v>0</v>
      </c>
      <c r="J214" s="26">
        <f>SUMIF('Half Way to St. Patty 5K'!$F$2:$F$300,$F214,'Half Way to St. Patty 5K'!$J$2:$J$300)</f>
        <v>7.75</v>
      </c>
      <c r="K214" s="26">
        <f>SUMIF('Downriver 10K'!$F$2:$F$300,$F214,'Downriver 10K'!$J$2:$J$300)</f>
        <v>0</v>
      </c>
      <c r="L214" s="26">
        <f>SUMIF('New England Half'!$F$2:$F$300,$F214,'New England Half'!$J$2:$J$300)</f>
        <v>0</v>
      </c>
      <c r="M214" s="28">
        <f>SUM(G214:L214)</f>
        <v>7.75</v>
      </c>
    </row>
    <row r="215" spans="1:13" ht="12.45" x14ac:dyDescent="0.3">
      <c r="A215" s="3" t="s">
        <v>539</v>
      </c>
      <c r="B215" s="3" t="s">
        <v>540</v>
      </c>
      <c r="C215" s="3" t="s">
        <v>33</v>
      </c>
      <c r="D215" s="3">
        <v>84</v>
      </c>
      <c r="E215" s="3" t="s">
        <v>20</v>
      </c>
      <c r="F215" s="2" t="str">
        <f>A215&amp;B215&amp;C215&amp;E215</f>
        <v>ShuMinamiMMILLENNIUM RUNNING</v>
      </c>
      <c r="G215" s="26">
        <f>SUMIF('Nashua 10K'!$F$2:$F$300,$F215,'Nashua 10K'!$J$2:$J$300)</f>
        <v>0</v>
      </c>
      <c r="H215" s="26">
        <f>SUMIF('Cinco 5K'!$F$2:$F$399,$F215,'Cinco 5K'!$J$2:$J$399)</f>
        <v>7.5</v>
      </c>
      <c r="I215" s="26">
        <f>SUMIF('Run for Freedom 10K'!$F$2:$F$300,$F215,'Run for Freedom 10K'!$J$2:$J$300)</f>
        <v>0</v>
      </c>
      <c r="J215" s="26">
        <f>SUMIF('Half Way to St. Patty 5K'!$F$2:$F$300,$F215,'Half Way to St. Patty 5K'!$J$2:$J$300)</f>
        <v>0</v>
      </c>
      <c r="K215" s="26">
        <f>SUMIF('Downriver 10K'!$F$2:$F$300,$F215,'Downriver 10K'!$J$2:$J$300)</f>
        <v>0</v>
      </c>
      <c r="L215" s="26">
        <f>SUMIF('New England Half'!$F$2:$F$300,$F215,'New England Half'!$J$2:$J$300)</f>
        <v>0</v>
      </c>
      <c r="M215" s="28">
        <f>SUM(G215:L215)</f>
        <v>7.5</v>
      </c>
    </row>
    <row r="216" spans="1:13" ht="12.45" x14ac:dyDescent="0.3">
      <c r="A216" s="3" t="s">
        <v>473</v>
      </c>
      <c r="B216" s="3" t="s">
        <v>623</v>
      </c>
      <c r="C216" s="3" t="s">
        <v>33</v>
      </c>
      <c r="D216" s="3">
        <v>35</v>
      </c>
      <c r="E216" s="3" t="s">
        <v>20</v>
      </c>
      <c r="F216" s="2" t="str">
        <f>A216&amp;B216&amp;C216&amp;E216</f>
        <v>DavidBagarellaMMILLENNIUM RUNNING</v>
      </c>
      <c r="G216" s="26">
        <f>SUMIF('Nashua 10K'!$F$2:$F$300,$F216,'Nashua 10K'!$J$2:$J$300)</f>
        <v>0</v>
      </c>
      <c r="H216" s="26">
        <f>SUMIF('Cinco 5K'!$F$2:$F$399,$F216,'Cinco 5K'!$J$2:$J$399)</f>
        <v>0</v>
      </c>
      <c r="I216" s="26">
        <f>SUMIF('Run for Freedom 10K'!$F$2:$F$300,$F216,'Run for Freedom 10K'!$J$2:$J$300)</f>
        <v>7.25</v>
      </c>
      <c r="J216" s="26">
        <f>SUMIF('Half Way to St. Patty 5K'!$F$2:$F$300,$F216,'Half Way to St. Patty 5K'!$J$2:$J$300)</f>
        <v>0</v>
      </c>
      <c r="K216" s="26">
        <f>SUMIF('Downriver 10K'!$F$2:$F$300,$F216,'Downriver 10K'!$J$2:$J$300)</f>
        <v>0</v>
      </c>
      <c r="L216" s="26">
        <f>SUMIF('New England Half'!$F$2:$F$300,$F216,'New England Half'!$J$2:$J$300)</f>
        <v>0</v>
      </c>
      <c r="M216" s="28">
        <f>SUM(G216:L216)</f>
        <v>7.25</v>
      </c>
    </row>
    <row r="217" spans="1:13" ht="12.45" x14ac:dyDescent="0.3">
      <c r="A217" s="3" t="s">
        <v>58</v>
      </c>
      <c r="B217" s="3" t="s">
        <v>541</v>
      </c>
      <c r="C217" s="3" t="s">
        <v>33</v>
      </c>
      <c r="D217" s="3">
        <v>56</v>
      </c>
      <c r="E217" s="3" t="s">
        <v>20</v>
      </c>
      <c r="F217" s="2" t="str">
        <f>A217&amp;B217&amp;C217&amp;E217</f>
        <v>JimChrabolowskiMMILLENNIUM RUNNING</v>
      </c>
      <c r="G217" s="26">
        <f>SUMIF('Nashua 10K'!$F$2:$F$300,$F217,'Nashua 10K'!$J$2:$J$300)</f>
        <v>0</v>
      </c>
      <c r="H217" s="26">
        <f>SUMIF('Cinco 5K'!$F$2:$F$399,$F217,'Cinco 5K'!$J$2:$J$399)</f>
        <v>7.25</v>
      </c>
      <c r="I217" s="26">
        <f>SUMIF('Run for Freedom 10K'!$F$2:$F$300,$F217,'Run for Freedom 10K'!$J$2:$J$300)</f>
        <v>0</v>
      </c>
      <c r="J217" s="26">
        <f>SUMIF('Half Way to St. Patty 5K'!$F$2:$F$300,$F217,'Half Way to St. Patty 5K'!$J$2:$J$300)</f>
        <v>0</v>
      </c>
      <c r="K217" s="26">
        <f>SUMIF('Downriver 10K'!$F$2:$F$300,$F217,'Downriver 10K'!$J$2:$J$300)</f>
        <v>0</v>
      </c>
      <c r="L217" s="26">
        <f>SUMIF('New England Half'!$F$2:$F$300,$F217,'New England Half'!$J$2:$J$300)</f>
        <v>0</v>
      </c>
      <c r="M217" s="28">
        <f>SUM(G217:L217)</f>
        <v>7.25</v>
      </c>
    </row>
    <row r="218" spans="1:13" ht="12.45" x14ac:dyDescent="0.3">
      <c r="A218" s="3" t="s">
        <v>85</v>
      </c>
      <c r="B218" s="3" t="s">
        <v>755</v>
      </c>
      <c r="C218" s="3" t="s">
        <v>33</v>
      </c>
      <c r="D218" s="3">
        <v>52</v>
      </c>
      <c r="E218" s="2" t="s">
        <v>20</v>
      </c>
      <c r="F218" s="2" t="str">
        <f>A218&amp;B218&amp;C218&amp;E218</f>
        <v>StephenBurkeMMILLENNIUM RUNNING</v>
      </c>
      <c r="G218" s="26">
        <f>SUMIF('Nashua 10K'!$F$2:$F$300,$F218,'Nashua 10K'!$J$2:$J$300)</f>
        <v>0</v>
      </c>
      <c r="H218" s="26">
        <f>SUMIF('Cinco 5K'!$F$2:$F$399,$F218,'Cinco 5K'!$J$2:$J$399)</f>
        <v>0</v>
      </c>
      <c r="I218" s="26">
        <f>SUMIF('Run for Freedom 10K'!$F$2:$F$300,$F218,'Run for Freedom 10K'!$J$2:$J$300)</f>
        <v>0</v>
      </c>
      <c r="J218" s="26">
        <f>SUMIF('Half Way to St. Patty 5K'!$F$2:$F$300,$F218,'Half Way to St. Patty 5K'!$J$2:$J$300)</f>
        <v>7</v>
      </c>
      <c r="K218" s="26">
        <f>SUMIF('Downriver 10K'!$F$2:$F$300,$F218,'Downriver 10K'!$J$2:$J$300)</f>
        <v>0</v>
      </c>
      <c r="L218" s="26">
        <f>SUMIF('New England Half'!$F$2:$F$300,$F218,'New England Half'!$J$2:$J$300)</f>
        <v>0</v>
      </c>
      <c r="M218" s="28">
        <f>SUM(G218:L218)</f>
        <v>7</v>
      </c>
    </row>
    <row r="219" spans="1:13" ht="12.45" x14ac:dyDescent="0.3">
      <c r="A219" s="3" t="s">
        <v>180</v>
      </c>
      <c r="B219" s="3" t="s">
        <v>542</v>
      </c>
      <c r="C219" s="3" t="s">
        <v>33</v>
      </c>
      <c r="D219" s="3">
        <v>62</v>
      </c>
      <c r="E219" s="3" t="s">
        <v>19</v>
      </c>
      <c r="F219" s="2" t="str">
        <f>A219&amp;B219&amp;C219&amp;E219</f>
        <v>MarkLutterMGREATER DERRY TRACK CLUB</v>
      </c>
      <c r="G219" s="26">
        <f>SUMIF('Nashua 10K'!$F$2:$F$300,$F219,'Nashua 10K'!$J$2:$J$300)</f>
        <v>0</v>
      </c>
      <c r="H219" s="26">
        <f>SUMIF('Cinco 5K'!$F$2:$F$399,$F219,'Cinco 5K'!$J$2:$J$399)</f>
        <v>7</v>
      </c>
      <c r="I219" s="26">
        <f>SUMIF('Run for Freedom 10K'!$F$2:$F$300,$F219,'Run for Freedom 10K'!$J$2:$J$300)</f>
        <v>0</v>
      </c>
      <c r="J219" s="26">
        <f>SUMIF('Half Way to St. Patty 5K'!$F$2:$F$300,$F219,'Half Way to St. Patty 5K'!$J$2:$J$300)</f>
        <v>0</v>
      </c>
      <c r="K219" s="26">
        <f>SUMIF('Downriver 10K'!$F$2:$F$300,$F219,'Downriver 10K'!$J$2:$J$300)</f>
        <v>0</v>
      </c>
      <c r="L219" s="26">
        <f>SUMIF('New England Half'!$F$2:$F$300,$F219,'New England Half'!$J$2:$J$300)</f>
        <v>0</v>
      </c>
      <c r="M219" s="28">
        <f>SUM(G219:L219)</f>
        <v>7</v>
      </c>
    </row>
    <row r="220" spans="1:13" ht="12.45" x14ac:dyDescent="0.3">
      <c r="A220" s="3" t="s">
        <v>559</v>
      </c>
      <c r="B220" s="3" t="s">
        <v>239</v>
      </c>
      <c r="C220" s="3" t="s">
        <v>33</v>
      </c>
      <c r="D220" s="3">
        <v>66</v>
      </c>
      <c r="E220" s="3" t="s">
        <v>20</v>
      </c>
      <c r="F220" s="2" t="str">
        <f>A220&amp;B220&amp;C220&amp;E220</f>
        <v>AdamRosenthalMMILLENNIUM RUNNING</v>
      </c>
      <c r="G220" s="26">
        <f>SUMIF('Nashua 10K'!$F$2:$F$300,$F220,'Nashua 10K'!$J$2:$J$300)</f>
        <v>0</v>
      </c>
      <c r="H220" s="26">
        <f>SUMIF('Cinco 5K'!$F$2:$F$399,$F220,'Cinco 5K'!$J$2:$J$399)</f>
        <v>2</v>
      </c>
      <c r="I220" s="26">
        <f>SUMIF('Run for Freedom 10K'!$F$2:$F$300,$F220,'Run for Freedom 10K'!$J$2:$J$300)</f>
        <v>0</v>
      </c>
      <c r="J220" s="26">
        <f>SUMIF('Half Way to St. Patty 5K'!$F$2:$F$300,$F220,'Half Way to St. Patty 5K'!$J$2:$J$300)</f>
        <v>0</v>
      </c>
      <c r="K220" s="26">
        <f>SUMIF('Downriver 10K'!$F$2:$F$300,$F220,'Downriver 10K'!$J$2:$J$300)</f>
        <v>0</v>
      </c>
      <c r="L220" s="26">
        <f>SUMIF('New England Half'!$F$2:$F$300,$F220,'New England Half'!$J$2:$J$300)</f>
        <v>4.875</v>
      </c>
      <c r="M220" s="28">
        <f>SUM(G220:L220)</f>
        <v>6.875</v>
      </c>
    </row>
    <row r="221" spans="1:13" ht="12.45" x14ac:dyDescent="0.3">
      <c r="A221" s="3" t="s">
        <v>543</v>
      </c>
      <c r="B221" s="3" t="s">
        <v>544</v>
      </c>
      <c r="C221" s="3" t="s">
        <v>33</v>
      </c>
      <c r="D221" s="3">
        <v>69</v>
      </c>
      <c r="E221" s="2" t="s">
        <v>600</v>
      </c>
      <c r="F221" s="2" t="str">
        <f>A221&amp;B221&amp;C221&amp;E221</f>
        <v>DonaldBergeronMWHITE MOUNTAIN MILERS</v>
      </c>
      <c r="G221" s="26">
        <f>SUMIF('Nashua 10K'!$F$2:$F$300,$F221,'Nashua 10K'!$J$2:$J$300)</f>
        <v>0</v>
      </c>
      <c r="H221" s="26">
        <f>SUMIF('Cinco 5K'!$F$2:$F$399,$F221,'Cinco 5K'!$J$2:$J$399)</f>
        <v>6.75</v>
      </c>
      <c r="I221" s="26">
        <f>SUMIF('Run for Freedom 10K'!$F$2:$F$300,$F221,'Run for Freedom 10K'!$J$2:$J$300)</f>
        <v>0</v>
      </c>
      <c r="J221" s="26">
        <f>SUMIF('Half Way to St. Patty 5K'!$F$2:$F$300,$F221,'Half Way to St. Patty 5K'!$J$2:$J$300)</f>
        <v>0</v>
      </c>
      <c r="K221" s="26">
        <f>SUMIF('Downriver 10K'!$F$2:$F$300,$F221,'Downriver 10K'!$J$2:$J$300)</f>
        <v>0</v>
      </c>
      <c r="L221" s="26">
        <f>SUMIF('New England Half'!$F$2:$F$300,$F221,'New England Half'!$J$2:$J$300)</f>
        <v>0</v>
      </c>
      <c r="M221" s="28">
        <f>SUM(G221:L221)</f>
        <v>6.75</v>
      </c>
    </row>
    <row r="222" spans="1:13" ht="12.45" x14ac:dyDescent="0.3">
      <c r="A222" s="3" t="s">
        <v>577</v>
      </c>
      <c r="B222" s="3" t="s">
        <v>906</v>
      </c>
      <c r="C222" s="3" t="s">
        <v>33</v>
      </c>
      <c r="D222" s="3">
        <v>65</v>
      </c>
      <c r="E222" s="3" t="s">
        <v>20</v>
      </c>
      <c r="F222" s="2" t="str">
        <f>A222&amp;B222&amp;C222&amp;E222</f>
        <v>JonathanNugentMMILLENNIUM RUNNING</v>
      </c>
      <c r="G222" s="26">
        <f>SUMIF('Nashua 10K'!$F$2:$F$300,$F222,'Nashua 10K'!$J$2:$J$300)</f>
        <v>0</v>
      </c>
      <c r="H222" s="26">
        <f>SUMIF('Cinco 5K'!$F$2:$F$399,$F222,'Cinco 5K'!$J$2:$J$399)</f>
        <v>0</v>
      </c>
      <c r="I222" s="26">
        <f>SUMIF('Run for Freedom 10K'!$F$2:$F$300,$F222,'Run for Freedom 10K'!$J$2:$J$300)</f>
        <v>0</v>
      </c>
      <c r="J222" s="26">
        <f>SUMIF('Half Way to St. Patty 5K'!$F$2:$F$300,$F222,'Half Way to St. Patty 5K'!$J$2:$J$300)</f>
        <v>0</v>
      </c>
      <c r="K222" s="26">
        <f>SUMIF('Downriver 10K'!$F$2:$F$300,$F222,'Downriver 10K'!$J$2:$J$300)</f>
        <v>0</v>
      </c>
      <c r="L222" s="26">
        <f>SUMIF('New England Half'!$F$2:$F$300,$F222,'New England Half'!$J$2:$J$300)</f>
        <v>6.25</v>
      </c>
      <c r="M222" s="28">
        <f>SUM(G222:L222)</f>
        <v>6.25</v>
      </c>
    </row>
    <row r="223" spans="1:13" ht="12.45" x14ac:dyDescent="0.3">
      <c r="A223" s="3" t="s">
        <v>495</v>
      </c>
      <c r="B223" s="3" t="s">
        <v>689</v>
      </c>
      <c r="C223" s="3" t="s">
        <v>33</v>
      </c>
      <c r="D223" s="3">
        <v>30</v>
      </c>
      <c r="E223" s="3" t="s">
        <v>19</v>
      </c>
      <c r="F223" s="2" t="str">
        <f>A223&amp;B223&amp;C223&amp;E223</f>
        <v>ChristopherForbesMGREATER DERRY TRACK CLUB</v>
      </c>
      <c r="G223" s="26">
        <f>SUMIF('Nashua 10K'!$F$2:$F$300,$F223,'Nashua 10K'!$J$2:$J$300)</f>
        <v>0</v>
      </c>
      <c r="H223" s="26">
        <f>SUMIF('Cinco 5K'!$F$2:$F$399,$F223,'Cinco 5K'!$J$2:$J$399)</f>
        <v>0</v>
      </c>
      <c r="I223" s="26">
        <f>SUMIF('Run for Freedom 10K'!$F$2:$F$300,$F223,'Run for Freedom 10K'!$J$2:$J$300)</f>
        <v>6.25</v>
      </c>
      <c r="J223" s="26">
        <f>SUMIF('Half Way to St. Patty 5K'!$F$2:$F$300,$F223,'Half Way to St. Patty 5K'!$J$2:$J$300)</f>
        <v>0</v>
      </c>
      <c r="K223" s="26">
        <f>SUMIF('Downriver 10K'!$F$2:$F$300,$F223,'Downriver 10K'!$J$2:$J$300)</f>
        <v>0</v>
      </c>
      <c r="L223" s="26">
        <f>SUMIF('New England Half'!$F$2:$F$300,$F223,'New England Half'!$J$2:$J$300)</f>
        <v>0</v>
      </c>
      <c r="M223" s="28">
        <f>SUM(G223:L223)</f>
        <v>6.25</v>
      </c>
    </row>
    <row r="224" spans="1:13" ht="12.45" x14ac:dyDescent="0.3">
      <c r="A224" s="3" t="s">
        <v>586</v>
      </c>
      <c r="B224" s="3" t="s">
        <v>351</v>
      </c>
      <c r="C224" s="3" t="s">
        <v>33</v>
      </c>
      <c r="D224" s="3">
        <v>60</v>
      </c>
      <c r="E224" s="3" t="s">
        <v>19</v>
      </c>
      <c r="F224" s="2" t="str">
        <f>A224&amp;B224&amp;C224&amp;E224</f>
        <v>SpiroHarbilasMGREATER DERRY TRACK CLUB</v>
      </c>
      <c r="G224" s="26">
        <f>SUMIF('Nashua 10K'!$F$2:$F$300,$F224,'Nashua 10K'!$J$2:$J$300)</f>
        <v>0</v>
      </c>
      <c r="H224" s="26">
        <f>SUMIF('Cinco 5K'!$F$2:$F$399,$F224,'Cinco 5K'!$J$2:$J$399)</f>
        <v>2</v>
      </c>
      <c r="I224" s="26">
        <f>SUMIF('Run for Freedom 10K'!$F$2:$F$300,$F224,'Run for Freedom 10K'!$J$2:$J$300)</f>
        <v>0</v>
      </c>
      <c r="J224" s="26">
        <f>SUMIF('Half Way to St. Patty 5K'!$F$2:$F$300,$F224,'Half Way to St. Patty 5K'!$J$2:$J$300)</f>
        <v>4.25</v>
      </c>
      <c r="K224" s="26">
        <f>SUMIF('Downriver 10K'!$F$2:$F$300,$F224,'Downriver 10K'!$J$2:$J$300)</f>
        <v>0</v>
      </c>
      <c r="L224" s="26">
        <f>SUMIF('New England Half'!$F$2:$F$300,$F224,'New England Half'!$J$2:$J$300)</f>
        <v>0</v>
      </c>
      <c r="M224" s="28">
        <f>SUM(G224:L224)</f>
        <v>6.25</v>
      </c>
    </row>
    <row r="225" spans="1:13" ht="12.45" x14ac:dyDescent="0.3">
      <c r="A225" s="3" t="s">
        <v>48</v>
      </c>
      <c r="B225" s="3" t="s">
        <v>187</v>
      </c>
      <c r="C225" s="3" t="s">
        <v>33</v>
      </c>
      <c r="D225" s="3">
        <v>80</v>
      </c>
      <c r="E225" s="3" t="s">
        <v>21</v>
      </c>
      <c r="F225" s="2" t="str">
        <f>A225&amp;B225&amp;C225&amp;E225</f>
        <v>MichaelGonnermanMUPPER VALLEY RUNNING CLUB</v>
      </c>
      <c r="G225" s="26">
        <f>SUMIF('Nashua 10K'!$F$2:$F$300,$F225,'Nashua 10K'!$J$2:$J$300)</f>
        <v>0</v>
      </c>
      <c r="H225" s="26">
        <f>SUMIF('Cinco 5K'!$F$2:$F$399,$F225,'Cinco 5K'!$J$2:$J$399)</f>
        <v>6.0625</v>
      </c>
      <c r="I225" s="26">
        <f>SUMIF('Run for Freedom 10K'!$F$2:$F$300,$F225,'Run for Freedom 10K'!$J$2:$J$300)</f>
        <v>0</v>
      </c>
      <c r="J225" s="26">
        <f>SUMIF('Half Way to St. Patty 5K'!$F$2:$F$300,$F225,'Half Way to St. Patty 5K'!$J$2:$J$300)</f>
        <v>0</v>
      </c>
      <c r="K225" s="26">
        <f>SUMIF('Downriver 10K'!$F$2:$F$300,$F225,'Downriver 10K'!$J$2:$J$300)</f>
        <v>0</v>
      </c>
      <c r="L225" s="26">
        <f>SUMIF('New England Half'!$F$2:$F$300,$F225,'New England Half'!$J$2:$J$300)</f>
        <v>0</v>
      </c>
      <c r="M225" s="28">
        <f>SUM(G225:L225)</f>
        <v>6.0625</v>
      </c>
    </row>
    <row r="226" spans="1:13" ht="12.45" x14ac:dyDescent="0.3">
      <c r="A226" s="3" t="s">
        <v>473</v>
      </c>
      <c r="B226" s="3" t="s">
        <v>936</v>
      </c>
      <c r="C226" s="3" t="s">
        <v>33</v>
      </c>
      <c r="D226" s="3">
        <v>61</v>
      </c>
      <c r="E226" s="3" t="s">
        <v>18</v>
      </c>
      <c r="F226" s="2" t="str">
        <f>A226&amp;B226&amp;C226&amp;E226</f>
        <v>DavidLongMGATE CITY STRIDERS</v>
      </c>
      <c r="G226" s="26">
        <f>SUMIF('Nashua 10K'!$F$2:$F$300,$F226,'Nashua 10K'!$J$2:$J$300)</f>
        <v>0</v>
      </c>
      <c r="H226" s="26">
        <f>SUMIF('Cinco 5K'!$F$2:$F$399,$F226,'Cinco 5K'!$J$2:$J$399)</f>
        <v>0</v>
      </c>
      <c r="I226" s="26">
        <f>SUMIF('Run for Freedom 10K'!$F$2:$F$300,$F226,'Run for Freedom 10K'!$J$2:$J$300)</f>
        <v>0</v>
      </c>
      <c r="J226" s="26">
        <f>SUMIF('Half Way to St. Patty 5K'!$F$2:$F$300,$F226,'Half Way to St. Patty 5K'!$J$2:$J$300)</f>
        <v>0</v>
      </c>
      <c r="K226" s="26">
        <f>SUMIF('Downriver 10K'!$F$2:$F$300,$F226,'Downriver 10K'!$J$2:$J$300)</f>
        <v>0</v>
      </c>
      <c r="L226" s="26">
        <f>SUMIF('New England Half'!$F$2:$F$300,$F226,'New England Half'!$J$2:$J$300)</f>
        <v>6</v>
      </c>
      <c r="M226" s="28">
        <f>SUM(G226:L226)</f>
        <v>6</v>
      </c>
    </row>
    <row r="227" spans="1:13" ht="12.45" x14ac:dyDescent="0.3">
      <c r="A227" s="3" t="s">
        <v>594</v>
      </c>
      <c r="B227" s="3" t="s">
        <v>595</v>
      </c>
      <c r="C227" s="3" t="s">
        <v>33</v>
      </c>
      <c r="D227" s="3">
        <v>64</v>
      </c>
      <c r="E227" s="3" t="s">
        <v>19</v>
      </c>
      <c r="F227" s="2" t="str">
        <f>A227&amp;B227&amp;C227&amp;E227</f>
        <v>BrettKarinenMGREATER DERRY TRACK CLUB</v>
      </c>
      <c r="G227" s="26">
        <f>SUMIF('Nashua 10K'!$F$2:$F$300,$F227,'Nashua 10K'!$J$2:$J$300)</f>
        <v>0</v>
      </c>
      <c r="H227" s="26">
        <f>SUMIF('Cinco 5K'!$F$2:$F$399,$F227,'Cinco 5K'!$J$2:$J$399)</f>
        <v>2</v>
      </c>
      <c r="I227" s="26">
        <f>SUMIF('Run for Freedom 10K'!$F$2:$F$300,$F227,'Run for Freedom 10K'!$J$2:$J$300)</f>
        <v>0</v>
      </c>
      <c r="J227" s="26">
        <f>SUMIF('Half Way to St. Patty 5K'!$F$2:$F$300,$F227,'Half Way to St. Patty 5K'!$J$2:$J$300)</f>
        <v>4</v>
      </c>
      <c r="K227" s="26">
        <f>SUMIF('Downriver 10K'!$F$2:$F$300,$F227,'Downriver 10K'!$J$2:$J$300)</f>
        <v>0</v>
      </c>
      <c r="L227" s="26">
        <f>SUMIF('New England Half'!$F$2:$F$300,$F227,'New England Half'!$J$2:$J$300)</f>
        <v>0</v>
      </c>
      <c r="M227" s="28">
        <f>SUM(G227:L227)</f>
        <v>6</v>
      </c>
    </row>
    <row r="228" spans="1:13" ht="12.45" x14ac:dyDescent="0.3">
      <c r="A228" s="3" t="s">
        <v>73</v>
      </c>
      <c r="B228" s="3" t="s">
        <v>766</v>
      </c>
      <c r="C228" s="3" t="s">
        <v>33</v>
      </c>
      <c r="D228" s="3">
        <v>41</v>
      </c>
      <c r="E228" s="2" t="s">
        <v>20</v>
      </c>
      <c r="F228" s="2" t="str">
        <f>A228&amp;B228&amp;C228&amp;E228</f>
        <v>JamesOwenMMILLENNIUM RUNNING</v>
      </c>
      <c r="G228" s="26">
        <f>SUMIF('Nashua 10K'!$F$2:$F$300,$F228,'Nashua 10K'!$J$2:$J$300)</f>
        <v>0</v>
      </c>
      <c r="H228" s="26">
        <f>SUMIF('Cinco 5K'!$F$2:$F$399,$F228,'Cinco 5K'!$J$2:$J$399)</f>
        <v>0</v>
      </c>
      <c r="I228" s="26">
        <f>SUMIF('Run for Freedom 10K'!$F$2:$F$300,$F228,'Run for Freedom 10K'!$J$2:$J$300)</f>
        <v>0</v>
      </c>
      <c r="J228" s="26">
        <f>SUMIF('Half Way to St. Patty 5K'!$F$2:$F$300,$F228,'Half Way to St. Patty 5K'!$J$2:$J$300)</f>
        <v>5.875</v>
      </c>
      <c r="K228" s="26">
        <f>SUMIF('Downriver 10K'!$F$2:$F$300,$F228,'Downriver 10K'!$J$2:$J$300)</f>
        <v>0</v>
      </c>
      <c r="L228" s="26">
        <f>SUMIF('New England Half'!$F$2:$F$300,$F228,'New England Half'!$J$2:$J$300)</f>
        <v>0</v>
      </c>
      <c r="M228" s="28">
        <f>SUM(G228:L228)</f>
        <v>5.875</v>
      </c>
    </row>
    <row r="229" spans="1:13" ht="12.45" x14ac:dyDescent="0.3">
      <c r="A229" s="3" t="s">
        <v>548</v>
      </c>
      <c r="B229" s="3" t="s">
        <v>451</v>
      </c>
      <c r="C229" s="3" t="s">
        <v>33</v>
      </c>
      <c r="D229" s="3">
        <v>17</v>
      </c>
      <c r="E229" s="3" t="s">
        <v>20</v>
      </c>
      <c r="F229" s="2" t="str">
        <f>A229&amp;B229&amp;C229&amp;E229</f>
        <v>BraedenLubelczykMMILLENNIUM RUNNING</v>
      </c>
      <c r="G229" s="26">
        <f>SUMIF('Nashua 10K'!$F$2:$F$300,$F229,'Nashua 10K'!$J$2:$J$300)</f>
        <v>0</v>
      </c>
      <c r="H229" s="26">
        <f>SUMIF('Cinco 5K'!$F$2:$F$399,$F229,'Cinco 5K'!$J$2:$J$399)</f>
        <v>5.6875</v>
      </c>
      <c r="I229" s="26">
        <f>SUMIF('Run for Freedom 10K'!$F$2:$F$300,$F229,'Run for Freedom 10K'!$J$2:$J$300)</f>
        <v>0</v>
      </c>
      <c r="J229" s="26">
        <f>SUMIF('Half Way to St. Patty 5K'!$F$2:$F$300,$F229,'Half Way to St. Patty 5K'!$J$2:$J$300)</f>
        <v>0</v>
      </c>
      <c r="K229" s="26">
        <f>SUMIF('Downriver 10K'!$F$2:$F$300,$F229,'Downriver 10K'!$J$2:$J$300)</f>
        <v>0</v>
      </c>
      <c r="L229" s="26">
        <f>SUMIF('New England Half'!$F$2:$F$300,$F229,'New England Half'!$J$2:$J$300)</f>
        <v>0</v>
      </c>
      <c r="M229" s="28">
        <f>SUM(G229:L229)</f>
        <v>5.6875</v>
      </c>
    </row>
    <row r="230" spans="1:13" ht="12.45" x14ac:dyDescent="0.3">
      <c r="A230" s="3" t="s">
        <v>759</v>
      </c>
      <c r="B230" s="3" t="s">
        <v>760</v>
      </c>
      <c r="C230" s="3" t="s">
        <v>33</v>
      </c>
      <c r="D230" s="3">
        <v>22</v>
      </c>
      <c r="E230" s="2" t="s">
        <v>20</v>
      </c>
      <c r="F230" s="2" t="str">
        <f>A230&amp;B230&amp;C230&amp;E230</f>
        <v>BryceForteMMILLENNIUM RUNNING</v>
      </c>
      <c r="G230" s="26">
        <f>SUMIF('Nashua 10K'!$F$2:$F$300,$F230,'Nashua 10K'!$J$2:$J$300)</f>
        <v>0</v>
      </c>
      <c r="H230" s="26">
        <f>SUMIF('Cinco 5K'!$F$2:$F$399,$F230,'Cinco 5K'!$J$2:$J$399)</f>
        <v>0</v>
      </c>
      <c r="I230" s="26">
        <f>SUMIF('Run for Freedom 10K'!$F$2:$F$300,$F230,'Run for Freedom 10K'!$J$2:$J$300)</f>
        <v>0</v>
      </c>
      <c r="J230" s="26">
        <f>SUMIF('Half Way to St. Patty 5K'!$F$2:$F$300,$F230,'Half Way to St. Patty 5K'!$J$2:$J$300)</f>
        <v>5.6875</v>
      </c>
      <c r="K230" s="26">
        <f>SUMIF('Downriver 10K'!$F$2:$F$300,$F230,'Downriver 10K'!$J$2:$J$300)</f>
        <v>0</v>
      </c>
      <c r="L230" s="26">
        <f>SUMIF('New England Half'!$F$2:$F$300,$F230,'New England Half'!$J$2:$J$300)</f>
        <v>0</v>
      </c>
      <c r="M230" s="28">
        <f>SUM(G230:L230)</f>
        <v>5.6875</v>
      </c>
    </row>
    <row r="231" spans="1:13" ht="12.45" x14ac:dyDescent="0.3">
      <c r="A231" s="3" t="s">
        <v>111</v>
      </c>
      <c r="B231" s="3" t="s">
        <v>534</v>
      </c>
      <c r="C231" s="3" t="s">
        <v>33</v>
      </c>
      <c r="D231" s="3">
        <v>33</v>
      </c>
      <c r="E231" s="3" t="s">
        <v>21</v>
      </c>
      <c r="F231" s="2" t="str">
        <f>A231&amp;B231&amp;C231&amp;E231</f>
        <v>RobertJonesMUPPER VALLEY RUNNING CLUB</v>
      </c>
      <c r="G231" s="26">
        <f>SUMIF('Nashua 10K'!$F$2:$F$300,$F231,'Nashua 10K'!$J$2:$J$300)</f>
        <v>0</v>
      </c>
      <c r="H231" s="26">
        <f>SUMIF('Cinco 5K'!$F$2:$F$399,$F231,'Cinco 5K'!$J$2:$J$399)</f>
        <v>5.5</v>
      </c>
      <c r="I231" s="26">
        <f>SUMIF('Run for Freedom 10K'!$F$2:$F$300,$F231,'Run for Freedom 10K'!$J$2:$J$300)</f>
        <v>0</v>
      </c>
      <c r="J231" s="26">
        <f>SUMIF('Half Way to St. Patty 5K'!$F$2:$F$300,$F231,'Half Way to St. Patty 5K'!$J$2:$J$300)</f>
        <v>0</v>
      </c>
      <c r="K231" s="26">
        <f>SUMIF('Downriver 10K'!$F$2:$F$300,$F231,'Downriver 10K'!$J$2:$J$300)</f>
        <v>0</v>
      </c>
      <c r="L231" s="26">
        <f>SUMIF('New England Half'!$F$2:$F$300,$F231,'New England Half'!$J$2:$J$300)</f>
        <v>0</v>
      </c>
      <c r="M231" s="28">
        <f>SUM(G231:L231)</f>
        <v>5.5</v>
      </c>
    </row>
    <row r="232" spans="1:13" ht="12.45" x14ac:dyDescent="0.3">
      <c r="A232" s="3" t="s">
        <v>180</v>
      </c>
      <c r="B232" s="3" t="s">
        <v>774</v>
      </c>
      <c r="C232" s="3" t="s">
        <v>33</v>
      </c>
      <c r="D232" s="3">
        <v>49</v>
      </c>
      <c r="E232" s="2" t="s">
        <v>20</v>
      </c>
      <c r="F232" s="2" t="str">
        <f>A232&amp;B232&amp;C232&amp;E232</f>
        <v>MarkColeMMILLENNIUM RUNNING</v>
      </c>
      <c r="G232" s="26">
        <f>SUMIF('Nashua 10K'!$F$2:$F$300,$F232,'Nashua 10K'!$J$2:$J$300)</f>
        <v>0</v>
      </c>
      <c r="H232" s="26">
        <f>SUMIF('Cinco 5K'!$F$2:$F$399,$F232,'Cinco 5K'!$J$2:$J$399)</f>
        <v>0</v>
      </c>
      <c r="I232" s="26">
        <f>SUMIF('Run for Freedom 10K'!$F$2:$F$300,$F232,'Run for Freedom 10K'!$J$2:$J$300)</f>
        <v>0</v>
      </c>
      <c r="J232" s="26">
        <f>SUMIF('Half Way to St. Patty 5K'!$F$2:$F$300,$F232,'Half Way to St. Patty 5K'!$J$2:$J$300)</f>
        <v>5.5</v>
      </c>
      <c r="K232" s="26">
        <f>SUMIF('Downriver 10K'!$F$2:$F$300,$F232,'Downriver 10K'!$J$2:$J$300)</f>
        <v>0</v>
      </c>
      <c r="L232" s="26">
        <f>SUMIF('New England Half'!$F$2:$F$300,$F232,'New England Half'!$J$2:$J$300)</f>
        <v>0</v>
      </c>
      <c r="M232" s="28">
        <f>SUM(G232:L232)</f>
        <v>5.5</v>
      </c>
    </row>
    <row r="233" spans="1:13" ht="12.45" x14ac:dyDescent="0.3">
      <c r="A233" s="3" t="s">
        <v>691</v>
      </c>
      <c r="B233" s="3" t="s">
        <v>692</v>
      </c>
      <c r="C233" s="3" t="s">
        <v>33</v>
      </c>
      <c r="D233" s="3">
        <v>23</v>
      </c>
      <c r="E233" s="3" t="s">
        <v>24</v>
      </c>
      <c r="F233" s="2" t="str">
        <f>A233&amp;B233&amp;C233&amp;E233</f>
        <v>CalebCotterMGREATER MANCHESTER RUNNING CLUB</v>
      </c>
      <c r="G233" s="26">
        <f>SUMIF('Nashua 10K'!$F$2:$F$300,$F233,'Nashua 10K'!$J$2:$J$300)</f>
        <v>0</v>
      </c>
      <c r="H233" s="26">
        <f>SUMIF('Cinco 5K'!$F$2:$F$399,$F233,'Cinco 5K'!$J$2:$J$399)</f>
        <v>0</v>
      </c>
      <c r="I233" s="26">
        <f>SUMIF('Run for Freedom 10K'!$F$2:$F$300,$F233,'Run for Freedom 10K'!$J$2:$J$300)</f>
        <v>5.3125</v>
      </c>
      <c r="J233" s="26">
        <f>SUMIF('Half Way to St. Patty 5K'!$F$2:$F$300,$F233,'Half Way to St. Patty 5K'!$J$2:$J$300)</f>
        <v>0</v>
      </c>
      <c r="K233" s="26">
        <f>SUMIF('Downriver 10K'!$F$2:$F$300,$F233,'Downriver 10K'!$J$2:$J$300)</f>
        <v>0</v>
      </c>
      <c r="L233" s="26">
        <f>SUMIF('New England Half'!$F$2:$F$300,$F233,'New England Half'!$J$2:$J$300)</f>
        <v>0</v>
      </c>
      <c r="M233" s="28">
        <f>SUM(G233:L233)</f>
        <v>5.3125</v>
      </c>
    </row>
    <row r="234" spans="1:13" ht="12.45" x14ac:dyDescent="0.3">
      <c r="A234" s="3" t="s">
        <v>475</v>
      </c>
      <c r="B234" s="3" t="s">
        <v>767</v>
      </c>
      <c r="C234" s="3" t="s">
        <v>33</v>
      </c>
      <c r="D234" s="3">
        <v>34</v>
      </c>
      <c r="E234" s="2" t="s">
        <v>20</v>
      </c>
      <c r="F234" s="2" t="str">
        <f>A234&amp;B234&amp;C234&amp;E234</f>
        <v>StevenHolderMMILLENNIUM RUNNING</v>
      </c>
      <c r="G234" s="26">
        <f>SUMIF('Nashua 10K'!$F$2:$F$300,$F234,'Nashua 10K'!$J$2:$J$300)</f>
        <v>0</v>
      </c>
      <c r="H234" s="26">
        <f>SUMIF('Cinco 5K'!$F$2:$F$399,$F234,'Cinco 5K'!$J$2:$J$399)</f>
        <v>0</v>
      </c>
      <c r="I234" s="26">
        <f>SUMIF('Run for Freedom 10K'!$F$2:$F$300,$F234,'Run for Freedom 10K'!$J$2:$J$300)</f>
        <v>0</v>
      </c>
      <c r="J234" s="26">
        <f>SUMIF('Half Way to St. Patty 5K'!$F$2:$F$300,$F234,'Half Way to St. Patty 5K'!$J$2:$J$300)</f>
        <v>5.3125</v>
      </c>
      <c r="K234" s="26">
        <f>SUMIF('Downriver 10K'!$F$2:$F$300,$F234,'Downriver 10K'!$J$2:$J$300)</f>
        <v>0</v>
      </c>
      <c r="L234" s="26">
        <f>SUMIF('New England Half'!$F$2:$F$300,$F234,'New England Half'!$J$2:$J$300)</f>
        <v>0</v>
      </c>
      <c r="M234" s="28">
        <f>SUM(G234:L234)</f>
        <v>5.3125</v>
      </c>
    </row>
    <row r="235" spans="1:13" ht="12.45" x14ac:dyDescent="0.3">
      <c r="A235" s="3" t="s">
        <v>532</v>
      </c>
      <c r="B235" s="3" t="s">
        <v>422</v>
      </c>
      <c r="C235" s="3" t="s">
        <v>33</v>
      </c>
      <c r="D235" s="3">
        <v>34</v>
      </c>
      <c r="E235" s="3" t="s">
        <v>20</v>
      </c>
      <c r="F235" s="2" t="str">
        <f>A235&amp;B235&amp;C235&amp;E235</f>
        <v>EricSmithMMILLENNIUM RUNNING</v>
      </c>
      <c r="G235" s="26">
        <f>SUMIF('Nashua 10K'!$F$2:$F$300,$F235,'Nashua 10K'!$J$2:$J$300)</f>
        <v>0</v>
      </c>
      <c r="H235" s="26">
        <f>SUMIF('Cinco 5K'!$F$2:$F$399,$F235,'Cinco 5K'!$J$2:$J$399)</f>
        <v>5.3125</v>
      </c>
      <c r="I235" s="26">
        <f>SUMIF('Run for Freedom 10K'!$F$2:$F$300,$F235,'Run for Freedom 10K'!$J$2:$J$300)</f>
        <v>0</v>
      </c>
      <c r="J235" s="26">
        <f>SUMIF('Half Way to St. Patty 5K'!$F$2:$F$300,$F235,'Half Way to St. Patty 5K'!$J$2:$J$300)</f>
        <v>0</v>
      </c>
      <c r="K235" s="26">
        <f>SUMIF('Downriver 10K'!$F$2:$F$300,$F235,'Downriver 10K'!$J$2:$J$300)</f>
        <v>0</v>
      </c>
      <c r="L235" s="26">
        <f>SUMIF('New England Half'!$F$2:$F$300,$F235,'New England Half'!$J$2:$J$300)</f>
        <v>0</v>
      </c>
      <c r="M235" s="28">
        <f>SUM(G235:L235)</f>
        <v>5.3125</v>
      </c>
    </row>
    <row r="236" spans="1:13" ht="12.45" x14ac:dyDescent="0.3">
      <c r="A236" s="3" t="s">
        <v>99</v>
      </c>
      <c r="B236" s="3" t="s">
        <v>553</v>
      </c>
      <c r="C236" s="3" t="s">
        <v>33</v>
      </c>
      <c r="D236" s="3">
        <v>33</v>
      </c>
      <c r="E236" s="2" t="s">
        <v>25</v>
      </c>
      <c r="F236" s="2" t="str">
        <f>A236&amp;B236&amp;C236&amp;E236</f>
        <v>TomMeloMRUNNERS ALLEY</v>
      </c>
      <c r="G236" s="26">
        <f>SUMIF('Nashua 10K'!$F$2:$F$300,$F236,'Nashua 10K'!$J$2:$J$300)</f>
        <v>0</v>
      </c>
      <c r="H236" s="26">
        <f>SUMIF('Cinco 5K'!$F$2:$F$399,$F236,'Cinco 5K'!$J$2:$J$399)</f>
        <v>5.125</v>
      </c>
      <c r="I236" s="26">
        <f>SUMIF('Run for Freedom 10K'!$F$2:$F$300,$F236,'Run for Freedom 10K'!$J$2:$J$300)</f>
        <v>0</v>
      </c>
      <c r="J236" s="26">
        <f>SUMIF('Half Way to St. Patty 5K'!$F$2:$F$300,$F236,'Half Way to St. Patty 5K'!$J$2:$J$300)</f>
        <v>0</v>
      </c>
      <c r="K236" s="26">
        <f>SUMIF('Downriver 10K'!$F$2:$F$300,$F236,'Downriver 10K'!$J$2:$J$300)</f>
        <v>0</v>
      </c>
      <c r="L236" s="26">
        <f>SUMIF('New England Half'!$F$2:$F$300,$F236,'New England Half'!$J$2:$J$300)</f>
        <v>0</v>
      </c>
      <c r="M236" s="28">
        <f>SUM(G236:L236)</f>
        <v>5.125</v>
      </c>
    </row>
    <row r="237" spans="1:13" ht="12.45" x14ac:dyDescent="0.3">
      <c r="A237" s="3" t="s">
        <v>776</v>
      </c>
      <c r="B237" s="3" t="s">
        <v>777</v>
      </c>
      <c r="C237" s="3" t="s">
        <v>33</v>
      </c>
      <c r="D237" s="3">
        <v>45</v>
      </c>
      <c r="E237" s="2" t="s">
        <v>20</v>
      </c>
      <c r="F237" s="2" t="str">
        <f>A237&amp;B237&amp;C237&amp;E237</f>
        <v>ErikLesniakMMILLENNIUM RUNNING</v>
      </c>
      <c r="G237" s="26">
        <f>SUMIF('Nashua 10K'!$F$2:$F$300,$F237,'Nashua 10K'!$J$2:$J$300)</f>
        <v>0</v>
      </c>
      <c r="H237" s="26">
        <f>SUMIF('Cinco 5K'!$F$2:$F$399,$F237,'Cinco 5K'!$J$2:$J$399)</f>
        <v>0</v>
      </c>
      <c r="I237" s="26">
        <f>SUMIF('Run for Freedom 10K'!$F$2:$F$300,$F237,'Run for Freedom 10K'!$J$2:$J$300)</f>
        <v>0</v>
      </c>
      <c r="J237" s="26">
        <f>SUMIF('Half Way to St. Patty 5K'!$F$2:$F$300,$F237,'Half Way to St. Patty 5K'!$J$2:$J$300)</f>
        <v>5.125</v>
      </c>
      <c r="K237" s="26">
        <f>SUMIF('Downriver 10K'!$F$2:$F$300,$F237,'Downriver 10K'!$J$2:$J$300)</f>
        <v>0</v>
      </c>
      <c r="L237" s="26">
        <f>SUMIF('New England Half'!$F$2:$F$300,$F237,'New England Half'!$J$2:$J$300)</f>
        <v>0</v>
      </c>
      <c r="M237" s="28">
        <f>SUM(G237:L237)</f>
        <v>5.125</v>
      </c>
    </row>
    <row r="238" spans="1:13" ht="12.45" x14ac:dyDescent="0.3">
      <c r="A238" s="3" t="s">
        <v>50</v>
      </c>
      <c r="B238" s="3" t="s">
        <v>396</v>
      </c>
      <c r="C238" s="3" t="s">
        <v>33</v>
      </c>
      <c r="D238" s="3">
        <v>11</v>
      </c>
      <c r="E238" s="3" t="s">
        <v>18</v>
      </c>
      <c r="F238" s="2" t="str">
        <f>A238&amp;B238&amp;C238&amp;E238</f>
        <v>JackNewboldMGATE CITY STRIDERS</v>
      </c>
      <c r="G238" s="26">
        <f>SUMIF('Nashua 10K'!$F$2:$F$300,$F238,'Nashua 10K'!$J$2:$J$300)</f>
        <v>0</v>
      </c>
      <c r="H238" s="26">
        <f>SUMIF('Cinco 5K'!$F$2:$F$399,$F238,'Cinco 5K'!$J$2:$J$399)</f>
        <v>4.9375</v>
      </c>
      <c r="I238" s="26">
        <f>SUMIF('Run for Freedom 10K'!$F$2:$F$300,$F238,'Run for Freedom 10K'!$J$2:$J$300)</f>
        <v>0</v>
      </c>
      <c r="J238" s="26">
        <f>SUMIF('Half Way to St. Patty 5K'!$F$2:$F$300,$F238,'Half Way to St. Patty 5K'!$J$2:$J$300)</f>
        <v>0</v>
      </c>
      <c r="K238" s="26">
        <f>SUMIF('Downriver 10K'!$F$2:$F$300,$F238,'Downriver 10K'!$J$2:$J$300)</f>
        <v>0</v>
      </c>
      <c r="L238" s="26">
        <f>SUMIF('New England Half'!$F$2:$F$300,$F238,'New England Half'!$J$2:$J$300)</f>
        <v>0</v>
      </c>
      <c r="M238" s="28">
        <f>SUM(G238:L238)</f>
        <v>4.9375</v>
      </c>
    </row>
    <row r="239" spans="1:13" ht="12.45" x14ac:dyDescent="0.3">
      <c r="A239" t="s">
        <v>704</v>
      </c>
      <c r="B239" t="s">
        <v>705</v>
      </c>
      <c r="C239" s="3" t="s">
        <v>33</v>
      </c>
      <c r="D239">
        <v>51</v>
      </c>
      <c r="E239" s="2" t="s">
        <v>18</v>
      </c>
      <c r="F239" s="2" t="str">
        <f>A239&amp;B239&amp;C239&amp;E239</f>
        <v>AlexPersaudMGATE CITY STRIDERS</v>
      </c>
      <c r="G239" s="26">
        <f>SUMIF('Nashua 10K'!$F$2:$F$300,$F239,'Nashua 10K'!$J$2:$J$300)</f>
        <v>0</v>
      </c>
      <c r="H239" s="26">
        <f>SUMIF('Cinco 5K'!$F$2:$F$399,$F239,'Cinco 5K'!$J$2:$J$399)</f>
        <v>0</v>
      </c>
      <c r="I239" s="26">
        <f>SUMIF('Run for Freedom 10K'!$F$2:$F$300,$F239,'Run for Freedom 10K'!$J$2:$J$300)</f>
        <v>0</v>
      </c>
      <c r="J239" s="26">
        <f>SUMIF('Half Way to St. Patty 5K'!$F$2:$F$300,$F239,'Half Way to St. Patty 5K'!$J$2:$J$300)</f>
        <v>4.9375</v>
      </c>
      <c r="K239" s="26">
        <f>SUMIF('Downriver 10K'!$F$2:$F$300,$F239,'Downriver 10K'!$J$2:$J$300)</f>
        <v>0</v>
      </c>
      <c r="L239" s="26">
        <f>SUMIF('New England Half'!$F$2:$F$300,$F239,'New England Half'!$J$2:$J$300)</f>
        <v>0</v>
      </c>
      <c r="M239" s="28">
        <f>SUM(G239:L239)</f>
        <v>4.9375</v>
      </c>
    </row>
    <row r="240" spans="1:13" ht="12.45" x14ac:dyDescent="0.3">
      <c r="A240" s="3" t="s">
        <v>504</v>
      </c>
      <c r="B240" s="3" t="s">
        <v>770</v>
      </c>
      <c r="C240" s="3" t="s">
        <v>33</v>
      </c>
      <c r="D240" s="3">
        <v>25</v>
      </c>
      <c r="E240" s="2" t="s">
        <v>20</v>
      </c>
      <c r="F240" s="2" t="str">
        <f>A240&amp;B240&amp;C240&amp;E240</f>
        <v>MattMedeirosMMILLENNIUM RUNNING</v>
      </c>
      <c r="G240" s="26">
        <f>SUMIF('Nashua 10K'!$F$2:$F$300,$F240,'Nashua 10K'!$J$2:$J$300)</f>
        <v>0</v>
      </c>
      <c r="H240" s="26">
        <f>SUMIF('Cinco 5K'!$F$2:$F$399,$F240,'Cinco 5K'!$J$2:$J$399)</f>
        <v>0</v>
      </c>
      <c r="I240" s="26">
        <f>SUMIF('Run for Freedom 10K'!$F$2:$F$300,$F240,'Run for Freedom 10K'!$J$2:$J$300)</f>
        <v>0</v>
      </c>
      <c r="J240" s="26">
        <f>SUMIF('Half Way to St. Patty 5K'!$F$2:$F$300,$F240,'Half Way to St. Patty 5K'!$J$2:$J$300)</f>
        <v>4.75</v>
      </c>
      <c r="K240" s="26">
        <f>SUMIF('Downriver 10K'!$F$2:$F$300,$F240,'Downriver 10K'!$J$2:$J$300)</f>
        <v>0</v>
      </c>
      <c r="L240" s="26">
        <f>SUMIF('New England Half'!$F$2:$F$300,$F240,'New England Half'!$J$2:$J$300)</f>
        <v>0</v>
      </c>
      <c r="M240" s="28">
        <f>SUM(G240:L240)</f>
        <v>4.75</v>
      </c>
    </row>
    <row r="241" spans="1:13" ht="12.45" x14ac:dyDescent="0.3">
      <c r="A241" s="3" t="s">
        <v>559</v>
      </c>
      <c r="B241" s="3" t="s">
        <v>269</v>
      </c>
      <c r="C241" s="3" t="s">
        <v>33</v>
      </c>
      <c r="D241" s="3">
        <v>44</v>
      </c>
      <c r="E241" s="3" t="s">
        <v>20</v>
      </c>
      <c r="F241" s="2" t="str">
        <f>A241&amp;B241&amp;C241&amp;E241</f>
        <v>AdamWilsonMMILLENNIUM RUNNING</v>
      </c>
      <c r="G241" s="26">
        <f>SUMIF('Nashua 10K'!$F$2:$F$300,$F241,'Nashua 10K'!$J$2:$J$300)</f>
        <v>0</v>
      </c>
      <c r="H241" s="26">
        <f>SUMIF('Cinco 5K'!$F$2:$F$399,$F241,'Cinco 5K'!$J$2:$J$399)</f>
        <v>4.75</v>
      </c>
      <c r="I241" s="26">
        <f>SUMIF('Run for Freedom 10K'!$F$2:$F$300,$F241,'Run for Freedom 10K'!$J$2:$J$300)</f>
        <v>0</v>
      </c>
      <c r="J241" s="26">
        <f>SUMIF('Half Way to St. Patty 5K'!$F$2:$F$300,$F241,'Half Way to St. Patty 5K'!$J$2:$J$300)</f>
        <v>0</v>
      </c>
      <c r="K241" s="26">
        <f>SUMIF('Downriver 10K'!$F$2:$F$300,$F241,'Downriver 10K'!$J$2:$J$300)</f>
        <v>0</v>
      </c>
      <c r="L241" s="26">
        <f>SUMIF('New England Half'!$F$2:$F$300,$F241,'New England Half'!$J$2:$J$300)</f>
        <v>0</v>
      </c>
      <c r="M241" s="28">
        <f>SUM(G241:L241)</f>
        <v>4.75</v>
      </c>
    </row>
    <row r="242" spans="1:13" ht="12.45" x14ac:dyDescent="0.3">
      <c r="A242" s="3" t="s">
        <v>694</v>
      </c>
      <c r="B242" s="3" t="s">
        <v>695</v>
      </c>
      <c r="C242" s="3" t="s">
        <v>33</v>
      </c>
      <c r="D242" s="3">
        <v>71</v>
      </c>
      <c r="E242" s="3" t="s">
        <v>19</v>
      </c>
      <c r="F242" s="2" t="str">
        <f>A242&amp;B242&amp;C242&amp;E242</f>
        <v>FrederickAndersonMGREATER DERRY TRACK CLUB</v>
      </c>
      <c r="G242" s="26">
        <f>SUMIF('Nashua 10K'!$F$2:$F$300,$F242,'Nashua 10K'!$J$2:$J$300)</f>
        <v>0</v>
      </c>
      <c r="H242" s="26">
        <f>SUMIF('Cinco 5K'!$F$2:$F$399,$F242,'Cinco 5K'!$J$2:$J$399)</f>
        <v>0</v>
      </c>
      <c r="I242" s="26">
        <f>SUMIF('Run for Freedom 10K'!$F$2:$F$300,$F242,'Run for Freedom 10K'!$J$2:$J$300)</f>
        <v>4.75</v>
      </c>
      <c r="J242" s="26">
        <f>SUMIF('Half Way to St. Patty 5K'!$F$2:$F$300,$F242,'Half Way to St. Patty 5K'!$J$2:$J$300)</f>
        <v>0</v>
      </c>
      <c r="K242" s="26">
        <f>SUMIF('Downriver 10K'!$F$2:$F$300,$F242,'Downriver 10K'!$J$2:$J$300)</f>
        <v>0</v>
      </c>
      <c r="L242" s="26">
        <f>SUMIF('New England Half'!$F$2:$F$300,$F242,'New England Half'!$J$2:$J$300)</f>
        <v>0</v>
      </c>
      <c r="M242" s="28">
        <f>SUM(G242:L242)</f>
        <v>4.75</v>
      </c>
    </row>
    <row r="243" spans="1:13" ht="12.45" x14ac:dyDescent="0.3">
      <c r="A243" s="3" t="s">
        <v>729</v>
      </c>
      <c r="B243" s="3" t="s">
        <v>153</v>
      </c>
      <c r="C243" s="3" t="s">
        <v>33</v>
      </c>
      <c r="D243" s="3">
        <v>14</v>
      </c>
      <c r="E243" s="2" t="s">
        <v>19</v>
      </c>
      <c r="F243" s="2" t="str">
        <f>A243&amp;B243&amp;C243&amp;E243</f>
        <v>AaravVidyarthyMGREATER DERRY TRACK CLUB</v>
      </c>
      <c r="G243" s="26">
        <f>SUMIF('Nashua 10K'!$F$2:$F$300,$F243,'Nashua 10K'!$J$2:$J$300)</f>
        <v>0</v>
      </c>
      <c r="H243" s="26">
        <f>SUMIF('Cinco 5K'!$F$2:$F$399,$F243,'Cinco 5K'!$J$2:$J$399)</f>
        <v>0</v>
      </c>
      <c r="I243" s="26">
        <f>SUMIF('Run for Freedom 10K'!$F$2:$F$300,$F243,'Run for Freedom 10K'!$J$2:$J$300)</f>
        <v>0</v>
      </c>
      <c r="J243" s="26">
        <f>SUMIF('Half Way to St. Patty 5K'!$F$2:$F$300,$F243,'Half Way to St. Patty 5K'!$J$2:$J$300)</f>
        <v>4.5625</v>
      </c>
      <c r="K243" s="26">
        <f>SUMIF('Downriver 10K'!$F$2:$F$300,$F243,'Downriver 10K'!$J$2:$J$300)</f>
        <v>0</v>
      </c>
      <c r="L243" s="26">
        <f>SUMIF('New England Half'!$F$2:$F$300,$F243,'New England Half'!$J$2:$J$300)</f>
        <v>0</v>
      </c>
      <c r="M243" s="28">
        <f>SUM(G243:L243)</f>
        <v>4.5625</v>
      </c>
    </row>
    <row r="244" spans="1:13" ht="12.45" x14ac:dyDescent="0.3">
      <c r="A244" s="3" t="s">
        <v>555</v>
      </c>
      <c r="B244" s="3" t="s">
        <v>556</v>
      </c>
      <c r="C244" s="3" t="s">
        <v>33</v>
      </c>
      <c r="D244" s="3">
        <v>31</v>
      </c>
      <c r="E244" s="3" t="s">
        <v>20</v>
      </c>
      <c r="F244" s="2" t="str">
        <f>A244&amp;B244&amp;C244&amp;E244</f>
        <v>TylerGuilbeaultMMILLENNIUM RUNNING</v>
      </c>
      <c r="G244" s="26">
        <f>SUMIF('Nashua 10K'!$F$2:$F$300,$F244,'Nashua 10K'!$J$2:$J$300)</f>
        <v>0</v>
      </c>
      <c r="H244" s="26">
        <f>SUMIF('Cinco 5K'!$F$2:$F$399,$F244,'Cinco 5K'!$J$2:$J$399)</f>
        <v>4.375</v>
      </c>
      <c r="I244" s="26">
        <f>SUMIF('Run for Freedom 10K'!$F$2:$F$300,$F244,'Run for Freedom 10K'!$J$2:$J$300)</f>
        <v>0</v>
      </c>
      <c r="J244" s="26">
        <f>SUMIF('Half Way to St. Patty 5K'!$F$2:$F$300,$F244,'Half Way to St. Patty 5K'!$J$2:$J$300)</f>
        <v>0</v>
      </c>
      <c r="K244" s="26">
        <f>SUMIF('Downriver 10K'!$F$2:$F$300,$F244,'Downriver 10K'!$J$2:$J$300)</f>
        <v>0</v>
      </c>
      <c r="L244" s="26">
        <f>SUMIF('New England Half'!$F$2:$F$300,$F244,'New England Half'!$J$2:$J$300)</f>
        <v>0</v>
      </c>
      <c r="M244" s="28">
        <f>SUM(G244:L244)</f>
        <v>4.375</v>
      </c>
    </row>
    <row r="245" spans="1:13" ht="12.45" x14ac:dyDescent="0.3">
      <c r="A245" s="3" t="s">
        <v>557</v>
      </c>
      <c r="B245" s="3" t="s">
        <v>558</v>
      </c>
      <c r="C245" s="3" t="s">
        <v>33</v>
      </c>
      <c r="D245" s="3">
        <v>76</v>
      </c>
      <c r="E245" s="3" t="s">
        <v>20</v>
      </c>
      <c r="F245" s="2" t="str">
        <f>A245&amp;B245&amp;C245&amp;E245</f>
        <v>SamyEl-GuebalyMMILLENNIUM RUNNING</v>
      </c>
      <c r="G245" s="26">
        <f>SUMIF('Nashua 10K'!$F$2:$F$300,$F245,'Nashua 10K'!$J$2:$J$300)</f>
        <v>0</v>
      </c>
      <c r="H245" s="26">
        <f>SUMIF('Cinco 5K'!$F$2:$F$399,$F245,'Cinco 5K'!$J$2:$J$399)</f>
        <v>4.25</v>
      </c>
      <c r="I245" s="26">
        <f>SUMIF('Run for Freedom 10K'!$F$2:$F$300,$F245,'Run for Freedom 10K'!$J$2:$J$300)</f>
        <v>0</v>
      </c>
      <c r="J245" s="26">
        <f>SUMIF('Half Way to St. Patty 5K'!$F$2:$F$300,$F245,'Half Way to St. Patty 5K'!$J$2:$J$300)</f>
        <v>0</v>
      </c>
      <c r="K245" s="26">
        <f>SUMIF('Downriver 10K'!$F$2:$F$300,$F245,'Downriver 10K'!$J$2:$J$300)</f>
        <v>0</v>
      </c>
      <c r="L245" s="26">
        <f>SUMIF('New England Half'!$F$2:$F$300,$F245,'New England Half'!$J$2:$J$300)</f>
        <v>0</v>
      </c>
      <c r="M245" s="28">
        <f>SUM(G245:L245)</f>
        <v>4.25</v>
      </c>
    </row>
    <row r="246" spans="1:13" ht="12.45" x14ac:dyDescent="0.3">
      <c r="A246" s="3" t="s">
        <v>549</v>
      </c>
      <c r="B246" s="3" t="s">
        <v>451</v>
      </c>
      <c r="C246" s="3" t="s">
        <v>33</v>
      </c>
      <c r="D246" s="3">
        <v>15</v>
      </c>
      <c r="E246" s="3" t="s">
        <v>20</v>
      </c>
      <c r="F246" s="2" t="str">
        <f>A246&amp;B246&amp;C246&amp;E246</f>
        <v>BrycenLubelczykMMILLENNIUM RUNNING</v>
      </c>
      <c r="G246" s="26">
        <f>SUMIF('Nashua 10K'!$F$2:$F$300,$F246,'Nashua 10K'!$J$2:$J$300)</f>
        <v>0</v>
      </c>
      <c r="H246" s="26">
        <f>SUMIF('Cinco 5K'!$F$2:$F$399,$F246,'Cinco 5K'!$J$2:$J$399)</f>
        <v>4.125</v>
      </c>
      <c r="I246" s="26">
        <f>SUMIF('Run for Freedom 10K'!$F$2:$F$300,$F246,'Run for Freedom 10K'!$J$2:$J$300)</f>
        <v>0</v>
      </c>
      <c r="J246" s="26">
        <f>SUMIF('Half Way to St. Patty 5K'!$F$2:$F$300,$F246,'Half Way to St. Patty 5K'!$J$2:$J$300)</f>
        <v>0</v>
      </c>
      <c r="K246" s="26">
        <f>SUMIF('Downriver 10K'!$F$2:$F$300,$F246,'Downriver 10K'!$J$2:$J$300)</f>
        <v>0</v>
      </c>
      <c r="L246" s="26">
        <f>SUMIF('New England Half'!$F$2:$F$300,$F246,'New England Half'!$J$2:$J$300)</f>
        <v>0</v>
      </c>
      <c r="M246" s="28">
        <f>SUM(G246:L246)</f>
        <v>4.125</v>
      </c>
    </row>
    <row r="247" spans="1:13" ht="12.45" x14ac:dyDescent="0.3">
      <c r="A247" s="3" t="s">
        <v>730</v>
      </c>
      <c r="B247" s="3" t="s">
        <v>165</v>
      </c>
      <c r="C247" s="3" t="s">
        <v>33</v>
      </c>
      <c r="D247" s="3">
        <v>65</v>
      </c>
      <c r="E247" s="2" t="s">
        <v>19</v>
      </c>
      <c r="F247" s="2" t="str">
        <f>A247&amp;B247&amp;C247&amp;E247</f>
        <v>ShaneFarnsworthMGREATER DERRY TRACK CLUB</v>
      </c>
      <c r="G247" s="26">
        <f>SUMIF('Nashua 10K'!$F$2:$F$300,$F247,'Nashua 10K'!$J$2:$J$300)</f>
        <v>0</v>
      </c>
      <c r="H247" s="26">
        <f>SUMIF('Cinco 5K'!$F$2:$F$399,$F247,'Cinco 5K'!$J$2:$J$399)</f>
        <v>0</v>
      </c>
      <c r="I247" s="26">
        <f>SUMIF('Run for Freedom 10K'!$F$2:$F$300,$F247,'Run for Freedom 10K'!$J$2:$J$300)</f>
        <v>0</v>
      </c>
      <c r="J247" s="26">
        <f>SUMIF('Half Way to St. Patty 5K'!$F$2:$F$300,$F247,'Half Way to St. Patty 5K'!$J$2:$J$300)</f>
        <v>4.125</v>
      </c>
      <c r="K247" s="26">
        <f>SUMIF('Downriver 10K'!$F$2:$F$300,$F247,'Downriver 10K'!$J$2:$J$300)</f>
        <v>0</v>
      </c>
      <c r="L247" s="26">
        <f>SUMIF('New England Half'!$F$2:$F$300,$F247,'New England Half'!$J$2:$J$300)</f>
        <v>0</v>
      </c>
      <c r="M247" s="28">
        <f>SUM(G247:L247)</f>
        <v>4.125</v>
      </c>
    </row>
    <row r="248" spans="1:13" ht="12.45" x14ac:dyDescent="0.3">
      <c r="A248" s="3" t="s">
        <v>532</v>
      </c>
      <c r="B248" s="3" t="s">
        <v>560</v>
      </c>
      <c r="C248" s="3" t="s">
        <v>33</v>
      </c>
      <c r="D248" s="3">
        <v>52</v>
      </c>
      <c r="E248" s="3" t="s">
        <v>20</v>
      </c>
      <c r="F248" s="2" t="str">
        <f>A248&amp;B248&amp;C248&amp;E248</f>
        <v>EricEastmanMMILLENNIUM RUNNING</v>
      </c>
      <c r="G248" s="26">
        <f>SUMIF('Nashua 10K'!$F$2:$F$300,$F248,'Nashua 10K'!$J$2:$J$300)</f>
        <v>0</v>
      </c>
      <c r="H248" s="26">
        <f>SUMIF('Cinco 5K'!$F$2:$F$399,$F248,'Cinco 5K'!$J$2:$J$399)</f>
        <v>4</v>
      </c>
      <c r="I248" s="26">
        <f>SUMIF('Run for Freedom 10K'!$F$2:$F$300,$F248,'Run for Freedom 10K'!$J$2:$J$300)</f>
        <v>0</v>
      </c>
      <c r="J248" s="26">
        <f>SUMIF('Half Way to St. Patty 5K'!$F$2:$F$300,$F248,'Half Way to St. Patty 5K'!$J$2:$J$300)</f>
        <v>0</v>
      </c>
      <c r="K248" s="26">
        <f>SUMIF('Downriver 10K'!$F$2:$F$300,$F248,'Downriver 10K'!$J$2:$J$300)</f>
        <v>0</v>
      </c>
      <c r="L248" s="26">
        <f>SUMIF('New England Half'!$F$2:$F$300,$F248,'New England Half'!$J$2:$J$300)</f>
        <v>0</v>
      </c>
      <c r="M248" s="28">
        <f>SUM(G248:L248)</f>
        <v>4</v>
      </c>
    </row>
    <row r="249" spans="1:13" ht="12.45" x14ac:dyDescent="0.3">
      <c r="A249" s="3" t="s">
        <v>565</v>
      </c>
      <c r="B249" s="3" t="s">
        <v>566</v>
      </c>
      <c r="C249" s="3" t="s">
        <v>33</v>
      </c>
      <c r="D249" s="3">
        <v>28</v>
      </c>
      <c r="E249" s="3" t="s">
        <v>21</v>
      </c>
      <c r="F249" s="2" t="str">
        <f>A249&amp;B249&amp;C249&amp;E249</f>
        <v>AndrewHeilmannMUPPER VALLEY RUNNING CLUB</v>
      </c>
      <c r="G249" s="26">
        <f>SUMIF('Nashua 10K'!$F$2:$F$300,$F249,'Nashua 10K'!$J$2:$J$300)</f>
        <v>0</v>
      </c>
      <c r="H249" s="26">
        <f>SUMIF('Cinco 5K'!$F$2:$F$399,$F249,'Cinco 5K'!$J$2:$J$399)</f>
        <v>3.5</v>
      </c>
      <c r="I249" s="26">
        <f>SUMIF('Run for Freedom 10K'!$F$2:$F$300,$F249,'Run for Freedom 10K'!$J$2:$J$300)</f>
        <v>0</v>
      </c>
      <c r="J249" s="26">
        <f>SUMIF('Half Way to St. Patty 5K'!$F$2:$F$300,$F249,'Half Way to St. Patty 5K'!$J$2:$J$300)</f>
        <v>0</v>
      </c>
      <c r="K249" s="26">
        <f>SUMIF('Downriver 10K'!$F$2:$F$300,$F249,'Downriver 10K'!$J$2:$J$300)</f>
        <v>0</v>
      </c>
      <c r="L249" s="26">
        <f>SUMIF('New England Half'!$F$2:$F$300,$F249,'New England Half'!$J$2:$J$300)</f>
        <v>0</v>
      </c>
      <c r="M249" s="28">
        <f>SUM(G249:L249)</f>
        <v>3.5</v>
      </c>
    </row>
    <row r="250" spans="1:13" ht="12.45" x14ac:dyDescent="0.3">
      <c r="A250" s="3" t="s">
        <v>550</v>
      </c>
      <c r="B250" s="3" t="s">
        <v>551</v>
      </c>
      <c r="C250" s="3" t="s">
        <v>33</v>
      </c>
      <c r="D250" s="3">
        <v>13</v>
      </c>
      <c r="E250" s="3" t="s">
        <v>20</v>
      </c>
      <c r="F250" s="2" t="str">
        <f>A250&amp;B250&amp;C250&amp;E250</f>
        <v>KaitoTamaruMMILLENNIUM RUNNING</v>
      </c>
      <c r="G250" s="26">
        <f>SUMIF('Nashua 10K'!$F$2:$F$300,$F250,'Nashua 10K'!$J$2:$J$300)</f>
        <v>0</v>
      </c>
      <c r="H250" s="26">
        <f>SUMIF('Cinco 5K'!$F$2:$F$399,$F250,'Cinco 5K'!$J$2:$J$399)</f>
        <v>3.125</v>
      </c>
      <c r="I250" s="26">
        <f>SUMIF('Run for Freedom 10K'!$F$2:$F$300,$F250,'Run for Freedom 10K'!$J$2:$J$300)</f>
        <v>0</v>
      </c>
      <c r="J250" s="26">
        <f>SUMIF('Half Way to St. Patty 5K'!$F$2:$F$300,$F250,'Half Way to St. Patty 5K'!$J$2:$J$300)</f>
        <v>0</v>
      </c>
      <c r="K250" s="26">
        <f>SUMIF('Downriver 10K'!$F$2:$F$300,$F250,'Downriver 10K'!$J$2:$J$300)</f>
        <v>0</v>
      </c>
      <c r="L250" s="26">
        <f>SUMIF('New England Half'!$F$2:$F$300,$F250,'New England Half'!$J$2:$J$300)</f>
        <v>0</v>
      </c>
      <c r="M250" s="28">
        <f>SUM(G250:L250)</f>
        <v>3.125</v>
      </c>
    </row>
    <row r="251" spans="1:13" ht="12.45" x14ac:dyDescent="0.3">
      <c r="A251" s="3" t="s">
        <v>81</v>
      </c>
      <c r="B251" s="3" t="s">
        <v>570</v>
      </c>
      <c r="C251" s="3" t="s">
        <v>33</v>
      </c>
      <c r="D251" s="3">
        <v>26</v>
      </c>
      <c r="E251" s="2" t="s">
        <v>25</v>
      </c>
      <c r="F251" s="2" t="str">
        <f>A251&amp;B251&amp;C251&amp;E251</f>
        <v>TrevorParsonsMRUNNERS ALLEY</v>
      </c>
      <c r="G251" s="26">
        <f>SUMIF('Nashua 10K'!$F$2:$F$300,$F251,'Nashua 10K'!$J$2:$J$300)</f>
        <v>0</v>
      </c>
      <c r="H251" s="26">
        <f>SUMIF('Cinco 5K'!$F$2:$F$399,$F251,'Cinco 5K'!$J$2:$J$399)</f>
        <v>2.9375</v>
      </c>
      <c r="I251" s="26">
        <f>SUMIF('Run for Freedom 10K'!$F$2:$F$300,$F251,'Run for Freedom 10K'!$J$2:$J$300)</f>
        <v>0</v>
      </c>
      <c r="J251" s="26">
        <f>SUMIF('Half Way to St. Patty 5K'!$F$2:$F$300,$F251,'Half Way to St. Patty 5K'!$J$2:$J$300)</f>
        <v>0</v>
      </c>
      <c r="K251" s="26">
        <f>SUMIF('Downriver 10K'!$F$2:$F$300,$F251,'Downriver 10K'!$J$2:$J$300)</f>
        <v>0</v>
      </c>
      <c r="L251" s="26">
        <f>SUMIF('New England Half'!$F$2:$F$300,$F251,'New England Half'!$J$2:$J$300)</f>
        <v>0</v>
      </c>
      <c r="M251" s="28">
        <f>SUM(G251:L251)</f>
        <v>2.9375</v>
      </c>
    </row>
    <row r="252" spans="1:13" ht="12.45" x14ac:dyDescent="0.3">
      <c r="A252" s="3" t="s">
        <v>571</v>
      </c>
      <c r="B252" s="3" t="s">
        <v>255</v>
      </c>
      <c r="C252" s="3" t="s">
        <v>33</v>
      </c>
      <c r="D252" s="3">
        <v>64</v>
      </c>
      <c r="E252" s="3" t="s">
        <v>20</v>
      </c>
      <c r="F252" s="2" t="str">
        <f>A252&amp;B252&amp;C252&amp;E252</f>
        <v>KeithFiliaultMMILLENNIUM RUNNING</v>
      </c>
      <c r="G252" s="26">
        <f>SUMIF('Nashua 10K'!$F$2:$F$300,$F252,'Nashua 10K'!$J$2:$J$300)</f>
        <v>0</v>
      </c>
      <c r="H252" s="26">
        <f>SUMIF('Cinco 5K'!$F$2:$F$399,$F252,'Cinco 5K'!$J$2:$J$399)</f>
        <v>2.84375</v>
      </c>
      <c r="I252" s="26">
        <f>SUMIF('Run for Freedom 10K'!$F$2:$F$300,$F252,'Run for Freedom 10K'!$J$2:$J$300)</f>
        <v>0</v>
      </c>
      <c r="J252" s="26">
        <f>SUMIF('Half Way to St. Patty 5K'!$F$2:$F$300,$F252,'Half Way to St. Patty 5K'!$J$2:$J$300)</f>
        <v>0</v>
      </c>
      <c r="K252" s="26">
        <f>SUMIF('Downriver 10K'!$F$2:$F$300,$F252,'Downriver 10K'!$J$2:$J$300)</f>
        <v>0</v>
      </c>
      <c r="L252" s="26">
        <f>SUMIF('New England Half'!$F$2:$F$300,$F252,'New England Half'!$J$2:$J$300)</f>
        <v>0</v>
      </c>
      <c r="M252" s="28">
        <f>SUM(G252:L252)</f>
        <v>2.84375</v>
      </c>
    </row>
    <row r="253" spans="1:13" ht="12.45" x14ac:dyDescent="0.3">
      <c r="A253" s="3" t="s">
        <v>572</v>
      </c>
      <c r="B253" s="3" t="s">
        <v>124</v>
      </c>
      <c r="C253" s="3" t="s">
        <v>33</v>
      </c>
      <c r="D253" s="3">
        <v>23</v>
      </c>
      <c r="E253" s="3" t="s">
        <v>20</v>
      </c>
      <c r="F253" s="2" t="str">
        <f>A253&amp;B253&amp;C253&amp;E253</f>
        <v>NateNelsonMMILLENNIUM RUNNING</v>
      </c>
      <c r="G253" s="26">
        <f>SUMIF('Nashua 10K'!$F$2:$F$300,$F253,'Nashua 10K'!$J$2:$J$300)</f>
        <v>0</v>
      </c>
      <c r="H253" s="26">
        <f>SUMIF('Cinco 5K'!$F$2:$F$399,$F253,'Cinco 5K'!$J$2:$J$399)</f>
        <v>2.75</v>
      </c>
      <c r="I253" s="26">
        <f>SUMIF('Run for Freedom 10K'!$F$2:$F$300,$F253,'Run for Freedom 10K'!$J$2:$J$300)</f>
        <v>0</v>
      </c>
      <c r="J253" s="26">
        <f>SUMIF('Half Way to St. Patty 5K'!$F$2:$F$300,$F253,'Half Way to St. Patty 5K'!$J$2:$J$300)</f>
        <v>0</v>
      </c>
      <c r="K253" s="26">
        <f>SUMIF('Downriver 10K'!$F$2:$F$300,$F253,'Downriver 10K'!$J$2:$J$300)</f>
        <v>0</v>
      </c>
      <c r="L253" s="26">
        <f>SUMIF('New England Half'!$F$2:$F$300,$F253,'New England Half'!$J$2:$J$300)</f>
        <v>0</v>
      </c>
      <c r="M253" s="28">
        <f>SUM(G253:L253)</f>
        <v>2.75</v>
      </c>
    </row>
    <row r="254" spans="1:13" ht="12.45" x14ac:dyDescent="0.3">
      <c r="A254" s="3" t="s">
        <v>575</v>
      </c>
      <c r="B254" s="3" t="s">
        <v>491</v>
      </c>
      <c r="C254" s="3" t="s">
        <v>33</v>
      </c>
      <c r="D254" s="3">
        <v>39</v>
      </c>
      <c r="E254" s="3" t="s">
        <v>20</v>
      </c>
      <c r="F254" s="2" t="str">
        <f>A254&amp;B254&amp;C254&amp;E254</f>
        <v>BrendanBurnsMMILLENNIUM RUNNING</v>
      </c>
      <c r="G254" s="26">
        <f>SUMIF('Nashua 10K'!$F$2:$F$300,$F254,'Nashua 10K'!$J$2:$J$300)</f>
        <v>0</v>
      </c>
      <c r="H254" s="26">
        <f>SUMIF('Cinco 5K'!$F$2:$F$399,$F254,'Cinco 5K'!$J$2:$J$399)</f>
        <v>2.65625</v>
      </c>
      <c r="I254" s="26">
        <f>SUMIF('Run for Freedom 10K'!$F$2:$F$300,$F254,'Run for Freedom 10K'!$J$2:$J$300)</f>
        <v>0</v>
      </c>
      <c r="J254" s="26">
        <f>SUMIF('Half Way to St. Patty 5K'!$F$2:$F$300,$F254,'Half Way to St. Patty 5K'!$J$2:$J$300)</f>
        <v>0</v>
      </c>
      <c r="K254" s="26">
        <f>SUMIF('Downriver 10K'!$F$2:$F$300,$F254,'Downriver 10K'!$J$2:$J$300)</f>
        <v>0</v>
      </c>
      <c r="L254" s="26">
        <f>SUMIF('New England Half'!$F$2:$F$300,$F254,'New England Half'!$J$2:$J$300)</f>
        <v>0</v>
      </c>
      <c r="M254" s="28">
        <f>SUM(G254:L254)</f>
        <v>2.65625</v>
      </c>
    </row>
    <row r="255" spans="1:13" ht="12.45" x14ac:dyDescent="0.3">
      <c r="A255" s="3" t="s">
        <v>180</v>
      </c>
      <c r="B255" s="3" t="s">
        <v>576</v>
      </c>
      <c r="C255" s="3" t="s">
        <v>33</v>
      </c>
      <c r="D255" s="3">
        <v>59</v>
      </c>
      <c r="E255" s="3" t="s">
        <v>19</v>
      </c>
      <c r="F255" s="2" t="str">
        <f>A255&amp;B255&amp;C255&amp;E255</f>
        <v>MarkChickeringMGREATER DERRY TRACK CLUB</v>
      </c>
      <c r="G255" s="26">
        <f>SUMIF('Nashua 10K'!$F$2:$F$300,$F255,'Nashua 10K'!$J$2:$J$300)</f>
        <v>0</v>
      </c>
      <c r="H255" s="26">
        <f>SUMIF('Cinco 5K'!$F$2:$F$399,$F255,'Cinco 5K'!$J$2:$J$399)</f>
        <v>2.5625</v>
      </c>
      <c r="I255" s="26">
        <f>SUMIF('Run for Freedom 10K'!$F$2:$F$300,$F255,'Run for Freedom 10K'!$J$2:$J$300)</f>
        <v>0</v>
      </c>
      <c r="J255" s="26">
        <f>SUMIF('Half Way to St. Patty 5K'!$F$2:$F$300,$F255,'Half Way to St. Patty 5K'!$J$2:$J$300)</f>
        <v>0</v>
      </c>
      <c r="K255" s="26">
        <f>SUMIF('Downriver 10K'!$F$2:$F$300,$F255,'Downriver 10K'!$J$2:$J$300)</f>
        <v>0</v>
      </c>
      <c r="L255" s="26">
        <f>SUMIF('New England Half'!$F$2:$F$300,$F255,'New England Half'!$J$2:$J$300)</f>
        <v>0</v>
      </c>
      <c r="M255" s="28">
        <f>SUM(G255:L255)</f>
        <v>2.5625</v>
      </c>
    </row>
    <row r="256" spans="1:13" ht="12.45" x14ac:dyDescent="0.3">
      <c r="A256" s="3" t="s">
        <v>573</v>
      </c>
      <c r="B256" s="3" t="s">
        <v>574</v>
      </c>
      <c r="C256" s="3" t="s">
        <v>33</v>
      </c>
      <c r="D256" s="3">
        <v>71</v>
      </c>
      <c r="E256" s="3" t="s">
        <v>20</v>
      </c>
      <c r="F256" s="2" t="str">
        <f>A256&amp;B256&amp;C256&amp;E256</f>
        <v>GeorgeSheldonMMILLENNIUM RUNNING</v>
      </c>
      <c r="G256" s="26">
        <f>SUMIF('Nashua 10K'!$F$2:$F$300,$F256,'Nashua 10K'!$J$2:$J$300)</f>
        <v>0</v>
      </c>
      <c r="H256" s="26">
        <f>SUMIF('Cinco 5K'!$F$2:$F$399,$F256,'Cinco 5K'!$J$2:$J$399)</f>
        <v>2.46875</v>
      </c>
      <c r="I256" s="26">
        <f>SUMIF('Run for Freedom 10K'!$F$2:$F$300,$F256,'Run for Freedom 10K'!$J$2:$J$300)</f>
        <v>0</v>
      </c>
      <c r="J256" s="26">
        <f>SUMIF('Half Way to St. Patty 5K'!$F$2:$F$300,$F256,'Half Way to St. Patty 5K'!$J$2:$J$300)</f>
        <v>0</v>
      </c>
      <c r="K256" s="26">
        <f>SUMIF('Downriver 10K'!$F$2:$F$300,$F256,'Downriver 10K'!$J$2:$J$300)</f>
        <v>0</v>
      </c>
      <c r="L256" s="26">
        <f>SUMIF('New England Half'!$F$2:$F$300,$F256,'New England Half'!$J$2:$J$300)</f>
        <v>0</v>
      </c>
      <c r="M256" s="28">
        <f>SUM(G256:L256)</f>
        <v>2.46875</v>
      </c>
    </row>
    <row r="257" spans="1:13" ht="12.45" x14ac:dyDescent="0.3">
      <c r="A257" s="3" t="s">
        <v>577</v>
      </c>
      <c r="B257" s="3" t="s">
        <v>578</v>
      </c>
      <c r="C257" s="3" t="s">
        <v>33</v>
      </c>
      <c r="D257" s="3">
        <v>42</v>
      </c>
      <c r="E257" s="3" t="s">
        <v>18</v>
      </c>
      <c r="F257" s="2" t="str">
        <f>A257&amp;B257&amp;C257&amp;E257</f>
        <v>JonathanRuryMGATE CITY STRIDERS</v>
      </c>
      <c r="G257" s="26">
        <f>SUMIF('Nashua 10K'!$F$2:$F$300,$F257,'Nashua 10K'!$J$2:$J$300)</f>
        <v>0</v>
      </c>
      <c r="H257" s="26">
        <f>SUMIF('Cinco 5K'!$F$2:$F$399,$F257,'Cinco 5K'!$J$2:$J$399)</f>
        <v>2.375</v>
      </c>
      <c r="I257" s="26">
        <f>SUMIF('Run for Freedom 10K'!$F$2:$F$300,$F257,'Run for Freedom 10K'!$J$2:$J$300)</f>
        <v>0</v>
      </c>
      <c r="J257" s="26">
        <f>SUMIF('Half Way to St. Patty 5K'!$F$2:$F$300,$F257,'Half Way to St. Patty 5K'!$J$2:$J$300)</f>
        <v>0</v>
      </c>
      <c r="K257" s="26">
        <f>SUMIF('Downriver 10K'!$F$2:$F$300,$F257,'Downriver 10K'!$J$2:$J$300)</f>
        <v>0</v>
      </c>
      <c r="L257" s="26">
        <f>SUMIF('New England Half'!$F$2:$F$300,$F257,'New England Half'!$J$2:$J$300)</f>
        <v>0</v>
      </c>
      <c r="M257" s="28">
        <f>SUM(G257:L257)</f>
        <v>2.375</v>
      </c>
    </row>
    <row r="258" spans="1:13" ht="12.45" x14ac:dyDescent="0.3">
      <c r="A258" s="3" t="s">
        <v>567</v>
      </c>
      <c r="B258" s="3" t="s">
        <v>272</v>
      </c>
      <c r="C258" s="3" t="s">
        <v>33</v>
      </c>
      <c r="D258" s="3">
        <v>13</v>
      </c>
      <c r="E258" s="3" t="s">
        <v>20</v>
      </c>
      <c r="F258" s="2" t="str">
        <f>A258&amp;B258&amp;C258&amp;E258</f>
        <v>LeightonKlugMMILLENNIUM RUNNING</v>
      </c>
      <c r="G258" s="26">
        <f>SUMIF('Nashua 10K'!$F$2:$F$300,$F258,'Nashua 10K'!$J$2:$J$300)</f>
        <v>0</v>
      </c>
      <c r="H258" s="26">
        <f>SUMIF('Cinco 5K'!$F$2:$F$399,$F258,'Cinco 5K'!$J$2:$J$399)</f>
        <v>2.28125</v>
      </c>
      <c r="I258" s="26">
        <f>SUMIF('Run for Freedom 10K'!$F$2:$F$300,$F258,'Run for Freedom 10K'!$J$2:$J$300)</f>
        <v>0</v>
      </c>
      <c r="J258" s="26">
        <f>SUMIF('Half Way to St. Patty 5K'!$F$2:$F$300,$F258,'Half Way to St. Patty 5K'!$J$2:$J$300)</f>
        <v>0</v>
      </c>
      <c r="K258" s="26">
        <f>SUMIF('Downriver 10K'!$F$2:$F$300,$F258,'Downriver 10K'!$J$2:$J$300)</f>
        <v>0</v>
      </c>
      <c r="L258" s="26">
        <f>SUMIF('New England Half'!$F$2:$F$300,$F258,'New England Half'!$J$2:$J$300)</f>
        <v>0</v>
      </c>
      <c r="M258" s="28">
        <f>SUM(G258:L258)</f>
        <v>2.28125</v>
      </c>
    </row>
    <row r="259" spans="1:13" ht="12.45" x14ac:dyDescent="0.3">
      <c r="A259" s="3" t="s">
        <v>555</v>
      </c>
      <c r="B259" s="3" t="s">
        <v>579</v>
      </c>
      <c r="C259" s="3" t="s">
        <v>33</v>
      </c>
      <c r="D259" s="3">
        <v>30</v>
      </c>
      <c r="E259" s="3" t="s">
        <v>20</v>
      </c>
      <c r="F259" s="2" t="str">
        <f>A259&amp;B259&amp;C259&amp;E259</f>
        <v>TylerMeilleurMMILLENNIUM RUNNING</v>
      </c>
      <c r="G259" s="26">
        <f>SUMIF('Nashua 10K'!$F$2:$F$300,$F259,'Nashua 10K'!$J$2:$J$300)</f>
        <v>0</v>
      </c>
      <c r="H259" s="26">
        <f>SUMIF('Cinco 5K'!$F$2:$F$399,$F259,'Cinco 5K'!$J$2:$J$399)</f>
        <v>2.125</v>
      </c>
      <c r="I259" s="26">
        <f>SUMIF('Run for Freedom 10K'!$F$2:$F$300,$F259,'Run for Freedom 10K'!$J$2:$J$300)</f>
        <v>0</v>
      </c>
      <c r="J259" s="26">
        <f>SUMIF('Half Way to St. Patty 5K'!$F$2:$F$300,$F259,'Half Way to St. Patty 5K'!$J$2:$J$300)</f>
        <v>0</v>
      </c>
      <c r="K259" s="26">
        <f>SUMIF('Downriver 10K'!$F$2:$F$300,$F259,'Downriver 10K'!$J$2:$J$300)</f>
        <v>0</v>
      </c>
      <c r="L259" s="26">
        <f>SUMIF('New England Half'!$F$2:$F$300,$F259,'New England Half'!$J$2:$J$300)</f>
        <v>0</v>
      </c>
      <c r="M259" s="28">
        <f>SUM(G259:L259)</f>
        <v>2.125</v>
      </c>
    </row>
    <row r="260" spans="1:13" ht="12.45" x14ac:dyDescent="0.3">
      <c r="A260" s="3" t="s">
        <v>486</v>
      </c>
      <c r="B260" s="3" t="s">
        <v>580</v>
      </c>
      <c r="C260" s="3" t="s">
        <v>33</v>
      </c>
      <c r="D260" s="3">
        <v>37</v>
      </c>
      <c r="E260" s="3" t="s">
        <v>20</v>
      </c>
      <c r="F260" s="2" t="str">
        <f>A260&amp;B260&amp;C260&amp;E260</f>
        <v>KevinSwensonMMILLENNIUM RUNNING</v>
      </c>
      <c r="G260" s="26">
        <f>SUMIF('Nashua 10K'!$F$2:$F$300,$F260,'Nashua 10K'!$J$2:$J$300)</f>
        <v>0</v>
      </c>
      <c r="H260" s="26">
        <f>SUMIF('Cinco 5K'!$F$2:$F$399,$F260,'Cinco 5K'!$J$2:$J$399)</f>
        <v>2.0625</v>
      </c>
      <c r="I260" s="26">
        <f>SUMIF('Run for Freedom 10K'!$F$2:$F$300,$F260,'Run for Freedom 10K'!$J$2:$J$300)</f>
        <v>0</v>
      </c>
      <c r="J260" s="26">
        <f>SUMIF('Half Way to St. Patty 5K'!$F$2:$F$300,$F260,'Half Way to St. Patty 5K'!$J$2:$J$300)</f>
        <v>0</v>
      </c>
      <c r="K260" s="26">
        <f>SUMIF('Downriver 10K'!$F$2:$F$300,$F260,'Downriver 10K'!$J$2:$J$300)</f>
        <v>0</v>
      </c>
      <c r="L260" s="26">
        <f>SUMIF('New England Half'!$F$2:$F$300,$F260,'New England Half'!$J$2:$J$300)</f>
        <v>0</v>
      </c>
      <c r="M260" s="28">
        <f>SUM(G260:L260)</f>
        <v>2.0625</v>
      </c>
    </row>
    <row r="261" spans="1:13" ht="12.45" x14ac:dyDescent="0.3">
      <c r="A261" s="3" t="s">
        <v>587</v>
      </c>
      <c r="B261" s="3" t="s">
        <v>153</v>
      </c>
      <c r="C261" s="3" t="s">
        <v>33</v>
      </c>
      <c r="D261" s="3">
        <v>18</v>
      </c>
      <c r="E261" s="3" t="s">
        <v>19</v>
      </c>
      <c r="F261" s="2" t="str">
        <f>A261&amp;B261&amp;C261&amp;E261</f>
        <v>AaryanVidyarthyMGREATER DERRY TRACK CLUB</v>
      </c>
      <c r="G261" s="26">
        <f>SUMIF('Nashua 10K'!$F$2:$F$300,$F261,'Nashua 10K'!$J$2:$J$300)</f>
        <v>0</v>
      </c>
      <c r="H261" s="26">
        <f>SUMIF('Cinco 5K'!$F$2:$F$399,$F261,'Cinco 5K'!$J$2:$J$399)</f>
        <v>2</v>
      </c>
      <c r="I261" s="26">
        <f>SUMIF('Run for Freedom 10K'!$F$2:$F$300,$F261,'Run for Freedom 10K'!$J$2:$J$300)</f>
        <v>0</v>
      </c>
      <c r="J261" s="26">
        <f>SUMIF('Half Way to St. Patty 5K'!$F$2:$F$300,$F261,'Half Way to St. Patty 5K'!$J$2:$J$300)</f>
        <v>0</v>
      </c>
      <c r="K261" s="26">
        <f>SUMIF('Downriver 10K'!$F$2:$F$300,$F261,'Downriver 10K'!$J$2:$J$300)</f>
        <v>0</v>
      </c>
      <c r="L261" s="26">
        <f>SUMIF('New England Half'!$F$2:$F$300,$F261,'New England Half'!$J$2:$J$300)</f>
        <v>0</v>
      </c>
      <c r="M261" s="28">
        <f>SUM(G261:L261)</f>
        <v>2</v>
      </c>
    </row>
    <row r="262" spans="1:13" ht="12.45" x14ac:dyDescent="0.3">
      <c r="A262" s="3" t="s">
        <v>91</v>
      </c>
      <c r="B262" s="3" t="s">
        <v>261</v>
      </c>
      <c r="C262" s="3" t="s">
        <v>33</v>
      </c>
      <c r="D262" s="3">
        <v>33</v>
      </c>
      <c r="E262" s="3" t="s">
        <v>20</v>
      </c>
      <c r="F262" s="2" t="str">
        <f>A262&amp;B262&amp;C262&amp;E262</f>
        <v>LauraJohnsonMMILLENNIUM RUNNING</v>
      </c>
      <c r="G262" s="26">
        <f>SUMIF('Nashua 10K'!$F$2:$F$300,$F262,'Nashua 10K'!$J$2:$J$300)</f>
        <v>0</v>
      </c>
      <c r="H262" s="26">
        <f>SUMIF('Cinco 5K'!$F$2:$F$399,$F262,'Cinco 5K'!$J$2:$J$399)</f>
        <v>2</v>
      </c>
      <c r="I262" s="26">
        <f>SUMIF('Run for Freedom 10K'!$F$2:$F$300,$F262,'Run for Freedom 10K'!$J$2:$J$300)</f>
        <v>0</v>
      </c>
      <c r="J262" s="26">
        <f>SUMIF('Half Way to St. Patty 5K'!$F$2:$F$300,$F262,'Half Way to St. Patty 5K'!$J$2:$J$300)</f>
        <v>0</v>
      </c>
      <c r="K262" s="26">
        <f>SUMIF('Downriver 10K'!$F$2:$F$300,$F262,'Downriver 10K'!$J$2:$J$300)</f>
        <v>0</v>
      </c>
      <c r="L262" s="26">
        <f>SUMIF('New England Half'!$F$2:$F$300,$F262,'New England Half'!$J$2:$J$300)</f>
        <v>0</v>
      </c>
      <c r="M262" s="28">
        <f>SUM(G262:L262)</f>
        <v>2</v>
      </c>
    </row>
    <row r="263" spans="1:13" ht="12.45" x14ac:dyDescent="0.3">
      <c r="A263" s="3" t="s">
        <v>42</v>
      </c>
      <c r="B263" s="3" t="s">
        <v>165</v>
      </c>
      <c r="C263" s="3" t="s">
        <v>33</v>
      </c>
      <c r="D263" s="3">
        <v>36</v>
      </c>
      <c r="E263" s="3" t="s">
        <v>20</v>
      </c>
      <c r="F263" s="2" t="str">
        <f>A263&amp;B263&amp;C263&amp;E263</f>
        <v>RyanFarnsworthMMILLENNIUM RUNNING</v>
      </c>
      <c r="G263" s="26">
        <f>SUMIF('Nashua 10K'!$F$2:$F$300,$F263,'Nashua 10K'!$J$2:$J$300)</f>
        <v>0</v>
      </c>
      <c r="H263" s="26">
        <f>SUMIF('Cinco 5K'!$F$2:$F$399,$F263,'Cinco 5K'!$J$2:$J$399)</f>
        <v>2</v>
      </c>
      <c r="I263" s="26">
        <f>SUMIF('Run for Freedom 10K'!$F$2:$F$300,$F263,'Run for Freedom 10K'!$J$2:$J$300)</f>
        <v>0</v>
      </c>
      <c r="J263" s="26">
        <f>SUMIF('Half Way to St. Patty 5K'!$F$2:$F$300,$F263,'Half Way to St. Patty 5K'!$J$2:$J$300)</f>
        <v>0</v>
      </c>
      <c r="K263" s="26">
        <f>SUMIF('Downriver 10K'!$F$2:$F$300,$F263,'Downriver 10K'!$J$2:$J$300)</f>
        <v>0</v>
      </c>
      <c r="L263" s="26">
        <f>SUMIF('New England Half'!$F$2:$F$300,$F263,'New England Half'!$J$2:$J$300)</f>
        <v>0</v>
      </c>
      <c r="M263" s="28">
        <f>SUM(G263:L263)</f>
        <v>2</v>
      </c>
    </row>
    <row r="264" spans="1:13" ht="12.45" x14ac:dyDescent="0.3">
      <c r="A264" s="3" t="s">
        <v>81</v>
      </c>
      <c r="B264" s="3" t="s">
        <v>214</v>
      </c>
      <c r="C264" s="3" t="s">
        <v>33</v>
      </c>
      <c r="D264" s="3">
        <v>38</v>
      </c>
      <c r="E264" s="3" t="s">
        <v>20</v>
      </c>
      <c r="F264" s="2" t="str">
        <f>A264&amp;B264&amp;C264&amp;E264</f>
        <v>TrevorCookMMILLENNIUM RUNNING</v>
      </c>
      <c r="G264" s="26">
        <f>SUMIF('Nashua 10K'!$F$2:$F$300,$F264,'Nashua 10K'!$J$2:$J$300)</f>
        <v>0</v>
      </c>
      <c r="H264" s="26">
        <f>SUMIF('Cinco 5K'!$F$2:$F$399,$F264,'Cinco 5K'!$J$2:$J$399)</f>
        <v>2</v>
      </c>
      <c r="I264" s="26">
        <f>SUMIF('Run for Freedom 10K'!$F$2:$F$300,$F264,'Run for Freedom 10K'!$J$2:$J$300)</f>
        <v>0</v>
      </c>
      <c r="J264" s="26">
        <f>SUMIF('Half Way to St. Patty 5K'!$F$2:$F$300,$F264,'Half Way to St. Patty 5K'!$J$2:$J$300)</f>
        <v>0</v>
      </c>
      <c r="K264" s="26">
        <f>SUMIF('Downriver 10K'!$F$2:$F$300,$F264,'Downriver 10K'!$J$2:$J$300)</f>
        <v>0</v>
      </c>
      <c r="L264" s="26">
        <f>SUMIF('New England Half'!$F$2:$F$300,$F264,'New England Half'!$J$2:$J$300)</f>
        <v>0</v>
      </c>
      <c r="M264" s="28">
        <f>SUM(G264:L264)</f>
        <v>2</v>
      </c>
    </row>
    <row r="265" spans="1:13" ht="12.45" x14ac:dyDescent="0.3">
      <c r="A265" s="3" t="s">
        <v>479</v>
      </c>
      <c r="B265" s="3" t="s">
        <v>589</v>
      </c>
      <c r="C265" s="3" t="s">
        <v>33</v>
      </c>
      <c r="D265" s="3">
        <v>42</v>
      </c>
      <c r="E265" s="3" t="s">
        <v>20</v>
      </c>
      <c r="F265" s="2" t="str">
        <f>A265&amp;B265&amp;C265&amp;E265</f>
        <v>BrianBozakMMILLENNIUM RUNNING</v>
      </c>
      <c r="G265" s="26">
        <f>SUMIF('Nashua 10K'!$F$2:$F$300,$F265,'Nashua 10K'!$J$2:$J$300)</f>
        <v>0</v>
      </c>
      <c r="H265" s="26">
        <f>SUMIF('Cinco 5K'!$F$2:$F$399,$F265,'Cinco 5K'!$J$2:$J$399)</f>
        <v>2</v>
      </c>
      <c r="I265" s="26">
        <f>SUMIF('Run for Freedom 10K'!$F$2:$F$300,$F265,'Run for Freedom 10K'!$J$2:$J$300)</f>
        <v>0</v>
      </c>
      <c r="J265" s="26">
        <f>SUMIF('Half Way to St. Patty 5K'!$F$2:$F$300,$F265,'Half Way to St. Patty 5K'!$J$2:$J$300)</f>
        <v>0</v>
      </c>
      <c r="K265" s="26">
        <f>SUMIF('Downriver 10K'!$F$2:$F$300,$F265,'Downriver 10K'!$J$2:$J$300)</f>
        <v>0</v>
      </c>
      <c r="L265" s="26">
        <f>SUMIF('New England Half'!$F$2:$F$300,$F265,'New England Half'!$J$2:$J$300)</f>
        <v>0</v>
      </c>
      <c r="M265" s="28">
        <f>SUM(G265:L265)</f>
        <v>2</v>
      </c>
    </row>
    <row r="266" spans="1:13" ht="12.45" x14ac:dyDescent="0.3">
      <c r="A266" s="3" t="s">
        <v>583</v>
      </c>
      <c r="B266" s="3" t="s">
        <v>353</v>
      </c>
      <c r="C266" s="3" t="s">
        <v>33</v>
      </c>
      <c r="D266" s="3">
        <v>43</v>
      </c>
      <c r="E266" s="3" t="s">
        <v>19</v>
      </c>
      <c r="F266" s="2" t="str">
        <f>A266&amp;B266&amp;C266&amp;E266</f>
        <v>WilliamPetersonMGREATER DERRY TRACK CLUB</v>
      </c>
      <c r="G266" s="26">
        <f>SUMIF('Nashua 10K'!$F$2:$F$300,$F266,'Nashua 10K'!$J$2:$J$300)</f>
        <v>0</v>
      </c>
      <c r="H266" s="26">
        <f>SUMIF('Cinco 5K'!$F$2:$F$399,$F266,'Cinco 5K'!$J$2:$J$399)</f>
        <v>2</v>
      </c>
      <c r="I266" s="26">
        <f>SUMIF('Run for Freedom 10K'!$F$2:$F$300,$F266,'Run for Freedom 10K'!$J$2:$J$300)</f>
        <v>0</v>
      </c>
      <c r="J266" s="26">
        <f>SUMIF('Half Way to St. Patty 5K'!$F$2:$F$300,$F266,'Half Way to St. Patty 5K'!$J$2:$J$300)</f>
        <v>0</v>
      </c>
      <c r="K266" s="26">
        <f>SUMIF('Downriver 10K'!$F$2:$F$300,$F266,'Downriver 10K'!$J$2:$J$300)</f>
        <v>0</v>
      </c>
      <c r="L266" s="26">
        <f>SUMIF('New England Half'!$F$2:$F$300,$F266,'New England Half'!$J$2:$J$300)</f>
        <v>0</v>
      </c>
      <c r="M266" s="28">
        <f>SUM(G266:L266)</f>
        <v>2</v>
      </c>
    </row>
    <row r="267" spans="1:13" ht="12.45" x14ac:dyDescent="0.3">
      <c r="A267" s="3" t="s">
        <v>591</v>
      </c>
      <c r="B267" s="3" t="s">
        <v>592</v>
      </c>
      <c r="C267" s="3" t="s">
        <v>33</v>
      </c>
      <c r="D267" s="3">
        <v>50</v>
      </c>
      <c r="E267" s="3" t="s">
        <v>20</v>
      </c>
      <c r="F267" s="2" t="str">
        <f>A267&amp;B267&amp;C267&amp;E267</f>
        <v>AngusBeattieMMILLENNIUM RUNNING</v>
      </c>
      <c r="G267" s="26">
        <f>SUMIF('Nashua 10K'!$F$2:$F$300,$F267,'Nashua 10K'!$J$2:$J$300)</f>
        <v>0</v>
      </c>
      <c r="H267" s="26">
        <f>SUMIF('Cinco 5K'!$F$2:$F$399,$F267,'Cinco 5K'!$J$2:$J$399)</f>
        <v>2</v>
      </c>
      <c r="I267" s="26">
        <f>SUMIF('Run for Freedom 10K'!$F$2:$F$300,$F267,'Run for Freedom 10K'!$J$2:$J$300)</f>
        <v>0</v>
      </c>
      <c r="J267" s="26">
        <f>SUMIF('Half Way to St. Patty 5K'!$F$2:$F$300,$F267,'Half Way to St. Patty 5K'!$J$2:$J$300)</f>
        <v>0</v>
      </c>
      <c r="K267" s="26">
        <f>SUMIF('Downriver 10K'!$F$2:$F$300,$F267,'Downriver 10K'!$J$2:$J$300)</f>
        <v>0</v>
      </c>
      <c r="L267" s="26">
        <f>SUMIF('New England Half'!$F$2:$F$300,$F267,'New England Half'!$J$2:$J$300)</f>
        <v>0</v>
      </c>
      <c r="M267" s="28">
        <f>SUM(G267:L267)</f>
        <v>2</v>
      </c>
    </row>
    <row r="268" spans="1:13" ht="12.45" x14ac:dyDescent="0.3">
      <c r="A268" s="3" t="s">
        <v>598</v>
      </c>
      <c r="B268" s="3" t="s">
        <v>599</v>
      </c>
      <c r="C268" s="3" t="s">
        <v>33</v>
      </c>
      <c r="D268" s="3">
        <v>55</v>
      </c>
      <c r="E268" s="2" t="s">
        <v>25</v>
      </c>
      <c r="F268" s="2" t="str">
        <f>A268&amp;B268&amp;C268&amp;E268</f>
        <v>SergeMichaudMRUNNERS ALLEY</v>
      </c>
      <c r="G268" s="26">
        <f>SUMIF('Nashua 10K'!$F$2:$F$300,$F268,'Nashua 10K'!$J$2:$J$300)</f>
        <v>0</v>
      </c>
      <c r="H268" s="26">
        <f>SUMIF('Cinco 5K'!$F$2:$F$399,$F268,'Cinco 5K'!$J$2:$J$399)</f>
        <v>2</v>
      </c>
      <c r="I268" s="26">
        <f>SUMIF('Run for Freedom 10K'!$F$2:$F$300,$F268,'Run for Freedom 10K'!$J$2:$J$300)</f>
        <v>0</v>
      </c>
      <c r="J268" s="26">
        <f>SUMIF('Half Way to St. Patty 5K'!$F$2:$F$300,$F268,'Half Way to St. Patty 5K'!$J$2:$J$300)</f>
        <v>0</v>
      </c>
      <c r="K268" s="26">
        <f>SUMIF('Downriver 10K'!$F$2:$F$300,$F268,'Downriver 10K'!$J$2:$J$300)</f>
        <v>0</v>
      </c>
      <c r="L268" s="26">
        <f>SUMIF('New England Half'!$F$2:$F$300,$F268,'New England Half'!$J$2:$J$300)</f>
        <v>0</v>
      </c>
      <c r="M268" s="28">
        <f>SUM(G268:L268)</f>
        <v>2</v>
      </c>
    </row>
    <row r="269" spans="1:13" ht="12.45" x14ac:dyDescent="0.3">
      <c r="A269" s="3" t="s">
        <v>58</v>
      </c>
      <c r="B269" s="3" t="s">
        <v>590</v>
      </c>
      <c r="C269" s="3" t="s">
        <v>33</v>
      </c>
      <c r="D269" s="3">
        <v>56</v>
      </c>
      <c r="E269" s="3" t="s">
        <v>20</v>
      </c>
      <c r="F269" s="2" t="str">
        <f>A269&amp;B269&amp;C269&amp;E269</f>
        <v>JimJervisMMILLENNIUM RUNNING</v>
      </c>
      <c r="G269" s="26">
        <f>SUMIF('Nashua 10K'!$F$2:$F$300,$F269,'Nashua 10K'!$J$2:$J$300)</f>
        <v>0</v>
      </c>
      <c r="H269" s="26">
        <f>SUMIF('Cinco 5K'!$F$2:$F$399,$F269,'Cinco 5K'!$J$2:$J$399)</f>
        <v>2</v>
      </c>
      <c r="I269" s="26">
        <f>SUMIF('Run for Freedom 10K'!$F$2:$F$300,$F269,'Run for Freedom 10K'!$J$2:$J$300)</f>
        <v>0</v>
      </c>
      <c r="J269" s="26">
        <f>SUMIF('Half Way to St. Patty 5K'!$F$2:$F$300,$F269,'Half Way to St. Patty 5K'!$J$2:$J$300)</f>
        <v>0</v>
      </c>
      <c r="K269" s="26">
        <f>SUMIF('Downriver 10K'!$F$2:$F$300,$F269,'Downriver 10K'!$J$2:$J$300)</f>
        <v>0</v>
      </c>
      <c r="L269" s="26">
        <f>SUMIF('New England Half'!$F$2:$F$300,$F269,'New England Half'!$J$2:$J$300)</f>
        <v>0</v>
      </c>
      <c r="M269" s="28">
        <f>SUM(G269:L269)</f>
        <v>2</v>
      </c>
    </row>
    <row r="270" spans="1:13" ht="12.45" x14ac:dyDescent="0.3">
      <c r="A270" s="3" t="s">
        <v>53</v>
      </c>
      <c r="B270" s="3" t="s">
        <v>12</v>
      </c>
      <c r="C270" s="3" t="s">
        <v>33</v>
      </c>
      <c r="D270" s="3">
        <v>57</v>
      </c>
      <c r="E270" s="3" t="s">
        <v>20</v>
      </c>
      <c r="F270" s="2" t="str">
        <f>A270&amp;B270&amp;C270&amp;E270</f>
        <v>JohnRankMMILLENNIUM RUNNING</v>
      </c>
      <c r="G270" s="26">
        <f>SUMIF('Nashua 10K'!$F$2:$F$300,$F270,'Nashua 10K'!$J$2:$J$300)</f>
        <v>0</v>
      </c>
      <c r="H270" s="26">
        <f>SUMIF('Cinco 5K'!$F$2:$F$399,$F270,'Cinco 5K'!$J$2:$J$399)</f>
        <v>2</v>
      </c>
      <c r="I270" s="26">
        <f>SUMIF('Run for Freedom 10K'!$F$2:$F$300,$F270,'Run for Freedom 10K'!$J$2:$J$300)</f>
        <v>0</v>
      </c>
      <c r="J270" s="26">
        <f>SUMIF('Half Way to St. Patty 5K'!$F$2:$F$300,$F270,'Half Way to St. Patty 5K'!$J$2:$J$300)</f>
        <v>0</v>
      </c>
      <c r="K270" s="26">
        <f>SUMIF('Downriver 10K'!$F$2:$F$300,$F270,'Downriver 10K'!$J$2:$J$300)</f>
        <v>0</v>
      </c>
      <c r="L270" s="26">
        <f>SUMIF('New England Half'!$F$2:$F$300,$F270,'New England Half'!$J$2:$J$300)</f>
        <v>0</v>
      </c>
      <c r="M270" s="28">
        <f>SUM(G270:L270)</f>
        <v>2</v>
      </c>
    </row>
    <row r="271" spans="1:13" ht="12.45" x14ac:dyDescent="0.3">
      <c r="A271" s="3" t="s">
        <v>77</v>
      </c>
      <c r="B271" s="3" t="s">
        <v>597</v>
      </c>
      <c r="C271" s="3" t="s">
        <v>33</v>
      </c>
      <c r="D271" s="3">
        <v>58</v>
      </c>
      <c r="E271" s="3" t="s">
        <v>20</v>
      </c>
      <c r="F271" s="2" t="str">
        <f>A271&amp;B271&amp;C271&amp;E271</f>
        <v>ChrisHopeyMMILLENNIUM RUNNING</v>
      </c>
      <c r="G271" s="26">
        <f>SUMIF('Nashua 10K'!$F$2:$F$300,$F271,'Nashua 10K'!$J$2:$J$300)</f>
        <v>0</v>
      </c>
      <c r="H271" s="26">
        <f>SUMIF('Cinco 5K'!$F$2:$F$399,$F271,'Cinco 5K'!$J$2:$J$399)</f>
        <v>2</v>
      </c>
      <c r="I271" s="26">
        <f>SUMIF('Run for Freedom 10K'!$F$2:$F$300,$F271,'Run for Freedom 10K'!$J$2:$J$300)</f>
        <v>0</v>
      </c>
      <c r="J271" s="26">
        <f>SUMIF('Half Way to St. Patty 5K'!$F$2:$F$300,$F271,'Half Way to St. Patty 5K'!$J$2:$J$300)</f>
        <v>0</v>
      </c>
      <c r="K271" s="26">
        <f>SUMIF('Downriver 10K'!$F$2:$F$300,$F271,'Downriver 10K'!$J$2:$J$300)</f>
        <v>0</v>
      </c>
      <c r="L271" s="26">
        <f>SUMIF('New England Half'!$F$2:$F$300,$F271,'New England Half'!$J$2:$J$300)</f>
        <v>0</v>
      </c>
      <c r="M271" s="28">
        <f>SUM(G271:L271)</f>
        <v>2</v>
      </c>
    </row>
    <row r="272" spans="1:13" ht="12.45" x14ac:dyDescent="0.3">
      <c r="A272" s="3" t="s">
        <v>111</v>
      </c>
      <c r="B272" s="3" t="s">
        <v>596</v>
      </c>
      <c r="C272" s="3" t="s">
        <v>33</v>
      </c>
      <c r="D272" s="3">
        <v>59</v>
      </c>
      <c r="E272" s="3" t="s">
        <v>18</v>
      </c>
      <c r="F272" s="2" t="str">
        <f>A272&amp;B272&amp;C272&amp;E272</f>
        <v>RobertLembreeMGATE CITY STRIDERS</v>
      </c>
      <c r="G272" s="26">
        <f>SUMIF('Nashua 10K'!$F$2:$F$300,$F272,'Nashua 10K'!$J$2:$J$300)</f>
        <v>0</v>
      </c>
      <c r="H272" s="26">
        <f>SUMIF('Cinco 5K'!$F$2:$F$399,$F272,'Cinco 5K'!$J$2:$J$399)</f>
        <v>2</v>
      </c>
      <c r="I272" s="26">
        <f>SUMIF('Run for Freedom 10K'!$F$2:$F$300,$F272,'Run for Freedom 10K'!$J$2:$J$300)</f>
        <v>0</v>
      </c>
      <c r="J272" s="26">
        <f>SUMIF('Half Way to St. Patty 5K'!$F$2:$F$300,$F272,'Half Way to St. Patty 5K'!$J$2:$J$300)</f>
        <v>0</v>
      </c>
      <c r="K272" s="26">
        <f>SUMIF('Downriver 10K'!$F$2:$F$300,$F272,'Downriver 10K'!$J$2:$J$300)</f>
        <v>0</v>
      </c>
      <c r="L272" s="26">
        <f>SUMIF('New England Half'!$F$2:$F$300,$F272,'New England Half'!$J$2:$J$300)</f>
        <v>0</v>
      </c>
      <c r="M272" s="28">
        <f>SUM(G272:L272)</f>
        <v>2</v>
      </c>
    </row>
    <row r="273" spans="1:13" ht="12.45" x14ac:dyDescent="0.3">
      <c r="A273" s="3" t="s">
        <v>581</v>
      </c>
      <c r="B273" s="3" t="s">
        <v>582</v>
      </c>
      <c r="C273" s="3" t="s">
        <v>33</v>
      </c>
      <c r="D273" s="3">
        <v>62</v>
      </c>
      <c r="E273" s="3" t="s">
        <v>20</v>
      </c>
      <c r="F273" s="2" t="str">
        <f>A273&amp;B273&amp;C273&amp;E273</f>
        <v>AnthonyBravo-PerezMMILLENNIUM RUNNING</v>
      </c>
      <c r="G273" s="26">
        <f>SUMIF('Nashua 10K'!$F$2:$F$300,$F273,'Nashua 10K'!$J$2:$J$300)</f>
        <v>0</v>
      </c>
      <c r="H273" s="26">
        <f>SUMIF('Cinco 5K'!$F$2:$F$399,$F273,'Cinco 5K'!$J$2:$J$399)</f>
        <v>2</v>
      </c>
      <c r="I273" s="26">
        <f>SUMIF('Run for Freedom 10K'!$F$2:$F$300,$F273,'Run for Freedom 10K'!$J$2:$J$300)</f>
        <v>0</v>
      </c>
      <c r="J273" s="26">
        <f>SUMIF('Half Way to St. Patty 5K'!$F$2:$F$300,$F273,'Half Way to St. Patty 5K'!$J$2:$J$300)</f>
        <v>0</v>
      </c>
      <c r="K273" s="26">
        <f>SUMIF('Downriver 10K'!$F$2:$F$300,$F273,'Downriver 10K'!$J$2:$J$300)</f>
        <v>0</v>
      </c>
      <c r="L273" s="26">
        <f>SUMIF('New England Half'!$F$2:$F$300,$F273,'New England Half'!$J$2:$J$300)</f>
        <v>0</v>
      </c>
      <c r="M273" s="28">
        <f>SUM(G273:L273)</f>
        <v>2</v>
      </c>
    </row>
    <row r="274" spans="1:13" ht="12.45" x14ac:dyDescent="0.3">
      <c r="A274" s="3" t="s">
        <v>77</v>
      </c>
      <c r="B274" s="3" t="s">
        <v>257</v>
      </c>
      <c r="C274" s="3" t="s">
        <v>33</v>
      </c>
      <c r="D274" s="3">
        <v>63</v>
      </c>
      <c r="E274" s="3" t="s">
        <v>20</v>
      </c>
      <c r="F274" s="2" t="str">
        <f>A274&amp;B274&amp;C274&amp;E274</f>
        <v>ChrisAgerMMILLENNIUM RUNNING</v>
      </c>
      <c r="G274" s="26">
        <f>SUMIF('Nashua 10K'!$F$2:$F$300,$F274,'Nashua 10K'!$J$2:$J$300)</f>
        <v>0</v>
      </c>
      <c r="H274" s="26">
        <f>SUMIF('Cinco 5K'!$F$2:$F$399,$F274,'Cinco 5K'!$J$2:$J$399)</f>
        <v>2</v>
      </c>
      <c r="I274" s="26">
        <f>SUMIF('Run for Freedom 10K'!$F$2:$F$300,$F274,'Run for Freedom 10K'!$J$2:$J$300)</f>
        <v>0</v>
      </c>
      <c r="J274" s="26">
        <f>SUMIF('Half Way to St. Patty 5K'!$F$2:$F$300,$F274,'Half Way to St. Patty 5K'!$J$2:$J$300)</f>
        <v>0</v>
      </c>
      <c r="K274" s="26">
        <f>SUMIF('Downriver 10K'!$F$2:$F$300,$F274,'Downriver 10K'!$J$2:$J$300)</f>
        <v>0</v>
      </c>
      <c r="L274" s="26">
        <f>SUMIF('New England Half'!$F$2:$F$300,$F274,'New England Half'!$J$2:$J$300)</f>
        <v>0</v>
      </c>
      <c r="M274" s="28">
        <f>SUM(G274:L274)</f>
        <v>2</v>
      </c>
    </row>
    <row r="275" spans="1:13" ht="12.45" x14ac:dyDescent="0.3">
      <c r="A275" s="3" t="s">
        <v>584</v>
      </c>
      <c r="B275" s="3" t="s">
        <v>593</v>
      </c>
      <c r="C275" s="3" t="s">
        <v>33</v>
      </c>
      <c r="D275" s="3">
        <v>69</v>
      </c>
      <c r="E275" s="3" t="s">
        <v>20</v>
      </c>
      <c r="F275" s="2" t="str">
        <f>A275&amp;B275&amp;C275&amp;E275</f>
        <v>PaulBoissoneaultMMILLENNIUM RUNNING</v>
      </c>
      <c r="G275" s="26">
        <f>SUMIF('Nashua 10K'!$F$2:$F$300,$F275,'Nashua 10K'!$J$2:$J$300)</f>
        <v>0</v>
      </c>
      <c r="H275" s="26">
        <f>SUMIF('Cinco 5K'!$F$2:$F$399,$F275,'Cinco 5K'!$J$2:$J$399)</f>
        <v>2</v>
      </c>
      <c r="I275" s="26">
        <f>SUMIF('Run for Freedom 10K'!$F$2:$F$300,$F275,'Run for Freedom 10K'!$J$2:$J$300)</f>
        <v>0</v>
      </c>
      <c r="J275" s="26">
        <f>SUMIF('Half Way to St. Patty 5K'!$F$2:$F$300,$F275,'Half Way to St. Patty 5K'!$J$2:$J$300)</f>
        <v>0</v>
      </c>
      <c r="K275" s="26">
        <f>SUMIF('Downriver 10K'!$F$2:$F$300,$F275,'Downriver 10K'!$J$2:$J$300)</f>
        <v>0</v>
      </c>
      <c r="L275" s="26">
        <f>SUMIF('New England Half'!$F$2:$F$300,$F275,'New England Half'!$J$2:$J$300)</f>
        <v>0</v>
      </c>
      <c r="M275" s="28">
        <f>SUM(G275:L275)</f>
        <v>2</v>
      </c>
    </row>
    <row r="276" spans="1:13" ht="12.45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2.45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2.45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2.45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2.45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2.45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2.45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2.45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2.45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2.45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2.45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2.45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2.45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2.45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2.45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2.45" x14ac:dyDescent="0.3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2.45" x14ac:dyDescent="0.3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2.45" x14ac:dyDescent="0.3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2.45" x14ac:dyDescent="0.3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2.45" x14ac:dyDescent="0.3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2.45" x14ac:dyDescent="0.3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2.45" x14ac:dyDescent="0.3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2.45" x14ac:dyDescent="0.3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2.45" x14ac:dyDescent="0.3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2.45" x14ac:dyDescent="0.3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2.45" x14ac:dyDescent="0.3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2.45" x14ac:dyDescent="0.3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2.45" x14ac:dyDescent="0.3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2.45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2.45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2.45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2.45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2.45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2.45" x14ac:dyDescent="0.3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2.45" x14ac:dyDescent="0.3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2.45" x14ac:dyDescent="0.3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2.45" x14ac:dyDescent="0.3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2.45" x14ac:dyDescent="0.3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2.45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2.45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2.45" x14ac:dyDescent="0.3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2.45" x14ac:dyDescent="0.3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2.45" x14ac:dyDescent="0.3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2.45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2.45" x14ac:dyDescent="0.3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2.45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2.45" x14ac:dyDescent="0.3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2.45" x14ac:dyDescent="0.3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2.45" x14ac:dyDescent="0.3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2.45" x14ac:dyDescent="0.3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2.45" x14ac:dyDescent="0.3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2.45" x14ac:dyDescent="0.3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2.45" x14ac:dyDescent="0.3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2.45" x14ac:dyDescent="0.3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2.45" x14ac:dyDescent="0.3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2.45" x14ac:dyDescent="0.3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2.45" x14ac:dyDescent="0.3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2.45" x14ac:dyDescent="0.3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2.45" x14ac:dyDescent="0.3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2.45" x14ac:dyDescent="0.3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2.45" x14ac:dyDescent="0.3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2.45" x14ac:dyDescent="0.3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2.45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2.45" x14ac:dyDescent="0.3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2.45" x14ac:dyDescent="0.3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2.45" x14ac:dyDescent="0.3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2.45" x14ac:dyDescent="0.3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2.45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2.45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2.45" x14ac:dyDescent="0.3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2.45" x14ac:dyDescent="0.3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2.45" x14ac:dyDescent="0.3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2.45" x14ac:dyDescent="0.3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2.45" x14ac:dyDescent="0.3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2.45" x14ac:dyDescent="0.3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2.45" x14ac:dyDescent="0.3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2.45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2.45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2.45" x14ac:dyDescent="0.3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2.45" x14ac:dyDescent="0.3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2.45" x14ac:dyDescent="0.3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2.45" x14ac:dyDescent="0.3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2.45" x14ac:dyDescent="0.3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2.45" x14ac:dyDescent="0.3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2.45" x14ac:dyDescent="0.3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2.45" x14ac:dyDescent="0.3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2.45" x14ac:dyDescent="0.3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2.45" x14ac:dyDescent="0.3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2.45" x14ac:dyDescent="0.3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2.45" x14ac:dyDescent="0.3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2.45" x14ac:dyDescent="0.3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2.45" x14ac:dyDescent="0.3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2.45" x14ac:dyDescent="0.3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2.45" x14ac:dyDescent="0.3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2.45" x14ac:dyDescent="0.3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2.45" x14ac:dyDescent="0.3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2.45" x14ac:dyDescent="0.3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2.45" x14ac:dyDescent="0.3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2.45" x14ac:dyDescent="0.3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2.45" x14ac:dyDescent="0.3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2.45" x14ac:dyDescent="0.3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2.45" x14ac:dyDescent="0.3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2.45" x14ac:dyDescent="0.3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2.45" x14ac:dyDescent="0.3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2.45" x14ac:dyDescent="0.3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2.45" x14ac:dyDescent="0.3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2.45" x14ac:dyDescent="0.3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2.45" x14ac:dyDescent="0.3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2.45" x14ac:dyDescent="0.3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2.45" x14ac:dyDescent="0.3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2.45" x14ac:dyDescent="0.3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2.45" x14ac:dyDescent="0.3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2.45" x14ac:dyDescent="0.3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2.45" x14ac:dyDescent="0.3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2.45" x14ac:dyDescent="0.3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2.45" x14ac:dyDescent="0.3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2.45" x14ac:dyDescent="0.3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2.45" x14ac:dyDescent="0.3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2.45" x14ac:dyDescent="0.3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2.45" x14ac:dyDescent="0.3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2.45" x14ac:dyDescent="0.3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2.45" x14ac:dyDescent="0.3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2.45" x14ac:dyDescent="0.3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2.45" x14ac:dyDescent="0.3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2.45" x14ac:dyDescent="0.3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2.45" x14ac:dyDescent="0.3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2.45" x14ac:dyDescent="0.3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2.45" x14ac:dyDescent="0.3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2.45" x14ac:dyDescent="0.3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2.45" x14ac:dyDescent="0.3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2.45" x14ac:dyDescent="0.3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2.45" x14ac:dyDescent="0.3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2.45" x14ac:dyDescent="0.3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2.45" x14ac:dyDescent="0.3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2.45" x14ac:dyDescent="0.3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2.45" x14ac:dyDescent="0.3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2.45" x14ac:dyDescent="0.3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2.45" x14ac:dyDescent="0.3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2.45" x14ac:dyDescent="0.3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2.45" x14ac:dyDescent="0.3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2.45" x14ac:dyDescent="0.3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2.45" x14ac:dyDescent="0.3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2.45" x14ac:dyDescent="0.3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2.45" x14ac:dyDescent="0.3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2.45" x14ac:dyDescent="0.3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2.45" x14ac:dyDescent="0.3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2.45" x14ac:dyDescent="0.3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2.45" x14ac:dyDescent="0.3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2.45" x14ac:dyDescent="0.3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2.45" x14ac:dyDescent="0.3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2.45" x14ac:dyDescent="0.3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2.45" x14ac:dyDescent="0.3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2.45" x14ac:dyDescent="0.3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2.45" x14ac:dyDescent="0.3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2.45" x14ac:dyDescent="0.3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2.45" x14ac:dyDescent="0.3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2.45" x14ac:dyDescent="0.3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2.45" x14ac:dyDescent="0.3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2.45" x14ac:dyDescent="0.3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2.45" x14ac:dyDescent="0.3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2.45" x14ac:dyDescent="0.3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2.45" x14ac:dyDescent="0.3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2.45" x14ac:dyDescent="0.3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2.45" x14ac:dyDescent="0.3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2.45" x14ac:dyDescent="0.3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2.45" x14ac:dyDescent="0.3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2.45" x14ac:dyDescent="0.3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2.45" x14ac:dyDescent="0.3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2.45" x14ac:dyDescent="0.3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2.45" x14ac:dyDescent="0.3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2.45" x14ac:dyDescent="0.3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2.45" x14ac:dyDescent="0.3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2.45" x14ac:dyDescent="0.3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2.45" x14ac:dyDescent="0.3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2.45" x14ac:dyDescent="0.3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2.45" x14ac:dyDescent="0.3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2.45" x14ac:dyDescent="0.3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2.45" x14ac:dyDescent="0.3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2.45" x14ac:dyDescent="0.3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2.45" x14ac:dyDescent="0.3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2.45" x14ac:dyDescent="0.3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2.45" x14ac:dyDescent="0.3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2.45" x14ac:dyDescent="0.3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2.45" x14ac:dyDescent="0.3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2.45" x14ac:dyDescent="0.3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2.45" x14ac:dyDescent="0.3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2.45" x14ac:dyDescent="0.3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2.45" x14ac:dyDescent="0.3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2.45" x14ac:dyDescent="0.3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2.45" x14ac:dyDescent="0.3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2.45" x14ac:dyDescent="0.3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2.45" x14ac:dyDescent="0.3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2.45" x14ac:dyDescent="0.3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2.45" x14ac:dyDescent="0.3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2.45" x14ac:dyDescent="0.3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2.45" x14ac:dyDescent="0.3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2.45" x14ac:dyDescent="0.3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2.45" x14ac:dyDescent="0.3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2.45" x14ac:dyDescent="0.3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2.45" x14ac:dyDescent="0.3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2.45" x14ac:dyDescent="0.3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2.45" x14ac:dyDescent="0.3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2.45" x14ac:dyDescent="0.3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2.45" x14ac:dyDescent="0.3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2.45" x14ac:dyDescent="0.3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2.45" x14ac:dyDescent="0.3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2.45" x14ac:dyDescent="0.3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2.45" x14ac:dyDescent="0.3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2.45" x14ac:dyDescent="0.3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2.45" x14ac:dyDescent="0.3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2.45" x14ac:dyDescent="0.3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2.45" x14ac:dyDescent="0.3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2.45" x14ac:dyDescent="0.3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2.45" x14ac:dyDescent="0.3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2.45" x14ac:dyDescent="0.3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2.45" x14ac:dyDescent="0.3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2.45" x14ac:dyDescent="0.3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2.45" x14ac:dyDescent="0.3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2.45" x14ac:dyDescent="0.3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2.45" x14ac:dyDescent="0.3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2.45" x14ac:dyDescent="0.3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2.45" x14ac:dyDescent="0.3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2.45" x14ac:dyDescent="0.3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2.45" x14ac:dyDescent="0.3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2.45" x14ac:dyDescent="0.3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2.45" x14ac:dyDescent="0.3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2.45" x14ac:dyDescent="0.3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2.45" x14ac:dyDescent="0.3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2.45" x14ac:dyDescent="0.3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2.45" x14ac:dyDescent="0.3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2.45" x14ac:dyDescent="0.3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2.45" x14ac:dyDescent="0.3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2.45" x14ac:dyDescent="0.3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2.45" x14ac:dyDescent="0.3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2.45" x14ac:dyDescent="0.3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2.45" x14ac:dyDescent="0.3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2.45" x14ac:dyDescent="0.3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2.45" x14ac:dyDescent="0.3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2.45" x14ac:dyDescent="0.3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2.45" x14ac:dyDescent="0.3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2.45" x14ac:dyDescent="0.3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2.45" x14ac:dyDescent="0.3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2.45" x14ac:dyDescent="0.3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2.45" x14ac:dyDescent="0.3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2.45" x14ac:dyDescent="0.3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2.45" x14ac:dyDescent="0.3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2.45" x14ac:dyDescent="0.3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2.45" x14ac:dyDescent="0.3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2.45" x14ac:dyDescent="0.3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2.45" x14ac:dyDescent="0.3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2.45" x14ac:dyDescent="0.3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2.45" x14ac:dyDescent="0.3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2.45" x14ac:dyDescent="0.3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2.45" x14ac:dyDescent="0.3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2.45" x14ac:dyDescent="0.3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2.45" x14ac:dyDescent="0.3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2.45" x14ac:dyDescent="0.3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2.45" x14ac:dyDescent="0.3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2.45" x14ac:dyDescent="0.3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2.45" x14ac:dyDescent="0.3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2.45" x14ac:dyDescent="0.3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2.45" x14ac:dyDescent="0.3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2.45" x14ac:dyDescent="0.3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2.45" x14ac:dyDescent="0.3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2.45" x14ac:dyDescent="0.3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2.45" x14ac:dyDescent="0.3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2.45" x14ac:dyDescent="0.3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2.45" x14ac:dyDescent="0.3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2.45" x14ac:dyDescent="0.3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2.45" x14ac:dyDescent="0.3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2.45" x14ac:dyDescent="0.3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2.45" x14ac:dyDescent="0.3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2.45" x14ac:dyDescent="0.3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2.45" x14ac:dyDescent="0.3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2.45" x14ac:dyDescent="0.3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2.45" x14ac:dyDescent="0.3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2.45" x14ac:dyDescent="0.3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2.45" x14ac:dyDescent="0.3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2.45" x14ac:dyDescent="0.3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2.45" x14ac:dyDescent="0.3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2.45" x14ac:dyDescent="0.3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2.45" x14ac:dyDescent="0.3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2.45" x14ac:dyDescent="0.3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2.45" x14ac:dyDescent="0.3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2.45" x14ac:dyDescent="0.3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2.45" x14ac:dyDescent="0.3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2.45" x14ac:dyDescent="0.3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2.45" x14ac:dyDescent="0.3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2.45" x14ac:dyDescent="0.3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2.45" x14ac:dyDescent="0.3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2.45" x14ac:dyDescent="0.3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2.45" x14ac:dyDescent="0.3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2.45" x14ac:dyDescent="0.3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2.45" x14ac:dyDescent="0.3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2.45" x14ac:dyDescent="0.3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2.45" x14ac:dyDescent="0.3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2.45" x14ac:dyDescent="0.3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2.45" x14ac:dyDescent="0.3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2.45" x14ac:dyDescent="0.3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2.45" x14ac:dyDescent="0.3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2.45" x14ac:dyDescent="0.3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2.45" x14ac:dyDescent="0.3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2.45" x14ac:dyDescent="0.3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2.45" x14ac:dyDescent="0.3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2.45" x14ac:dyDescent="0.3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2.45" x14ac:dyDescent="0.3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2.45" x14ac:dyDescent="0.3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2.45" x14ac:dyDescent="0.3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2.45" x14ac:dyDescent="0.3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2.45" x14ac:dyDescent="0.3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2.45" x14ac:dyDescent="0.3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2.45" x14ac:dyDescent="0.3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2.45" x14ac:dyDescent="0.3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2.45" x14ac:dyDescent="0.3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2.45" x14ac:dyDescent="0.3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2.45" x14ac:dyDescent="0.3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2.45" x14ac:dyDescent="0.3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2.45" x14ac:dyDescent="0.3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2.45" x14ac:dyDescent="0.3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2.45" x14ac:dyDescent="0.3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2.45" x14ac:dyDescent="0.3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2.45" x14ac:dyDescent="0.3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2.45" x14ac:dyDescent="0.3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2.45" x14ac:dyDescent="0.3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2.45" x14ac:dyDescent="0.3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2.45" x14ac:dyDescent="0.3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2.45" x14ac:dyDescent="0.3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2.45" x14ac:dyDescent="0.3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2.45" x14ac:dyDescent="0.3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2.45" x14ac:dyDescent="0.3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2.45" x14ac:dyDescent="0.3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2.45" x14ac:dyDescent="0.3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2.45" x14ac:dyDescent="0.3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2.45" x14ac:dyDescent="0.3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2.45" x14ac:dyDescent="0.3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2.45" x14ac:dyDescent="0.3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2.45" x14ac:dyDescent="0.3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2.45" x14ac:dyDescent="0.3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2.45" x14ac:dyDescent="0.3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2.45" x14ac:dyDescent="0.3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2.45" x14ac:dyDescent="0.3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2.45" x14ac:dyDescent="0.3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2.45" x14ac:dyDescent="0.3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2.45" x14ac:dyDescent="0.3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2.45" x14ac:dyDescent="0.3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2.45" x14ac:dyDescent="0.3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2.45" x14ac:dyDescent="0.3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2.45" x14ac:dyDescent="0.3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2.45" x14ac:dyDescent="0.3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2.45" x14ac:dyDescent="0.3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2.45" x14ac:dyDescent="0.3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2.45" x14ac:dyDescent="0.3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2.45" x14ac:dyDescent="0.3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2.45" x14ac:dyDescent="0.3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2.45" x14ac:dyDescent="0.3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2.45" x14ac:dyDescent="0.3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2.45" x14ac:dyDescent="0.3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2.45" x14ac:dyDescent="0.3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2.45" x14ac:dyDescent="0.3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2.45" x14ac:dyDescent="0.3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2.45" x14ac:dyDescent="0.3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2.45" x14ac:dyDescent="0.3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2.45" x14ac:dyDescent="0.3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2.45" x14ac:dyDescent="0.3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2.45" x14ac:dyDescent="0.3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2.45" x14ac:dyDescent="0.3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2.45" x14ac:dyDescent="0.3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2.45" x14ac:dyDescent="0.3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2.45" x14ac:dyDescent="0.3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2.45" x14ac:dyDescent="0.3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2.45" x14ac:dyDescent="0.3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2.45" x14ac:dyDescent="0.3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2.45" x14ac:dyDescent="0.3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2.45" x14ac:dyDescent="0.3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2.45" x14ac:dyDescent="0.3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2.45" x14ac:dyDescent="0.3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2.45" x14ac:dyDescent="0.3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2.45" x14ac:dyDescent="0.3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2.45" x14ac:dyDescent="0.3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2.45" x14ac:dyDescent="0.3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2.45" x14ac:dyDescent="0.3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2.45" x14ac:dyDescent="0.3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2.45" x14ac:dyDescent="0.3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2.45" x14ac:dyDescent="0.3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2.45" x14ac:dyDescent="0.3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2.45" x14ac:dyDescent="0.3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2.45" x14ac:dyDescent="0.3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2.45" x14ac:dyDescent="0.3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2.45" x14ac:dyDescent="0.3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2.45" x14ac:dyDescent="0.3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2.45" x14ac:dyDescent="0.3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2.45" x14ac:dyDescent="0.3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2.45" x14ac:dyDescent="0.3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2.45" x14ac:dyDescent="0.3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2.45" x14ac:dyDescent="0.3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2.45" x14ac:dyDescent="0.3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2.45" x14ac:dyDescent="0.3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2.45" x14ac:dyDescent="0.3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2.45" x14ac:dyDescent="0.3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2.45" x14ac:dyDescent="0.3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2.45" x14ac:dyDescent="0.3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2.45" x14ac:dyDescent="0.3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2.45" x14ac:dyDescent="0.3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2.45" x14ac:dyDescent="0.3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2.45" x14ac:dyDescent="0.3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2.45" x14ac:dyDescent="0.3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2.45" x14ac:dyDescent="0.3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2.45" x14ac:dyDescent="0.3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2.45" x14ac:dyDescent="0.3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2.45" x14ac:dyDescent="0.3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2.45" x14ac:dyDescent="0.3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2.45" x14ac:dyDescent="0.3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2.45" x14ac:dyDescent="0.3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2.45" x14ac:dyDescent="0.3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2.45" x14ac:dyDescent="0.3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2.45" x14ac:dyDescent="0.3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2.45" x14ac:dyDescent="0.3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2.45" x14ac:dyDescent="0.3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2.45" x14ac:dyDescent="0.3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2.45" x14ac:dyDescent="0.3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2.45" x14ac:dyDescent="0.3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2.45" x14ac:dyDescent="0.3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2.45" x14ac:dyDescent="0.3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2.45" x14ac:dyDescent="0.3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2.45" x14ac:dyDescent="0.3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2.45" x14ac:dyDescent="0.3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2.45" x14ac:dyDescent="0.3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2.45" x14ac:dyDescent="0.3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2.45" x14ac:dyDescent="0.3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2.45" x14ac:dyDescent="0.3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2.45" x14ac:dyDescent="0.3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2.45" x14ac:dyDescent="0.3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2.45" x14ac:dyDescent="0.3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2.45" x14ac:dyDescent="0.3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2.45" x14ac:dyDescent="0.3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2.45" x14ac:dyDescent="0.3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2.45" x14ac:dyDescent="0.3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2.45" x14ac:dyDescent="0.3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2.45" x14ac:dyDescent="0.3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2.45" x14ac:dyDescent="0.3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2.45" x14ac:dyDescent="0.3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2.45" x14ac:dyDescent="0.3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2.45" x14ac:dyDescent="0.3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2.45" x14ac:dyDescent="0.3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2.45" x14ac:dyDescent="0.3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2.45" x14ac:dyDescent="0.3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2.45" x14ac:dyDescent="0.3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2.45" x14ac:dyDescent="0.3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2.45" x14ac:dyDescent="0.3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2.45" x14ac:dyDescent="0.3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2.45" x14ac:dyDescent="0.3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2.45" x14ac:dyDescent="0.3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2.45" x14ac:dyDescent="0.3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2.45" x14ac:dyDescent="0.3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2.45" x14ac:dyDescent="0.3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2.45" x14ac:dyDescent="0.3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2.45" x14ac:dyDescent="0.3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2.45" x14ac:dyDescent="0.3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2.45" x14ac:dyDescent="0.3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2.45" x14ac:dyDescent="0.3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2.45" x14ac:dyDescent="0.3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2.45" x14ac:dyDescent="0.3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2.45" x14ac:dyDescent="0.3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2.45" x14ac:dyDescent="0.3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2.45" x14ac:dyDescent="0.3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2.45" x14ac:dyDescent="0.3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2.45" x14ac:dyDescent="0.3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2.45" x14ac:dyDescent="0.3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2.45" x14ac:dyDescent="0.3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2.45" x14ac:dyDescent="0.3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2.45" x14ac:dyDescent="0.3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2.45" x14ac:dyDescent="0.3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2.45" x14ac:dyDescent="0.3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2.45" x14ac:dyDescent="0.3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2.45" x14ac:dyDescent="0.3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2.45" x14ac:dyDescent="0.3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2.45" x14ac:dyDescent="0.3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2.45" x14ac:dyDescent="0.3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2.45" x14ac:dyDescent="0.3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2.45" x14ac:dyDescent="0.3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2.45" x14ac:dyDescent="0.3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2.45" x14ac:dyDescent="0.3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2.45" x14ac:dyDescent="0.3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2.45" x14ac:dyDescent="0.3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2.45" x14ac:dyDescent="0.3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2.45" x14ac:dyDescent="0.3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2.45" x14ac:dyDescent="0.3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2.45" x14ac:dyDescent="0.3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2.45" x14ac:dyDescent="0.3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2.45" x14ac:dyDescent="0.3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2.45" x14ac:dyDescent="0.3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2.45" x14ac:dyDescent="0.3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2.45" x14ac:dyDescent="0.3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2.45" x14ac:dyDescent="0.3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2.45" x14ac:dyDescent="0.3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2.45" x14ac:dyDescent="0.3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2.45" x14ac:dyDescent="0.3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2.45" x14ac:dyDescent="0.3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2.45" x14ac:dyDescent="0.3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2.45" x14ac:dyDescent="0.3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2.45" x14ac:dyDescent="0.3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2.45" x14ac:dyDescent="0.3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2.45" x14ac:dyDescent="0.3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2.45" x14ac:dyDescent="0.3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2.45" x14ac:dyDescent="0.3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2.45" x14ac:dyDescent="0.3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2.45" x14ac:dyDescent="0.3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2.45" x14ac:dyDescent="0.3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2.45" x14ac:dyDescent="0.3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2.45" x14ac:dyDescent="0.3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2.45" x14ac:dyDescent="0.3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2.45" x14ac:dyDescent="0.3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2.45" x14ac:dyDescent="0.3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2.45" x14ac:dyDescent="0.3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2.45" x14ac:dyDescent="0.3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2.45" x14ac:dyDescent="0.3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2.45" x14ac:dyDescent="0.3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2.45" x14ac:dyDescent="0.3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2.45" x14ac:dyDescent="0.3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2.45" x14ac:dyDescent="0.3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2.45" x14ac:dyDescent="0.3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2.45" x14ac:dyDescent="0.3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2.45" x14ac:dyDescent="0.3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2.45" x14ac:dyDescent="0.3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2.45" x14ac:dyDescent="0.3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2.45" x14ac:dyDescent="0.3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2.45" x14ac:dyDescent="0.3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2.45" x14ac:dyDescent="0.3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2.45" x14ac:dyDescent="0.3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2.45" x14ac:dyDescent="0.3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2.45" x14ac:dyDescent="0.3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2.45" x14ac:dyDescent="0.3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2.45" x14ac:dyDescent="0.3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2.45" x14ac:dyDescent="0.3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2.45" x14ac:dyDescent="0.3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2.45" x14ac:dyDescent="0.3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2.45" x14ac:dyDescent="0.3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2.45" x14ac:dyDescent="0.3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2.45" x14ac:dyDescent="0.3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2.45" x14ac:dyDescent="0.3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2.45" x14ac:dyDescent="0.3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2.45" x14ac:dyDescent="0.3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2.45" x14ac:dyDescent="0.3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2.45" x14ac:dyDescent="0.3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2.45" x14ac:dyDescent="0.3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2.45" x14ac:dyDescent="0.3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2.45" x14ac:dyDescent="0.3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2.45" x14ac:dyDescent="0.3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2.45" x14ac:dyDescent="0.3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2.45" x14ac:dyDescent="0.3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2.45" x14ac:dyDescent="0.3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2.45" x14ac:dyDescent="0.3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2.45" x14ac:dyDescent="0.3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2.45" x14ac:dyDescent="0.3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2.45" x14ac:dyDescent="0.3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2.45" x14ac:dyDescent="0.3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2.45" x14ac:dyDescent="0.3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2.45" x14ac:dyDescent="0.3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2.45" x14ac:dyDescent="0.3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5.75" customHeight="1" x14ac:dyDescent="0.3">
      <c r="A835"/>
      <c r="B835"/>
      <c r="C835"/>
      <c r="D835"/>
      <c r="E835"/>
      <c r="F835"/>
      <c r="G835"/>
      <c r="H835"/>
      <c r="I835"/>
      <c r="J835"/>
      <c r="K835"/>
      <c r="L835"/>
      <c r="M835"/>
    </row>
  </sheetData>
  <sortState xmlns:xlrd2="http://schemas.microsoft.com/office/spreadsheetml/2017/richdata2" ref="A2:M835">
    <sortCondition descending="1" ref="M2:M835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M848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3515625" defaultRowHeight="15.75" customHeight="1" outlineLevelCol="1" x14ac:dyDescent="0.3"/>
  <cols>
    <col min="1" max="1" width="9.61328125" style="3" bestFit="1" customWidth="1"/>
    <col min="2" max="2" width="8.53515625" style="3" bestFit="1" customWidth="1"/>
    <col min="3" max="3" width="7.15234375" style="3" bestFit="1" customWidth="1"/>
    <col min="4" max="4" width="4.15234375" style="3" bestFit="1" customWidth="1"/>
    <col min="5" max="5" width="28.3828125" style="3" bestFit="1" customWidth="1" collapsed="1"/>
    <col min="6" max="6" width="43.382812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bestFit="1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s="3" t="s">
        <v>34</v>
      </c>
      <c r="B2" s="3" t="s">
        <v>35</v>
      </c>
      <c r="C2" s="3" t="s">
        <v>33</v>
      </c>
      <c r="D2">
        <v>28</v>
      </c>
      <c r="E2" s="3" t="s">
        <v>18</v>
      </c>
      <c r="F2" s="2" t="str">
        <f t="shared" ref="F2:F41" si="0">A2&amp;B2&amp;C2&amp;E2</f>
        <v>JacobWormaldMGATE CITY STRIDERS</v>
      </c>
      <c r="G2" s="26">
        <f>SUMIF('Nashua 10K'!$F$2:$F$300,$F2,'Nashua 10K'!$J$2:$J$300)</f>
        <v>91</v>
      </c>
      <c r="H2" s="26">
        <f>SUMIF('Cinco 5K'!$F$2:$F$399,$F2,'Cinco 5K'!$J$2:$J$399)</f>
        <v>73</v>
      </c>
      <c r="I2" s="26">
        <f>SUMIF('Run for Freedom 10K'!$F$2:$F$300,$F2,'Run for Freedom 10K'!$J$2:$J$300)</f>
        <v>64</v>
      </c>
      <c r="J2" s="26">
        <f>SUMIF('Half Way to St. Patty 5K'!$F$2:$F$300,$F2,'Half Way to St. Patty 5K'!$J$2:$J$300)</f>
        <v>76</v>
      </c>
      <c r="K2" s="26">
        <f>SUMIF('Downriver 10K'!$F$2:$F$300,$F2,'Downriver 10K'!$J$2:$J$300)</f>
        <v>70</v>
      </c>
      <c r="L2" s="26">
        <f>SUMIF('New England Half'!$F$2:$F$300,$F2,'New England Half'!$J$2:$J$300)</f>
        <v>94</v>
      </c>
      <c r="M2" s="28">
        <f t="shared" ref="M2:M41" si="1">SUM(G2:L2)</f>
        <v>468</v>
      </c>
    </row>
    <row r="3" spans="1:13" ht="12.45" x14ac:dyDescent="0.3">
      <c r="A3" s="3" t="s">
        <v>493</v>
      </c>
      <c r="B3" s="3" t="s">
        <v>494</v>
      </c>
      <c r="C3" s="3" t="s">
        <v>33</v>
      </c>
      <c r="D3" s="3">
        <v>25</v>
      </c>
      <c r="E3" s="3" t="s">
        <v>19</v>
      </c>
      <c r="F3" s="2" t="str">
        <f t="shared" si="0"/>
        <v>JasonSchoellerMGREATER DERRY TRACK CLUB</v>
      </c>
      <c r="G3" s="26">
        <f>SUMIF('Nashua 10K'!$F$2:$F$300,$F3,'Nashua 10K'!$J$2:$J$300)</f>
        <v>0</v>
      </c>
      <c r="H3" s="26">
        <f>SUMIF('Cinco 5K'!$F$2:$F$399,$F3,'Cinco 5K'!$J$2:$J$399)</f>
        <v>38</v>
      </c>
      <c r="I3" s="26">
        <f>SUMIF('Run for Freedom 10K'!$F$2:$F$300,$F3,'Run for Freedom 10K'!$J$2:$J$300)</f>
        <v>39.5</v>
      </c>
      <c r="J3" s="26">
        <f>SUMIF('Half Way to St. Patty 5K'!$F$2:$F$300,$F3,'Half Way to St. Patty 5K'!$J$2:$J$300)</f>
        <v>41</v>
      </c>
      <c r="K3" s="26">
        <f>SUMIF('Downriver 10K'!$F$2:$F$300,$F3,'Downriver 10K'!$J$2:$J$300)</f>
        <v>0</v>
      </c>
      <c r="L3" s="26">
        <f>SUMIF('New England Half'!$F$2:$F$300,$F3,'New England Half'!$J$2:$J$300)</f>
        <v>48</v>
      </c>
      <c r="M3" s="28">
        <f t="shared" si="1"/>
        <v>166.5</v>
      </c>
    </row>
    <row r="4" spans="1:13" ht="12.45" x14ac:dyDescent="0.3">
      <c r="A4" s="3" t="s">
        <v>496</v>
      </c>
      <c r="B4" s="3" t="s">
        <v>36</v>
      </c>
      <c r="C4" s="3" t="s">
        <v>33</v>
      </c>
      <c r="D4">
        <v>26</v>
      </c>
      <c r="E4" s="3" t="s">
        <v>20</v>
      </c>
      <c r="F4" s="2" t="str">
        <f t="shared" si="0"/>
        <v>GavinThomasMMILLENNIUM RUNNING</v>
      </c>
      <c r="G4" s="26">
        <f>SUMIF('Nashua 10K'!$F$2:$F$300,$F4,'Nashua 10K'!$J$2:$J$300)</f>
        <v>0</v>
      </c>
      <c r="H4" s="26">
        <f>SUMIF('Cinco 5K'!$F$2:$F$399,$F4,'Cinco 5K'!$J$2:$J$399)</f>
        <v>34</v>
      </c>
      <c r="I4" s="26">
        <f>SUMIF('Run for Freedom 10K'!$F$2:$F$300,$F4,'Run for Freedom 10K'!$J$2:$J$300)</f>
        <v>32</v>
      </c>
      <c r="J4" s="26">
        <f>SUMIF('Half Way to St. Patty 5K'!$F$2:$F$300,$F4,'Half Way to St. Patty 5K'!$J$2:$J$300)</f>
        <v>0</v>
      </c>
      <c r="K4" s="26">
        <f>SUMIF('Downriver 10K'!$F$2:$F$300,$F4,'Downriver 10K'!$J$2:$J$300)</f>
        <v>47</v>
      </c>
      <c r="L4" s="26">
        <f>SUMIF('New England Half'!$F$2:$F$300,$F4,'New England Half'!$J$2:$J$300)</f>
        <v>38</v>
      </c>
      <c r="M4" s="28">
        <f t="shared" si="1"/>
        <v>151</v>
      </c>
    </row>
    <row r="5" spans="1:13" ht="12.45" x14ac:dyDescent="0.3">
      <c r="A5" s="3" t="s">
        <v>475</v>
      </c>
      <c r="B5" s="3" t="s">
        <v>476</v>
      </c>
      <c r="C5" s="3" t="s">
        <v>33</v>
      </c>
      <c r="D5" s="3">
        <v>28</v>
      </c>
      <c r="E5" s="3" t="s">
        <v>18</v>
      </c>
      <c r="F5" s="2" t="str">
        <f t="shared" si="0"/>
        <v>StevenHammarMGATE CITY STRIDERS</v>
      </c>
      <c r="G5" s="26">
        <f>SUMIF('Nashua 10K'!$F$2:$F$300,$F5,'Nashua 10K'!$J$2:$J$300)</f>
        <v>0</v>
      </c>
      <c r="H5" s="26">
        <f>SUMIF('Cinco 5K'!$F$2:$F$399,$F5,'Cinco 5K'!$J$2:$J$399)</f>
        <v>79</v>
      </c>
      <c r="I5" s="26">
        <f>SUMIF('Run for Freedom 10K'!$F$2:$F$300,$F5,'Run for Freedom 10K'!$J$2:$J$300)</f>
        <v>47</v>
      </c>
      <c r="J5" s="26">
        <f>SUMIF('Half Way to St. Patty 5K'!$F$2:$F$300,$F5,'Half Way to St. Patty 5K'!$J$2:$J$300)</f>
        <v>0</v>
      </c>
      <c r="K5" s="26">
        <f>SUMIF('Downriver 10K'!$F$2:$F$300,$F5,'Downriver 10K'!$J$2:$J$300)</f>
        <v>0</v>
      </c>
      <c r="L5" s="26">
        <f>SUMIF('New England Half'!$F$2:$F$300,$F5,'New England Half'!$J$2:$J$300)</f>
        <v>0</v>
      </c>
      <c r="M5" s="28">
        <f t="shared" si="1"/>
        <v>126</v>
      </c>
    </row>
    <row r="6" spans="1:13" ht="12.45" x14ac:dyDescent="0.3">
      <c r="A6" s="3" t="s">
        <v>484</v>
      </c>
      <c r="B6" s="3" t="s">
        <v>485</v>
      </c>
      <c r="C6" s="3" t="s">
        <v>33</v>
      </c>
      <c r="D6" s="3">
        <v>26</v>
      </c>
      <c r="E6" s="3" t="s">
        <v>19</v>
      </c>
      <c r="F6" s="2" t="str">
        <f t="shared" si="0"/>
        <v>LoganFosterMGREATER DERRY TRACK CLUB</v>
      </c>
      <c r="G6" s="26">
        <f>SUMIF('Nashua 10K'!$F$2:$F$300,$F6,'Nashua 10K'!$J$2:$J$300)</f>
        <v>0</v>
      </c>
      <c r="H6" s="26">
        <f>SUMIF('Cinco 5K'!$F$2:$F$399,$F6,'Cinco 5K'!$J$2:$J$399)</f>
        <v>52</v>
      </c>
      <c r="I6" s="26">
        <f>SUMIF('Run for Freedom 10K'!$F$2:$F$300,$F6,'Run for Freedom 10K'!$J$2:$J$300)</f>
        <v>42.5</v>
      </c>
      <c r="J6" s="26">
        <f>SUMIF('Half Way to St. Patty 5K'!$F$2:$F$300,$F6,'Half Way to St. Patty 5K'!$J$2:$J$300)</f>
        <v>0</v>
      </c>
      <c r="K6" s="26">
        <f>SUMIF('Downriver 10K'!$F$2:$F$300,$F6,'Downriver 10K'!$J$2:$J$300)</f>
        <v>0</v>
      </c>
      <c r="L6" s="26">
        <f>SUMIF('New England Half'!$F$2:$F$300,$F6,'New England Half'!$J$2:$J$300)</f>
        <v>0</v>
      </c>
      <c r="M6" s="28">
        <f t="shared" si="1"/>
        <v>94.5</v>
      </c>
    </row>
    <row r="7" spans="1:13" ht="12.45" x14ac:dyDescent="0.3">
      <c r="A7" s="3" t="s">
        <v>650</v>
      </c>
      <c r="B7" s="3" t="s">
        <v>651</v>
      </c>
      <c r="C7" s="3" t="s">
        <v>33</v>
      </c>
      <c r="D7" s="3">
        <v>19</v>
      </c>
      <c r="E7" s="3" t="s">
        <v>19</v>
      </c>
      <c r="F7" s="2" t="str">
        <f t="shared" si="0"/>
        <v>LukeBrennanMGREATER DERRY TRACK CLUB</v>
      </c>
      <c r="G7" s="26">
        <f>SUMIF('Nashua 10K'!$F$2:$F$300,$F7,'Nashua 10K'!$J$2:$J$300)</f>
        <v>0</v>
      </c>
      <c r="H7" s="26">
        <f>SUMIF('Cinco 5K'!$F$2:$F$399,$F7,'Cinco 5K'!$J$2:$J$399)</f>
        <v>0</v>
      </c>
      <c r="I7" s="26">
        <f>SUMIF('Run for Freedom 10K'!$F$2:$F$300,$F7,'Run for Freedom 10K'!$J$2:$J$300)</f>
        <v>88</v>
      </c>
      <c r="J7" s="26">
        <f>SUMIF('Half Way to St. Patty 5K'!$F$2:$F$300,$F7,'Half Way to St. Patty 5K'!$J$2:$J$300)</f>
        <v>0</v>
      </c>
      <c r="K7" s="26">
        <f>SUMIF('Downriver 10K'!$F$2:$F$300,$F7,'Downriver 10K'!$J$2:$J$300)</f>
        <v>0</v>
      </c>
      <c r="L7" s="26">
        <f>SUMIF('New England Half'!$F$2:$F$300,$F7,'New England Half'!$J$2:$J$300)</f>
        <v>0</v>
      </c>
      <c r="M7" s="28">
        <f t="shared" si="1"/>
        <v>88</v>
      </c>
    </row>
    <row r="8" spans="1:13" ht="12.45" x14ac:dyDescent="0.3">
      <c r="A8" s="3" t="s">
        <v>532</v>
      </c>
      <c r="B8" s="3" t="s">
        <v>923</v>
      </c>
      <c r="C8" s="3" t="s">
        <v>33</v>
      </c>
      <c r="D8" s="3">
        <v>22</v>
      </c>
      <c r="E8" s="3" t="s">
        <v>19</v>
      </c>
      <c r="F8" s="2" t="str">
        <f t="shared" si="0"/>
        <v>EricNowakMGREATER DERRY TRACK CLUB</v>
      </c>
      <c r="G8" s="26">
        <f>SUMIF('Nashua 10K'!$F$2:$F$300,$F8,'Nashua 10K'!$J$2:$J$300)</f>
        <v>0</v>
      </c>
      <c r="H8" s="26">
        <f>SUMIF('Cinco 5K'!$F$2:$F$399,$F8,'Cinco 5K'!$J$2:$J$399)</f>
        <v>0</v>
      </c>
      <c r="I8" s="26">
        <f>SUMIF('Run for Freedom 10K'!$F$2:$F$300,$F8,'Run for Freedom 10K'!$J$2:$J$300)</f>
        <v>0</v>
      </c>
      <c r="J8" s="26">
        <f>SUMIF('Half Way to St. Patty 5K'!$F$2:$F$300,$F8,'Half Way to St. Patty 5K'!$J$2:$J$300)</f>
        <v>0</v>
      </c>
      <c r="K8" s="26">
        <f>SUMIF('Downriver 10K'!$F$2:$F$300,$F8,'Downriver 10K'!$J$2:$J$300)</f>
        <v>0</v>
      </c>
      <c r="L8" s="26">
        <f>SUMIF('New England Half'!$F$2:$F$300,$F8,'New England Half'!$J$2:$J$300)</f>
        <v>84</v>
      </c>
      <c r="M8" s="28">
        <f t="shared" si="1"/>
        <v>84</v>
      </c>
    </row>
    <row r="9" spans="1:13" ht="12.45" x14ac:dyDescent="0.3">
      <c r="A9" t="s">
        <v>50</v>
      </c>
      <c r="B9" t="s">
        <v>45</v>
      </c>
      <c r="C9" t="s">
        <v>33</v>
      </c>
      <c r="D9">
        <v>18</v>
      </c>
      <c r="E9" t="s">
        <v>19</v>
      </c>
      <c r="F9" s="2" t="str">
        <f t="shared" si="0"/>
        <v>JackToscanoMGREATER DERRY TRACK CLUB</v>
      </c>
      <c r="G9" s="26">
        <f>SUMIF('Nashua 10K'!$F$2:$F$300,$F9,'Nashua 10K'!$J$2:$J$300)</f>
        <v>50</v>
      </c>
      <c r="H9" s="26">
        <f>SUMIF('Cinco 5K'!$F$2:$F$399,$F9,'Cinco 5K'!$J$2:$J$399)</f>
        <v>0</v>
      </c>
      <c r="I9" s="26">
        <f>SUMIF('Run for Freedom 10K'!$F$2:$F$300,$F9,'Run for Freedom 10K'!$J$2:$J$300)</f>
        <v>17</v>
      </c>
      <c r="J9" s="26">
        <f>SUMIF('Half Way to St. Patty 5K'!$F$2:$F$300,$F9,'Half Way to St. Patty 5K'!$J$2:$J$300)</f>
        <v>15</v>
      </c>
      <c r="K9" s="26">
        <f>SUMIF('Downriver 10K'!$F$2:$F$300,$F9,'Downriver 10K'!$J$2:$J$300)</f>
        <v>0</v>
      </c>
      <c r="L9" s="26">
        <f>SUMIF('New England Half'!$F$2:$F$300,$F9,'New England Half'!$J$2:$J$300)</f>
        <v>0</v>
      </c>
      <c r="M9" s="28">
        <f t="shared" si="1"/>
        <v>82</v>
      </c>
    </row>
    <row r="10" spans="1:13" ht="12.45" x14ac:dyDescent="0.3">
      <c r="A10" s="3" t="s">
        <v>660</v>
      </c>
      <c r="B10" s="3" t="s">
        <v>661</v>
      </c>
      <c r="C10" s="3" t="s">
        <v>33</v>
      </c>
      <c r="D10" s="3">
        <v>20</v>
      </c>
      <c r="E10" s="3" t="s">
        <v>19</v>
      </c>
      <c r="F10" s="2" t="str">
        <f t="shared" si="0"/>
        <v>Josh EwingSimoneMGREATER DERRY TRACK CLUB</v>
      </c>
      <c r="G10" s="26">
        <f>SUMIF('Nashua 10K'!$F$2:$F$300,$F10,'Nashua 10K'!$J$2:$J$300)</f>
        <v>0</v>
      </c>
      <c r="H10" s="26">
        <f>SUMIF('Cinco 5K'!$F$2:$F$399,$F10,'Cinco 5K'!$J$2:$J$399)</f>
        <v>0</v>
      </c>
      <c r="I10" s="26">
        <f>SUMIF('Run for Freedom 10K'!$F$2:$F$300,$F10,'Run for Freedom 10K'!$J$2:$J$300)</f>
        <v>48.5</v>
      </c>
      <c r="J10" s="26">
        <f>SUMIF('Half Way to St. Patty 5K'!$F$2:$F$300,$F10,'Half Way to St. Patty 5K'!$J$2:$J$300)</f>
        <v>33</v>
      </c>
      <c r="K10" s="26">
        <f>SUMIF('Downriver 10K'!$F$2:$F$300,$F10,'Downriver 10K'!$J$2:$J$300)</f>
        <v>0</v>
      </c>
      <c r="L10" s="26">
        <f>SUMIF('New England Half'!$F$2:$F$300,$F10,'New England Half'!$J$2:$J$300)</f>
        <v>0</v>
      </c>
      <c r="M10" s="28">
        <f t="shared" si="1"/>
        <v>81.5</v>
      </c>
    </row>
    <row r="11" spans="1:13" ht="12.45" x14ac:dyDescent="0.3">
      <c r="A11" t="s">
        <v>46</v>
      </c>
      <c r="B11" t="s">
        <v>47</v>
      </c>
      <c r="C11" t="s">
        <v>33</v>
      </c>
      <c r="D11">
        <v>21</v>
      </c>
      <c r="E11" t="s">
        <v>21</v>
      </c>
      <c r="F11" s="2" t="str">
        <f t="shared" si="0"/>
        <v>CarterTracyMUPPER VALLEY RUNNING CLUB</v>
      </c>
      <c r="G11" s="26">
        <f>SUMIF('Nashua 10K'!$F$2:$F$300,$F11,'Nashua 10K'!$J$2:$J$300)</f>
        <v>58</v>
      </c>
      <c r="H11" s="26">
        <f>SUMIF('Cinco 5K'!$F$2:$F$399,$F11,'Cinco 5K'!$J$2:$J$399)</f>
        <v>0</v>
      </c>
      <c r="I11" s="26">
        <f>SUMIF('Run for Freedom 10K'!$F$2:$F$300,$F11,'Run for Freedom 10K'!$J$2:$J$300)</f>
        <v>0</v>
      </c>
      <c r="J11" s="26">
        <f>SUMIF('Half Way to St. Patty 5K'!$F$2:$F$300,$F11,'Half Way to St. Patty 5K'!$J$2:$J$300)</f>
        <v>0</v>
      </c>
      <c r="K11" s="26">
        <f>SUMIF('Downriver 10K'!$F$2:$F$300,$F11,'Downriver 10K'!$J$2:$J$300)</f>
        <v>0</v>
      </c>
      <c r="L11" s="26">
        <f>SUMIF('New England Half'!$F$2:$F$300,$F11,'New England Half'!$J$2:$J$300)</f>
        <v>0</v>
      </c>
      <c r="M11" s="28">
        <f t="shared" si="1"/>
        <v>58</v>
      </c>
    </row>
    <row r="12" spans="1:13" ht="12.45" x14ac:dyDescent="0.3">
      <c r="A12" s="3" t="s">
        <v>581</v>
      </c>
      <c r="B12" s="3" t="s">
        <v>681</v>
      </c>
      <c r="C12" s="3" t="s">
        <v>33</v>
      </c>
      <c r="D12" s="3">
        <v>24</v>
      </c>
      <c r="E12" s="3" t="s">
        <v>20</v>
      </c>
      <c r="F12" s="2" t="str">
        <f t="shared" si="0"/>
        <v>AnthonyRaineyMMILLENNIUM RUNNING</v>
      </c>
      <c r="G12" s="26">
        <f>SUMIF('Nashua 10K'!$F$2:$F$300,$F12,'Nashua 10K'!$J$2:$J$300)</f>
        <v>0</v>
      </c>
      <c r="H12" s="26">
        <f>SUMIF('Cinco 5K'!$F$2:$F$399,$F12,'Cinco 5K'!$J$2:$J$399)</f>
        <v>0</v>
      </c>
      <c r="I12" s="26">
        <f>SUMIF('Run for Freedom 10K'!$F$2:$F$300,$F12,'Run for Freedom 10K'!$J$2:$J$300)</f>
        <v>14.5</v>
      </c>
      <c r="J12" s="26">
        <f>SUMIF('Half Way to St. Patty 5K'!$F$2:$F$300,$F12,'Half Way to St. Patty 5K'!$J$2:$J$300)</f>
        <v>0</v>
      </c>
      <c r="K12" s="26">
        <f>SUMIF('Downriver 10K'!$F$2:$F$300,$F12,'Downriver 10K'!$J$2:$J$300)</f>
        <v>0</v>
      </c>
      <c r="L12" s="26">
        <f>SUMIF('New England Half'!$F$2:$F$300,$F12,'New England Half'!$J$2:$J$300)</f>
        <v>33</v>
      </c>
      <c r="M12" s="28">
        <f t="shared" si="1"/>
        <v>47.5</v>
      </c>
    </row>
    <row r="13" spans="1:13" ht="12.45" x14ac:dyDescent="0.3">
      <c r="A13" s="3" t="s">
        <v>583</v>
      </c>
      <c r="B13" s="3" t="s">
        <v>603</v>
      </c>
      <c r="C13" s="3" t="s">
        <v>33</v>
      </c>
      <c r="D13" s="3">
        <v>14</v>
      </c>
      <c r="E13" s="3" t="s">
        <v>18</v>
      </c>
      <c r="F13" s="2" t="str">
        <f t="shared" si="0"/>
        <v>WilliamMooresMGATE CITY STRIDERS</v>
      </c>
      <c r="G13" s="26">
        <f>SUMIF('Nashua 10K'!$F$2:$F$300,$F13,'Nashua 10K'!$J$2:$J$300)</f>
        <v>0</v>
      </c>
      <c r="H13" s="26">
        <f>SUMIF('Cinco 5K'!$F$2:$F$399,$F13,'Cinco 5K'!$J$2:$J$399)</f>
        <v>45.5</v>
      </c>
      <c r="I13" s="26">
        <f>SUMIF('Run for Freedom 10K'!$F$2:$F$300,$F13,'Run for Freedom 10K'!$J$2:$J$300)</f>
        <v>0</v>
      </c>
      <c r="J13" s="26">
        <f>SUMIF('Half Way to St. Patty 5K'!$F$2:$F$300,$F13,'Half Way to St. Patty 5K'!$J$2:$J$300)</f>
        <v>0</v>
      </c>
      <c r="K13" s="26">
        <f>SUMIF('Downriver 10K'!$F$2:$F$300,$F13,'Downriver 10K'!$J$2:$J$300)</f>
        <v>0</v>
      </c>
      <c r="L13" s="26">
        <f>SUMIF('New England Half'!$F$2:$F$300,$F13,'New England Half'!$J$2:$J$300)</f>
        <v>0</v>
      </c>
      <c r="M13" s="28">
        <f t="shared" si="1"/>
        <v>45.5</v>
      </c>
    </row>
    <row r="14" spans="1:13" ht="12.45" x14ac:dyDescent="0.3">
      <c r="A14" t="s">
        <v>872</v>
      </c>
      <c r="B14" t="s">
        <v>873</v>
      </c>
      <c r="C14" t="s">
        <v>33</v>
      </c>
      <c r="D14">
        <v>18</v>
      </c>
      <c r="E14" s="3" t="s">
        <v>20</v>
      </c>
      <c r="F14" s="2" t="str">
        <f t="shared" si="0"/>
        <v>ChaseHallMMILLENNIUM RUNNING</v>
      </c>
      <c r="G14" s="26">
        <f>SUMIF('Nashua 10K'!$F$2:$F$300,$F14,'Nashua 10K'!$J$2:$J$300)</f>
        <v>0</v>
      </c>
      <c r="H14" s="26">
        <f>SUMIF('Cinco 5K'!$F$2:$F$399,$F14,'Cinco 5K'!$J$2:$J$399)</f>
        <v>0</v>
      </c>
      <c r="I14" s="26">
        <f>SUMIF('Run for Freedom 10K'!$F$2:$F$300,$F14,'Run for Freedom 10K'!$J$2:$J$300)</f>
        <v>0</v>
      </c>
      <c r="J14" s="26">
        <f>SUMIF('Half Way to St. Patty 5K'!$F$2:$F$300,$F14,'Half Way to St. Patty 5K'!$J$2:$J$300)</f>
        <v>0</v>
      </c>
      <c r="K14" s="26">
        <f>SUMIF('Downriver 10K'!$F$2:$F$300,$F14,'Downriver 10K'!$J$2:$J$300)</f>
        <v>0</v>
      </c>
      <c r="L14" s="26">
        <f>SUMIF('New England Half'!$F$2:$F$300,$F14,'New England Half'!$J$2:$J$300)</f>
        <v>36</v>
      </c>
      <c r="M14" s="28">
        <f t="shared" si="1"/>
        <v>36</v>
      </c>
    </row>
    <row r="15" spans="1:13" ht="12.45" x14ac:dyDescent="0.3">
      <c r="A15" s="3" t="s">
        <v>602</v>
      </c>
      <c r="B15" s="3" t="s">
        <v>51</v>
      </c>
      <c r="C15" s="3" t="s">
        <v>33</v>
      </c>
      <c r="D15" s="3">
        <v>13</v>
      </c>
      <c r="E15" s="3" t="s">
        <v>18</v>
      </c>
      <c r="F15" s="2" t="str">
        <f t="shared" si="0"/>
        <v>EvanJeanMGATE CITY STRIDERS</v>
      </c>
      <c r="G15" s="26">
        <f>SUMIF('Nashua 10K'!$F$2:$F$300,$F15,'Nashua 10K'!$J$2:$J$300)</f>
        <v>0</v>
      </c>
      <c r="H15" s="26">
        <f>SUMIF('Cinco 5K'!$F$2:$F$399,$F15,'Cinco 5K'!$J$2:$J$399)</f>
        <v>32</v>
      </c>
      <c r="I15" s="26">
        <f>SUMIF('Run for Freedom 10K'!$F$2:$F$300,$F15,'Run for Freedom 10K'!$J$2:$J$300)</f>
        <v>0</v>
      </c>
      <c r="J15" s="26">
        <f>SUMIF('Half Way to St. Patty 5K'!$F$2:$F$300,$F15,'Half Way to St. Patty 5K'!$J$2:$J$300)</f>
        <v>0</v>
      </c>
      <c r="K15" s="26">
        <f>SUMIF('Downriver 10K'!$F$2:$F$300,$F15,'Downriver 10K'!$J$2:$J$300)</f>
        <v>0</v>
      </c>
      <c r="L15" s="26">
        <f>SUMIF('New England Half'!$F$2:$F$300,$F15,'New England Half'!$J$2:$J$300)</f>
        <v>0</v>
      </c>
      <c r="M15" s="28">
        <f t="shared" si="1"/>
        <v>32</v>
      </c>
    </row>
    <row r="16" spans="1:13" ht="12.45" x14ac:dyDescent="0.3">
      <c r="A16" s="3" t="s">
        <v>77</v>
      </c>
      <c r="B16" s="3" t="s">
        <v>98</v>
      </c>
      <c r="C16" s="3" t="s">
        <v>33</v>
      </c>
      <c r="D16" s="3">
        <v>21</v>
      </c>
      <c r="E16" s="3" t="s">
        <v>18</v>
      </c>
      <c r="F16" s="2" t="str">
        <f t="shared" si="0"/>
        <v>ChrisDrudingMGATE CITY STRIDERS</v>
      </c>
      <c r="G16" s="26">
        <f>SUMIF('Nashua 10K'!$F$2:$F$300,$F16,'Nashua 10K'!$J$2:$J$300)</f>
        <v>0</v>
      </c>
      <c r="H16" s="26">
        <f>SUMIF('Cinco 5K'!$F$2:$F$399,$F16,'Cinco 5K'!$J$2:$J$399)</f>
        <v>0</v>
      </c>
      <c r="I16" s="26">
        <f>SUMIF('Run for Freedom 10K'!$F$2:$F$300,$F16,'Run for Freedom 10K'!$J$2:$J$300)</f>
        <v>0</v>
      </c>
      <c r="J16" s="26">
        <f>SUMIF('Half Way to St. Patty 5K'!$F$2:$F$300,$F16,'Half Way to St. Patty 5K'!$J$2:$J$300)</f>
        <v>0</v>
      </c>
      <c r="K16" s="26">
        <f>SUMIF('Downriver 10K'!$F$2:$F$300,$F16,'Downriver 10K'!$J$2:$J$300)</f>
        <v>0</v>
      </c>
      <c r="L16" s="26">
        <f>SUMIF('New England Half'!$F$2:$F$300,$F16,'New England Half'!$J$2:$J$300)</f>
        <v>24</v>
      </c>
      <c r="M16" s="28">
        <f t="shared" si="1"/>
        <v>24</v>
      </c>
    </row>
    <row r="17" spans="1:13" ht="12.45" x14ac:dyDescent="0.3">
      <c r="A17" s="3" t="s">
        <v>528</v>
      </c>
      <c r="B17" s="3" t="s">
        <v>690</v>
      </c>
      <c r="C17" s="3" t="s">
        <v>33</v>
      </c>
      <c r="D17">
        <v>17</v>
      </c>
      <c r="E17" s="3" t="s">
        <v>19</v>
      </c>
      <c r="F17" s="2" t="str">
        <f t="shared" si="0"/>
        <v>BryanFlemingMGREATER DERRY TRACK CLUB</v>
      </c>
      <c r="G17" s="26">
        <f>SUMIF('Nashua 10K'!$F$2:$F$300,$F17,'Nashua 10K'!$J$2:$J$300)</f>
        <v>0</v>
      </c>
      <c r="H17" s="26">
        <f>SUMIF('Cinco 5K'!$F$2:$F$399,$F17,'Cinco 5K'!$J$2:$J$399)</f>
        <v>0</v>
      </c>
      <c r="I17" s="26">
        <f>SUMIF('Run for Freedom 10K'!$F$2:$F$300,$F17,'Run for Freedom 10K'!$J$2:$J$300)</f>
        <v>5.5</v>
      </c>
      <c r="J17" s="26">
        <f>SUMIF('Half Way to St. Patty 5K'!$F$2:$F$300,$F17,'Half Way to St. Patty 5K'!$J$2:$J$300)</f>
        <v>0</v>
      </c>
      <c r="K17" s="26">
        <f>SUMIF('Downriver 10K'!$F$2:$F$300,$F17,'Downriver 10K'!$J$2:$J$300)</f>
        <v>17.5</v>
      </c>
      <c r="L17" s="26">
        <f>SUMIF('New England Half'!$F$2:$F$300,$F17,'New England Half'!$J$2:$J$300)</f>
        <v>0</v>
      </c>
      <c r="M17" s="28">
        <f t="shared" si="1"/>
        <v>23</v>
      </c>
    </row>
    <row r="18" spans="1:13" ht="12.45" x14ac:dyDescent="0.3">
      <c r="A18" s="3" t="s">
        <v>531</v>
      </c>
      <c r="B18" s="3" t="s">
        <v>230</v>
      </c>
      <c r="C18" s="3" t="s">
        <v>33</v>
      </c>
      <c r="D18" s="3">
        <v>22</v>
      </c>
      <c r="E18" s="3" t="s">
        <v>19</v>
      </c>
      <c r="F18" s="2" t="str">
        <f t="shared" si="0"/>
        <v>KyleHoglundMGREATER DERRY TRACK CLUB</v>
      </c>
      <c r="G18" s="26">
        <f>SUMIF('Nashua 10K'!$F$2:$F$300,$F18,'Nashua 10K'!$J$2:$J$300)</f>
        <v>0</v>
      </c>
      <c r="H18" s="26">
        <f>SUMIF('Cinco 5K'!$F$2:$F$399,$F18,'Cinco 5K'!$J$2:$J$399)</f>
        <v>9.125</v>
      </c>
      <c r="I18" s="26">
        <f>SUMIF('Run for Freedom 10K'!$F$2:$F$300,$F18,'Run for Freedom 10K'!$J$2:$J$300)</f>
        <v>0</v>
      </c>
      <c r="J18" s="26">
        <f>SUMIF('Half Way to St. Patty 5K'!$F$2:$F$300,$F18,'Half Way to St. Patty 5K'!$J$2:$J$300)</f>
        <v>12.125</v>
      </c>
      <c r="K18" s="26">
        <f>SUMIF('Downriver 10K'!$F$2:$F$300,$F18,'Downriver 10K'!$J$2:$J$300)</f>
        <v>0</v>
      </c>
      <c r="L18" s="26">
        <f>SUMIF('New England Half'!$F$2:$F$300,$F18,'New England Half'!$J$2:$J$300)</f>
        <v>0</v>
      </c>
      <c r="M18" s="28">
        <f t="shared" si="1"/>
        <v>21.25</v>
      </c>
    </row>
    <row r="19" spans="1:13" ht="12.45" x14ac:dyDescent="0.3">
      <c r="A19" t="s">
        <v>697</v>
      </c>
      <c r="B19" t="s">
        <v>698</v>
      </c>
      <c r="C19" s="3" t="s">
        <v>33</v>
      </c>
      <c r="D19">
        <v>29</v>
      </c>
      <c r="E19" s="2" t="s">
        <v>18</v>
      </c>
      <c r="F19" s="2" t="str">
        <f t="shared" si="0"/>
        <v>CallumMeredithMGATE CITY STRIDERS</v>
      </c>
      <c r="G19" s="26">
        <f>SUMIF('Nashua 10K'!$F$2:$F$300,$F19,'Nashua 10K'!$J$2:$J$300)</f>
        <v>0</v>
      </c>
      <c r="H19" s="26">
        <f>SUMIF('Cinco 5K'!$F$2:$F$399,$F19,'Cinco 5K'!$J$2:$J$399)</f>
        <v>0</v>
      </c>
      <c r="I19" s="26">
        <f>SUMIF('Run for Freedom 10K'!$F$2:$F$300,$F19,'Run for Freedom 10K'!$J$2:$J$300)</f>
        <v>0</v>
      </c>
      <c r="J19" s="26">
        <f>SUMIF('Half Way to St. Patty 5K'!$F$2:$F$300,$F19,'Half Way to St. Patty 5K'!$J$2:$J$300)</f>
        <v>12.5</v>
      </c>
      <c r="K19" s="26">
        <f>SUMIF('Downriver 10K'!$F$2:$F$300,$F19,'Downriver 10K'!$J$2:$J$300)</f>
        <v>0</v>
      </c>
      <c r="L19" s="26">
        <f>SUMIF('New England Half'!$F$2:$F$300,$F19,'New England Half'!$J$2:$J$300)</f>
        <v>7.5</v>
      </c>
      <c r="M19" s="28">
        <f t="shared" si="1"/>
        <v>20</v>
      </c>
    </row>
    <row r="20" spans="1:13" ht="12.45" x14ac:dyDescent="0.3">
      <c r="A20" t="s">
        <v>874</v>
      </c>
      <c r="B20" t="s">
        <v>875</v>
      </c>
      <c r="C20" t="s">
        <v>33</v>
      </c>
      <c r="D20">
        <v>29</v>
      </c>
      <c r="E20" s="3" t="s">
        <v>20</v>
      </c>
      <c r="F20" s="2" t="str">
        <f t="shared" si="0"/>
        <v>ColtonPiperMMILLENNIUM RUNNING</v>
      </c>
      <c r="G20" s="26">
        <f>SUMIF('Nashua 10K'!$F$2:$F$300,$F20,'Nashua 10K'!$J$2:$J$300)</f>
        <v>0</v>
      </c>
      <c r="H20" s="26">
        <f>SUMIF('Cinco 5K'!$F$2:$F$399,$F20,'Cinco 5K'!$J$2:$J$399)</f>
        <v>0</v>
      </c>
      <c r="I20" s="26">
        <f>SUMIF('Run for Freedom 10K'!$F$2:$F$300,$F20,'Run for Freedom 10K'!$J$2:$J$300)</f>
        <v>0</v>
      </c>
      <c r="J20" s="26">
        <f>SUMIF('Half Way to St. Patty 5K'!$F$2:$F$300,$F20,'Half Way to St. Patty 5K'!$J$2:$J$300)</f>
        <v>0</v>
      </c>
      <c r="K20" s="26">
        <f>SUMIF('Downriver 10K'!$F$2:$F$300,$F20,'Downriver 10K'!$J$2:$J$300)</f>
        <v>0</v>
      </c>
      <c r="L20" s="26">
        <f>SUMIF('New England Half'!$F$2:$F$300,$F20,'New England Half'!$J$2:$J$300)</f>
        <v>19.5</v>
      </c>
      <c r="M20" s="28">
        <f t="shared" si="1"/>
        <v>19.5</v>
      </c>
    </row>
    <row r="21" spans="1:13" ht="12.45" x14ac:dyDescent="0.3">
      <c r="A21" s="3" t="s">
        <v>545</v>
      </c>
      <c r="B21" s="3" t="s">
        <v>224</v>
      </c>
      <c r="C21" s="3" t="s">
        <v>33</v>
      </c>
      <c r="D21" s="3">
        <v>27</v>
      </c>
      <c r="E21" s="3" t="s">
        <v>20</v>
      </c>
      <c r="F21" s="2" t="str">
        <f t="shared" si="0"/>
        <v>NoahKondorMMILLENNIUM RUNNING</v>
      </c>
      <c r="G21" s="26">
        <f>SUMIF('Nashua 10K'!$F$2:$F$300,$F21,'Nashua 10K'!$J$2:$J$300)</f>
        <v>0</v>
      </c>
      <c r="H21" s="26">
        <f>SUMIF('Cinco 5K'!$F$2:$F$399,$F21,'Cinco 5K'!$J$2:$J$399)</f>
        <v>6.25</v>
      </c>
      <c r="I21" s="26">
        <f>SUMIF('Run for Freedom 10K'!$F$2:$F$300,$F21,'Run for Freedom 10K'!$J$2:$J$300)</f>
        <v>0</v>
      </c>
      <c r="J21" s="26">
        <f>SUMIF('Half Way to St. Patty 5K'!$F$2:$F$300,$F21,'Half Way to St. Patty 5K'!$J$2:$J$300)</f>
        <v>0</v>
      </c>
      <c r="K21" s="26">
        <f>SUMIF('Downriver 10K'!$F$2:$F$300,$F21,'Downriver 10K'!$J$2:$J$300)</f>
        <v>0</v>
      </c>
      <c r="L21" s="26">
        <f>SUMIF('New England Half'!$F$2:$F$300,$F21,'New England Half'!$J$2:$J$300)</f>
        <v>9.75</v>
      </c>
      <c r="M21" s="28">
        <f t="shared" si="1"/>
        <v>16</v>
      </c>
    </row>
    <row r="22" spans="1:13" ht="12.45" x14ac:dyDescent="0.3">
      <c r="A22" s="3" t="s">
        <v>533</v>
      </c>
      <c r="B22" s="3" t="s">
        <v>534</v>
      </c>
      <c r="C22" s="3" t="s">
        <v>33</v>
      </c>
      <c r="D22" s="3">
        <v>28</v>
      </c>
      <c r="E22" s="2" t="s">
        <v>25</v>
      </c>
      <c r="F22" s="2" t="str">
        <f t="shared" si="0"/>
        <v>AaronJonesMRUNNERS ALLEY</v>
      </c>
      <c r="G22" s="26">
        <f>SUMIF('Nashua 10K'!$F$2:$F$300,$F22,'Nashua 10K'!$J$2:$J$300)</f>
        <v>0</v>
      </c>
      <c r="H22" s="26">
        <f>SUMIF('Cinco 5K'!$F$2:$F$399,$F22,'Cinco 5K'!$J$2:$J$399)</f>
        <v>8.25</v>
      </c>
      <c r="I22" s="26">
        <f>SUMIF('Run for Freedom 10K'!$F$2:$F$300,$F22,'Run for Freedom 10K'!$J$2:$J$300)</f>
        <v>7.75</v>
      </c>
      <c r="J22" s="26">
        <f>SUMIF('Half Way to St. Patty 5K'!$F$2:$F$300,$F22,'Half Way to St. Patty 5K'!$J$2:$J$300)</f>
        <v>0</v>
      </c>
      <c r="K22" s="26">
        <f>SUMIF('Downriver 10K'!$F$2:$F$300,$F22,'Downriver 10K'!$J$2:$J$300)</f>
        <v>0</v>
      </c>
      <c r="L22" s="26">
        <f>SUMIF('New England Half'!$F$2:$F$300,$F22,'New England Half'!$J$2:$J$300)</f>
        <v>0</v>
      </c>
      <c r="M22" s="28">
        <f t="shared" si="1"/>
        <v>16</v>
      </c>
    </row>
    <row r="23" spans="1:13" ht="12.45" x14ac:dyDescent="0.3">
      <c r="A23" s="3" t="s">
        <v>682</v>
      </c>
      <c r="B23" s="3" t="s">
        <v>683</v>
      </c>
      <c r="C23" s="3" t="s">
        <v>33</v>
      </c>
      <c r="D23" s="3">
        <v>28</v>
      </c>
      <c r="E23" s="3" t="s">
        <v>19</v>
      </c>
      <c r="F23" s="2" t="str">
        <f t="shared" si="0"/>
        <v>GarrettMcneilMGREATER DERRY TRACK CLUB</v>
      </c>
      <c r="G23" s="26">
        <f>SUMIF('Nashua 10K'!$F$2:$F$300,$F23,'Nashua 10K'!$J$2:$J$300)</f>
        <v>0</v>
      </c>
      <c r="H23" s="26">
        <f>SUMIF('Cinco 5K'!$F$2:$F$399,$F23,'Cinco 5K'!$J$2:$J$399)</f>
        <v>0</v>
      </c>
      <c r="I23" s="26">
        <f>SUMIF('Run for Freedom 10K'!$F$2:$F$300,$F23,'Run for Freedom 10K'!$J$2:$J$300)</f>
        <v>14</v>
      </c>
      <c r="J23" s="26">
        <f>SUMIF('Half Way to St. Patty 5K'!$F$2:$F$300,$F23,'Half Way to St. Patty 5K'!$J$2:$J$300)</f>
        <v>0</v>
      </c>
      <c r="K23" s="26">
        <f>SUMIF('Downriver 10K'!$F$2:$F$300,$F23,'Downriver 10K'!$J$2:$J$300)</f>
        <v>0</v>
      </c>
      <c r="L23" s="26">
        <f>SUMIF('New England Half'!$F$2:$F$300,$F23,'New England Half'!$J$2:$J$300)</f>
        <v>0</v>
      </c>
      <c r="M23" s="28">
        <f t="shared" si="1"/>
        <v>14</v>
      </c>
    </row>
    <row r="24" spans="1:13" ht="12.45" x14ac:dyDescent="0.3">
      <c r="A24" s="3" t="s">
        <v>522</v>
      </c>
      <c r="B24" s="3" t="s">
        <v>523</v>
      </c>
      <c r="C24" s="3" t="s">
        <v>33</v>
      </c>
      <c r="D24" s="3">
        <v>23</v>
      </c>
      <c r="E24" s="3" t="s">
        <v>20</v>
      </c>
      <c r="F24" s="2" t="str">
        <f t="shared" si="0"/>
        <v>AidenGindinMMILLENNIUM RUNNING</v>
      </c>
      <c r="G24" s="26">
        <f>SUMIF('Nashua 10K'!$F$2:$F$300,$F24,'Nashua 10K'!$J$2:$J$300)</f>
        <v>0</v>
      </c>
      <c r="H24" s="26">
        <f>SUMIF('Cinco 5K'!$F$2:$F$399,$F24,'Cinco 5K'!$J$2:$J$399)</f>
        <v>12.125</v>
      </c>
      <c r="I24" s="26">
        <f>SUMIF('Run for Freedom 10K'!$F$2:$F$300,$F24,'Run for Freedom 10K'!$J$2:$J$300)</f>
        <v>0</v>
      </c>
      <c r="J24" s="26">
        <f>SUMIF('Half Way to St. Patty 5K'!$F$2:$F$300,$F24,'Half Way to St. Patty 5K'!$J$2:$J$300)</f>
        <v>0</v>
      </c>
      <c r="K24" s="26">
        <f>SUMIF('Downriver 10K'!$F$2:$F$300,$F24,'Downriver 10K'!$J$2:$J$300)</f>
        <v>0</v>
      </c>
      <c r="L24" s="26">
        <f>SUMIF('New England Half'!$F$2:$F$300,$F24,'New England Half'!$J$2:$J$300)</f>
        <v>0</v>
      </c>
      <c r="M24" s="28">
        <f t="shared" si="1"/>
        <v>12.125</v>
      </c>
    </row>
    <row r="25" spans="1:13" ht="12.45" x14ac:dyDescent="0.3">
      <c r="A25" s="3" t="s">
        <v>731</v>
      </c>
      <c r="B25" s="3" t="s">
        <v>732</v>
      </c>
      <c r="C25" s="3" t="s">
        <v>33</v>
      </c>
      <c r="D25" s="3">
        <v>25</v>
      </c>
      <c r="E25" s="2" t="s">
        <v>24</v>
      </c>
      <c r="F25" s="2" t="str">
        <f t="shared" si="0"/>
        <v>LiamColbyMGREATER MANCHESTER RUNNING CLUB</v>
      </c>
      <c r="G25" s="26">
        <f>SUMIF('Nashua 10K'!$F$2:$F$300,$F25,'Nashua 10K'!$J$2:$J$300)</f>
        <v>0</v>
      </c>
      <c r="H25" s="26">
        <f>SUMIF('Cinco 5K'!$F$2:$F$399,$F25,'Cinco 5K'!$J$2:$J$399)</f>
        <v>0</v>
      </c>
      <c r="I25" s="26">
        <f>SUMIF('Run for Freedom 10K'!$F$2:$F$300,$F25,'Run for Freedom 10K'!$J$2:$J$300)</f>
        <v>0</v>
      </c>
      <c r="J25" s="26">
        <f>SUMIF('Half Way to St. Patty 5K'!$F$2:$F$300,$F25,'Half Way to St. Patty 5K'!$J$2:$J$300)</f>
        <v>11.375</v>
      </c>
      <c r="K25" s="26">
        <f>SUMIF('Downriver 10K'!$F$2:$F$300,$F25,'Downriver 10K'!$J$2:$J$300)</f>
        <v>0</v>
      </c>
      <c r="L25" s="26">
        <f>SUMIF('New England Half'!$F$2:$F$300,$F25,'New England Half'!$J$2:$J$300)</f>
        <v>0</v>
      </c>
      <c r="M25" s="28">
        <f t="shared" si="1"/>
        <v>11.375</v>
      </c>
    </row>
    <row r="26" spans="1:13" ht="12.45" x14ac:dyDescent="0.3">
      <c r="A26" t="s">
        <v>48</v>
      </c>
      <c r="B26" t="s">
        <v>120</v>
      </c>
      <c r="C26" s="3" t="s">
        <v>33</v>
      </c>
      <c r="D26">
        <v>26</v>
      </c>
      <c r="E26" s="2" t="s">
        <v>19</v>
      </c>
      <c r="F26" s="2" t="str">
        <f t="shared" si="0"/>
        <v>MichaelSarnieMGREATER DERRY TRACK CLUB</v>
      </c>
      <c r="G26" s="26">
        <f>SUMIF('Nashua 10K'!$F$2:$F$300,$F26,'Nashua 10K'!$J$2:$J$300)</f>
        <v>0</v>
      </c>
      <c r="H26" s="26">
        <f>SUMIF('Cinco 5K'!$F$2:$F$399,$F26,'Cinco 5K'!$J$2:$J$399)</f>
        <v>0</v>
      </c>
      <c r="I26" s="26">
        <f>SUMIF('Run for Freedom 10K'!$F$2:$F$300,$F26,'Run for Freedom 10K'!$J$2:$J$300)</f>
        <v>0</v>
      </c>
      <c r="J26" s="26">
        <f>SUMIF('Half Way to St. Patty 5K'!$F$2:$F$300,$F26,'Half Way to St. Patty 5K'!$J$2:$J$300)</f>
        <v>11</v>
      </c>
      <c r="K26" s="26">
        <f>SUMIF('Downriver 10K'!$F$2:$F$300,$F26,'Downriver 10K'!$J$2:$J$300)</f>
        <v>0</v>
      </c>
      <c r="L26" s="26">
        <f>SUMIF('New England Half'!$F$2:$F$300,$F26,'New England Half'!$J$2:$J$300)</f>
        <v>0</v>
      </c>
      <c r="M26" s="28">
        <f t="shared" si="1"/>
        <v>11</v>
      </c>
    </row>
    <row r="27" spans="1:13" ht="12.45" x14ac:dyDescent="0.3">
      <c r="A27" t="s">
        <v>50</v>
      </c>
      <c r="B27" t="s">
        <v>680</v>
      </c>
      <c r="C27" s="3" t="s">
        <v>33</v>
      </c>
      <c r="D27">
        <v>13</v>
      </c>
      <c r="E27" s="2" t="s">
        <v>19</v>
      </c>
      <c r="F27" s="2" t="str">
        <f t="shared" si="0"/>
        <v>JackGagneMGREATER DERRY TRACK CLUB</v>
      </c>
      <c r="G27" s="26">
        <f>SUMIF('Nashua 10K'!$F$2:$F$300,$F27,'Nashua 10K'!$J$2:$J$300)</f>
        <v>0</v>
      </c>
      <c r="H27" s="26">
        <f>SUMIF('Cinco 5K'!$F$2:$F$399,$F27,'Cinco 5K'!$J$2:$J$399)</f>
        <v>0</v>
      </c>
      <c r="I27" s="26">
        <f>SUMIF('Run for Freedom 10K'!$F$2:$F$300,$F27,'Run for Freedom 10K'!$J$2:$J$300)</f>
        <v>0</v>
      </c>
      <c r="J27" s="26">
        <f>SUMIF('Half Way to St. Patty 5K'!$F$2:$F$300,$F27,'Half Way to St. Patty 5K'!$J$2:$J$300)</f>
        <v>8.5</v>
      </c>
      <c r="K27" s="26">
        <f>SUMIF('Downriver 10K'!$F$2:$F$300,$F27,'Downriver 10K'!$J$2:$J$300)</f>
        <v>0</v>
      </c>
      <c r="L27" s="26">
        <f>SUMIF('New England Half'!$F$2:$F$300,$F27,'New England Half'!$J$2:$J$300)</f>
        <v>0</v>
      </c>
      <c r="M27" s="28">
        <f t="shared" si="1"/>
        <v>8.5</v>
      </c>
    </row>
    <row r="28" spans="1:13" ht="12.45" x14ac:dyDescent="0.3">
      <c r="A28" t="s">
        <v>713</v>
      </c>
      <c r="B28" t="s">
        <v>714</v>
      </c>
      <c r="C28" s="3" t="s">
        <v>33</v>
      </c>
      <c r="D28">
        <v>12</v>
      </c>
      <c r="E28" s="2" t="s">
        <v>19</v>
      </c>
      <c r="F28" s="2" t="str">
        <f t="shared" si="0"/>
        <v>ConnorFernandesMGREATER DERRY TRACK CLUB</v>
      </c>
      <c r="G28" s="26">
        <f>SUMIF('Nashua 10K'!$F$2:$F$300,$F28,'Nashua 10K'!$J$2:$J$300)</f>
        <v>0</v>
      </c>
      <c r="H28" s="26">
        <f>SUMIF('Cinco 5K'!$F$2:$F$399,$F28,'Cinco 5K'!$J$2:$J$399)</f>
        <v>0</v>
      </c>
      <c r="I28" s="26">
        <f>SUMIF('Run for Freedom 10K'!$F$2:$F$300,$F28,'Run for Freedom 10K'!$J$2:$J$300)</f>
        <v>0</v>
      </c>
      <c r="J28" s="26">
        <f>SUMIF('Half Way to St. Patty 5K'!$F$2:$F$300,$F28,'Half Way to St. Patty 5K'!$J$2:$J$300)</f>
        <v>7.75</v>
      </c>
      <c r="K28" s="26">
        <f>SUMIF('Downriver 10K'!$F$2:$F$300,$F28,'Downriver 10K'!$J$2:$J$300)</f>
        <v>0</v>
      </c>
      <c r="L28" s="26">
        <f>SUMIF('New England Half'!$F$2:$F$300,$F28,'New England Half'!$J$2:$J$300)</f>
        <v>0</v>
      </c>
      <c r="M28" s="28">
        <f t="shared" si="1"/>
        <v>7.75</v>
      </c>
    </row>
    <row r="29" spans="1:13" ht="12.45" x14ac:dyDescent="0.3">
      <c r="A29" s="3" t="s">
        <v>548</v>
      </c>
      <c r="B29" s="3" t="s">
        <v>451</v>
      </c>
      <c r="C29" s="3" t="s">
        <v>33</v>
      </c>
      <c r="D29" s="3">
        <v>17</v>
      </c>
      <c r="E29" s="3" t="s">
        <v>20</v>
      </c>
      <c r="F29" s="2" t="str">
        <f t="shared" si="0"/>
        <v>BraedenLubelczykMMILLENNIUM RUNNING</v>
      </c>
      <c r="G29" s="26">
        <f>SUMIF('Nashua 10K'!$F$2:$F$300,$F29,'Nashua 10K'!$J$2:$J$300)</f>
        <v>0</v>
      </c>
      <c r="H29" s="26">
        <f>SUMIF('Cinco 5K'!$F$2:$F$399,$F29,'Cinco 5K'!$J$2:$J$399)</f>
        <v>5.6875</v>
      </c>
      <c r="I29" s="26">
        <f>SUMIF('Run for Freedom 10K'!$F$2:$F$300,$F29,'Run for Freedom 10K'!$J$2:$J$300)</f>
        <v>0</v>
      </c>
      <c r="J29" s="26">
        <f>SUMIF('Half Way to St. Patty 5K'!$F$2:$F$300,$F29,'Half Way to St. Patty 5K'!$J$2:$J$300)</f>
        <v>0</v>
      </c>
      <c r="K29" s="26">
        <f>SUMIF('Downriver 10K'!$F$2:$F$300,$F29,'Downriver 10K'!$J$2:$J$300)</f>
        <v>0</v>
      </c>
      <c r="L29" s="26">
        <f>SUMIF('New England Half'!$F$2:$F$300,$F29,'New England Half'!$J$2:$J$300)</f>
        <v>0</v>
      </c>
      <c r="M29" s="28">
        <f t="shared" si="1"/>
        <v>5.6875</v>
      </c>
    </row>
    <row r="30" spans="1:13" ht="12.45" x14ac:dyDescent="0.3">
      <c r="A30" s="3" t="s">
        <v>759</v>
      </c>
      <c r="B30" s="3" t="s">
        <v>760</v>
      </c>
      <c r="C30" s="3" t="s">
        <v>33</v>
      </c>
      <c r="D30" s="3">
        <v>22</v>
      </c>
      <c r="E30" s="2" t="s">
        <v>20</v>
      </c>
      <c r="F30" s="2" t="str">
        <f t="shared" si="0"/>
        <v>BryceForteMMILLENNIUM RUNNING</v>
      </c>
      <c r="G30" s="26">
        <f>SUMIF('Nashua 10K'!$F$2:$F$300,$F30,'Nashua 10K'!$J$2:$J$300)</f>
        <v>0</v>
      </c>
      <c r="H30" s="26">
        <f>SUMIF('Cinco 5K'!$F$2:$F$399,$F30,'Cinco 5K'!$J$2:$J$399)</f>
        <v>0</v>
      </c>
      <c r="I30" s="26">
        <f>SUMIF('Run for Freedom 10K'!$F$2:$F$300,$F30,'Run for Freedom 10K'!$J$2:$J$300)</f>
        <v>0</v>
      </c>
      <c r="J30" s="26">
        <f>SUMIF('Half Way to St. Patty 5K'!$F$2:$F$300,$F30,'Half Way to St. Patty 5K'!$J$2:$J$300)</f>
        <v>5.6875</v>
      </c>
      <c r="K30" s="26">
        <f>SUMIF('Downriver 10K'!$F$2:$F$300,$F30,'Downriver 10K'!$J$2:$J$300)</f>
        <v>0</v>
      </c>
      <c r="L30" s="26">
        <f>SUMIF('New England Half'!$F$2:$F$300,$F30,'New England Half'!$J$2:$J$300)</f>
        <v>0</v>
      </c>
      <c r="M30" s="28">
        <f t="shared" si="1"/>
        <v>5.6875</v>
      </c>
    </row>
    <row r="31" spans="1:13" ht="12.45" x14ac:dyDescent="0.3">
      <c r="A31" s="3" t="s">
        <v>691</v>
      </c>
      <c r="B31" s="3" t="s">
        <v>692</v>
      </c>
      <c r="C31" s="3" t="s">
        <v>33</v>
      </c>
      <c r="D31" s="3">
        <v>23</v>
      </c>
      <c r="E31" s="3" t="s">
        <v>24</v>
      </c>
      <c r="F31" s="2" t="str">
        <f t="shared" si="0"/>
        <v>CalebCotterMGREATER MANCHESTER RUNNING CLUB</v>
      </c>
      <c r="G31" s="26">
        <f>SUMIF('Nashua 10K'!$F$2:$F$300,$F31,'Nashua 10K'!$J$2:$J$300)</f>
        <v>0</v>
      </c>
      <c r="H31" s="26">
        <f>SUMIF('Cinco 5K'!$F$2:$F$399,$F31,'Cinco 5K'!$J$2:$J$399)</f>
        <v>0</v>
      </c>
      <c r="I31" s="26">
        <f>SUMIF('Run for Freedom 10K'!$F$2:$F$300,$F31,'Run for Freedom 10K'!$J$2:$J$300)</f>
        <v>5.3125</v>
      </c>
      <c r="J31" s="26">
        <f>SUMIF('Half Way to St. Patty 5K'!$F$2:$F$300,$F31,'Half Way to St. Patty 5K'!$J$2:$J$300)</f>
        <v>0</v>
      </c>
      <c r="K31" s="26">
        <f>SUMIF('Downriver 10K'!$F$2:$F$300,$F31,'Downriver 10K'!$J$2:$J$300)</f>
        <v>0</v>
      </c>
      <c r="L31" s="26">
        <f>SUMIF('New England Half'!$F$2:$F$300,$F31,'New England Half'!$J$2:$J$300)</f>
        <v>0</v>
      </c>
      <c r="M31" s="28">
        <f t="shared" si="1"/>
        <v>5.3125</v>
      </c>
    </row>
    <row r="32" spans="1:13" ht="12.45" x14ac:dyDescent="0.3">
      <c r="A32" s="3" t="s">
        <v>50</v>
      </c>
      <c r="B32" s="3" t="s">
        <v>396</v>
      </c>
      <c r="C32" s="3" t="s">
        <v>33</v>
      </c>
      <c r="D32" s="3">
        <v>11</v>
      </c>
      <c r="E32" s="3" t="s">
        <v>18</v>
      </c>
      <c r="F32" s="2" t="str">
        <f t="shared" si="0"/>
        <v>JackNewboldMGATE CITY STRIDERS</v>
      </c>
      <c r="G32" s="26">
        <f>SUMIF('Nashua 10K'!$F$2:$F$300,$F32,'Nashua 10K'!$J$2:$J$300)</f>
        <v>0</v>
      </c>
      <c r="H32" s="26">
        <f>SUMIF('Cinco 5K'!$F$2:$F$399,$F32,'Cinco 5K'!$J$2:$J$399)</f>
        <v>4.9375</v>
      </c>
      <c r="I32" s="26">
        <f>SUMIF('Run for Freedom 10K'!$F$2:$F$300,$F32,'Run for Freedom 10K'!$J$2:$J$300)</f>
        <v>0</v>
      </c>
      <c r="J32" s="26">
        <f>SUMIF('Half Way to St. Patty 5K'!$F$2:$F$300,$F32,'Half Way to St. Patty 5K'!$J$2:$J$300)</f>
        <v>0</v>
      </c>
      <c r="K32" s="26">
        <f>SUMIF('Downriver 10K'!$F$2:$F$300,$F32,'Downriver 10K'!$J$2:$J$300)</f>
        <v>0</v>
      </c>
      <c r="L32" s="26">
        <f>SUMIF('New England Half'!$F$2:$F$300,$F32,'New England Half'!$J$2:$J$300)</f>
        <v>0</v>
      </c>
      <c r="M32" s="28">
        <f t="shared" si="1"/>
        <v>4.9375</v>
      </c>
    </row>
    <row r="33" spans="1:13" ht="12.45" x14ac:dyDescent="0.3">
      <c r="A33" s="3" t="s">
        <v>504</v>
      </c>
      <c r="B33" s="3" t="s">
        <v>770</v>
      </c>
      <c r="C33" s="3" t="s">
        <v>33</v>
      </c>
      <c r="D33" s="3">
        <v>25</v>
      </c>
      <c r="E33" s="2" t="s">
        <v>20</v>
      </c>
      <c r="F33" s="2" t="str">
        <f t="shared" si="0"/>
        <v>MattMedeirosMMILLENNIUM RUNNING</v>
      </c>
      <c r="G33" s="26">
        <f>SUMIF('Nashua 10K'!$F$2:$F$300,$F33,'Nashua 10K'!$J$2:$J$300)</f>
        <v>0</v>
      </c>
      <c r="H33" s="26">
        <f>SUMIF('Cinco 5K'!$F$2:$F$399,$F33,'Cinco 5K'!$J$2:$J$399)</f>
        <v>0</v>
      </c>
      <c r="I33" s="26">
        <f>SUMIF('Run for Freedom 10K'!$F$2:$F$300,$F33,'Run for Freedom 10K'!$J$2:$J$300)</f>
        <v>0</v>
      </c>
      <c r="J33" s="26">
        <f>SUMIF('Half Way to St. Patty 5K'!$F$2:$F$300,$F33,'Half Way to St. Patty 5K'!$J$2:$J$300)</f>
        <v>4.75</v>
      </c>
      <c r="K33" s="26">
        <f>SUMIF('Downriver 10K'!$F$2:$F$300,$F33,'Downriver 10K'!$J$2:$J$300)</f>
        <v>0</v>
      </c>
      <c r="L33" s="26">
        <f>SUMIF('New England Half'!$F$2:$F$300,$F33,'New England Half'!$J$2:$J$300)</f>
        <v>0</v>
      </c>
      <c r="M33" s="28">
        <f t="shared" si="1"/>
        <v>4.75</v>
      </c>
    </row>
    <row r="34" spans="1:13" ht="12.45" x14ac:dyDescent="0.3">
      <c r="A34" s="3" t="s">
        <v>729</v>
      </c>
      <c r="B34" s="3" t="s">
        <v>153</v>
      </c>
      <c r="C34" s="3" t="s">
        <v>33</v>
      </c>
      <c r="D34" s="3">
        <v>14</v>
      </c>
      <c r="E34" s="2" t="s">
        <v>19</v>
      </c>
      <c r="F34" s="2" t="str">
        <f t="shared" si="0"/>
        <v>AaravVidyarthyMGREATER DERRY TRACK CLUB</v>
      </c>
      <c r="G34" s="26">
        <f>SUMIF('Nashua 10K'!$F$2:$F$300,$F34,'Nashua 10K'!$J$2:$J$300)</f>
        <v>0</v>
      </c>
      <c r="H34" s="26">
        <f>SUMIF('Cinco 5K'!$F$2:$F$399,$F34,'Cinco 5K'!$J$2:$J$399)</f>
        <v>0</v>
      </c>
      <c r="I34" s="26">
        <f>SUMIF('Run for Freedom 10K'!$F$2:$F$300,$F34,'Run for Freedom 10K'!$J$2:$J$300)</f>
        <v>0</v>
      </c>
      <c r="J34" s="26">
        <f>SUMIF('Half Way to St. Patty 5K'!$F$2:$F$300,$F34,'Half Way to St. Patty 5K'!$J$2:$J$300)</f>
        <v>4.5625</v>
      </c>
      <c r="K34" s="26">
        <f>SUMIF('Downriver 10K'!$F$2:$F$300,$F34,'Downriver 10K'!$J$2:$J$300)</f>
        <v>0</v>
      </c>
      <c r="L34" s="26">
        <f>SUMIF('New England Half'!$F$2:$F$300,$F34,'New England Half'!$J$2:$J$300)</f>
        <v>0</v>
      </c>
      <c r="M34" s="28">
        <f t="shared" si="1"/>
        <v>4.5625</v>
      </c>
    </row>
    <row r="35" spans="1:13" ht="12.45" x14ac:dyDescent="0.3">
      <c r="A35" s="3" t="s">
        <v>549</v>
      </c>
      <c r="B35" s="3" t="s">
        <v>451</v>
      </c>
      <c r="C35" s="3" t="s">
        <v>33</v>
      </c>
      <c r="D35" s="3">
        <v>15</v>
      </c>
      <c r="E35" s="3" t="s">
        <v>20</v>
      </c>
      <c r="F35" s="2" t="str">
        <f t="shared" si="0"/>
        <v>BrycenLubelczykMMILLENNIUM RUNNING</v>
      </c>
      <c r="G35" s="26">
        <f>SUMIF('Nashua 10K'!$F$2:$F$300,$F35,'Nashua 10K'!$J$2:$J$300)</f>
        <v>0</v>
      </c>
      <c r="H35" s="26">
        <f>SUMIF('Cinco 5K'!$F$2:$F$399,$F35,'Cinco 5K'!$J$2:$J$399)</f>
        <v>4.125</v>
      </c>
      <c r="I35" s="26">
        <f>SUMIF('Run for Freedom 10K'!$F$2:$F$300,$F35,'Run for Freedom 10K'!$J$2:$J$300)</f>
        <v>0</v>
      </c>
      <c r="J35" s="26">
        <f>SUMIF('Half Way to St. Patty 5K'!$F$2:$F$300,$F35,'Half Way to St. Patty 5K'!$J$2:$J$300)</f>
        <v>0</v>
      </c>
      <c r="K35" s="26">
        <f>SUMIF('Downriver 10K'!$F$2:$F$300,$F35,'Downriver 10K'!$J$2:$J$300)</f>
        <v>0</v>
      </c>
      <c r="L35" s="26">
        <f>SUMIF('New England Half'!$F$2:$F$300,$F35,'New England Half'!$J$2:$J$300)</f>
        <v>0</v>
      </c>
      <c r="M35" s="28">
        <f t="shared" si="1"/>
        <v>4.125</v>
      </c>
    </row>
    <row r="36" spans="1:13" ht="12.45" x14ac:dyDescent="0.3">
      <c r="A36" s="3" t="s">
        <v>565</v>
      </c>
      <c r="B36" s="3" t="s">
        <v>566</v>
      </c>
      <c r="C36" s="3" t="s">
        <v>33</v>
      </c>
      <c r="D36" s="3">
        <v>28</v>
      </c>
      <c r="E36" s="3" t="s">
        <v>21</v>
      </c>
      <c r="F36" s="2" t="str">
        <f t="shared" si="0"/>
        <v>AndrewHeilmannMUPPER VALLEY RUNNING CLUB</v>
      </c>
      <c r="G36" s="26">
        <f>SUMIF('Nashua 10K'!$F$2:$F$300,$F36,'Nashua 10K'!$J$2:$J$300)</f>
        <v>0</v>
      </c>
      <c r="H36" s="26">
        <f>SUMIF('Cinco 5K'!$F$2:$F$399,$F36,'Cinco 5K'!$J$2:$J$399)</f>
        <v>3.5</v>
      </c>
      <c r="I36" s="26">
        <f>SUMIF('Run for Freedom 10K'!$F$2:$F$300,$F36,'Run for Freedom 10K'!$J$2:$J$300)</f>
        <v>0</v>
      </c>
      <c r="J36" s="26">
        <f>SUMIF('Half Way to St. Patty 5K'!$F$2:$F$300,$F36,'Half Way to St. Patty 5K'!$J$2:$J$300)</f>
        <v>0</v>
      </c>
      <c r="K36" s="26">
        <f>SUMIF('Downriver 10K'!$F$2:$F$300,$F36,'Downriver 10K'!$J$2:$J$300)</f>
        <v>0</v>
      </c>
      <c r="L36" s="26">
        <f>SUMIF('New England Half'!$F$2:$F$300,$F36,'New England Half'!$J$2:$J$300)</f>
        <v>0</v>
      </c>
      <c r="M36" s="28">
        <f t="shared" si="1"/>
        <v>3.5</v>
      </c>
    </row>
    <row r="37" spans="1:13" ht="12.45" x14ac:dyDescent="0.3">
      <c r="A37" s="3" t="s">
        <v>550</v>
      </c>
      <c r="B37" s="3" t="s">
        <v>551</v>
      </c>
      <c r="C37" s="3" t="s">
        <v>33</v>
      </c>
      <c r="D37" s="3">
        <v>13</v>
      </c>
      <c r="E37" s="3" t="s">
        <v>20</v>
      </c>
      <c r="F37" s="2" t="str">
        <f t="shared" si="0"/>
        <v>KaitoTamaruMMILLENNIUM RUNNING</v>
      </c>
      <c r="G37" s="26">
        <f>SUMIF('Nashua 10K'!$F$2:$F$300,$F37,'Nashua 10K'!$J$2:$J$300)</f>
        <v>0</v>
      </c>
      <c r="H37" s="26">
        <f>SUMIF('Cinco 5K'!$F$2:$F$399,$F37,'Cinco 5K'!$J$2:$J$399)</f>
        <v>3.125</v>
      </c>
      <c r="I37" s="26">
        <f>SUMIF('Run for Freedom 10K'!$F$2:$F$300,$F37,'Run for Freedom 10K'!$J$2:$J$300)</f>
        <v>0</v>
      </c>
      <c r="J37" s="26">
        <f>SUMIF('Half Way to St. Patty 5K'!$F$2:$F$300,$F37,'Half Way to St. Patty 5K'!$J$2:$J$300)</f>
        <v>0</v>
      </c>
      <c r="K37" s="26">
        <f>SUMIF('Downriver 10K'!$F$2:$F$300,$F37,'Downriver 10K'!$J$2:$J$300)</f>
        <v>0</v>
      </c>
      <c r="L37" s="26">
        <f>SUMIF('New England Half'!$F$2:$F$300,$F37,'New England Half'!$J$2:$J$300)</f>
        <v>0</v>
      </c>
      <c r="M37" s="28">
        <f t="shared" si="1"/>
        <v>3.125</v>
      </c>
    </row>
    <row r="38" spans="1:13" ht="12.45" x14ac:dyDescent="0.3">
      <c r="A38" s="3" t="s">
        <v>81</v>
      </c>
      <c r="B38" s="3" t="s">
        <v>570</v>
      </c>
      <c r="C38" s="3" t="s">
        <v>33</v>
      </c>
      <c r="D38" s="3">
        <v>26</v>
      </c>
      <c r="E38" s="2" t="s">
        <v>25</v>
      </c>
      <c r="F38" s="2" t="str">
        <f t="shared" si="0"/>
        <v>TrevorParsonsMRUNNERS ALLEY</v>
      </c>
      <c r="G38" s="26">
        <f>SUMIF('Nashua 10K'!$F$2:$F$300,$F38,'Nashua 10K'!$J$2:$J$300)</f>
        <v>0</v>
      </c>
      <c r="H38" s="26">
        <f>SUMIF('Cinco 5K'!$F$2:$F$399,$F38,'Cinco 5K'!$J$2:$J$399)</f>
        <v>2.9375</v>
      </c>
      <c r="I38" s="26">
        <f>SUMIF('Run for Freedom 10K'!$F$2:$F$300,$F38,'Run for Freedom 10K'!$J$2:$J$300)</f>
        <v>0</v>
      </c>
      <c r="J38" s="26">
        <f>SUMIF('Half Way to St. Patty 5K'!$F$2:$F$300,$F38,'Half Way to St. Patty 5K'!$J$2:$J$300)</f>
        <v>0</v>
      </c>
      <c r="K38" s="26">
        <f>SUMIF('Downriver 10K'!$F$2:$F$300,$F38,'Downriver 10K'!$J$2:$J$300)</f>
        <v>0</v>
      </c>
      <c r="L38" s="26">
        <f>SUMIF('New England Half'!$F$2:$F$300,$F38,'New England Half'!$J$2:$J$300)</f>
        <v>0</v>
      </c>
      <c r="M38" s="28">
        <f t="shared" si="1"/>
        <v>2.9375</v>
      </c>
    </row>
    <row r="39" spans="1:13" ht="12.45" x14ac:dyDescent="0.3">
      <c r="A39" s="3" t="s">
        <v>572</v>
      </c>
      <c r="B39" s="3" t="s">
        <v>124</v>
      </c>
      <c r="C39" s="3" t="s">
        <v>33</v>
      </c>
      <c r="D39" s="3">
        <v>23</v>
      </c>
      <c r="E39" s="3" t="s">
        <v>20</v>
      </c>
      <c r="F39" s="2" t="str">
        <f t="shared" si="0"/>
        <v>NateNelsonMMILLENNIUM RUNNING</v>
      </c>
      <c r="G39" s="26">
        <f>SUMIF('Nashua 10K'!$F$2:$F$300,$F39,'Nashua 10K'!$J$2:$J$300)</f>
        <v>0</v>
      </c>
      <c r="H39" s="26">
        <f>SUMIF('Cinco 5K'!$F$2:$F$399,$F39,'Cinco 5K'!$J$2:$J$399)</f>
        <v>2.75</v>
      </c>
      <c r="I39" s="26">
        <f>SUMIF('Run for Freedom 10K'!$F$2:$F$300,$F39,'Run for Freedom 10K'!$J$2:$J$300)</f>
        <v>0</v>
      </c>
      <c r="J39" s="26">
        <f>SUMIF('Half Way to St. Patty 5K'!$F$2:$F$300,$F39,'Half Way to St. Patty 5K'!$J$2:$J$300)</f>
        <v>0</v>
      </c>
      <c r="K39" s="26">
        <f>SUMIF('Downriver 10K'!$F$2:$F$300,$F39,'Downriver 10K'!$J$2:$J$300)</f>
        <v>0</v>
      </c>
      <c r="L39" s="26">
        <f>SUMIF('New England Half'!$F$2:$F$300,$F39,'New England Half'!$J$2:$J$300)</f>
        <v>0</v>
      </c>
      <c r="M39" s="28">
        <f t="shared" si="1"/>
        <v>2.75</v>
      </c>
    </row>
    <row r="40" spans="1:13" ht="12.45" x14ac:dyDescent="0.3">
      <c r="A40" s="3" t="s">
        <v>567</v>
      </c>
      <c r="B40" s="3" t="s">
        <v>272</v>
      </c>
      <c r="C40" s="3" t="s">
        <v>33</v>
      </c>
      <c r="D40" s="3">
        <v>13</v>
      </c>
      <c r="E40" s="3" t="s">
        <v>20</v>
      </c>
      <c r="F40" s="2" t="str">
        <f t="shared" si="0"/>
        <v>LeightonKlugMMILLENNIUM RUNNING</v>
      </c>
      <c r="G40" s="26">
        <f>SUMIF('Nashua 10K'!$F$2:$F$300,$F40,'Nashua 10K'!$J$2:$J$300)</f>
        <v>0</v>
      </c>
      <c r="H40" s="26">
        <f>SUMIF('Cinco 5K'!$F$2:$F$399,$F40,'Cinco 5K'!$J$2:$J$399)</f>
        <v>2.28125</v>
      </c>
      <c r="I40" s="26">
        <f>SUMIF('Run for Freedom 10K'!$F$2:$F$300,$F40,'Run for Freedom 10K'!$J$2:$J$300)</f>
        <v>0</v>
      </c>
      <c r="J40" s="26">
        <f>SUMIF('Half Way to St. Patty 5K'!$F$2:$F$300,$F40,'Half Way to St. Patty 5K'!$J$2:$J$300)</f>
        <v>0</v>
      </c>
      <c r="K40" s="26">
        <f>SUMIF('Downriver 10K'!$F$2:$F$300,$F40,'Downriver 10K'!$J$2:$J$300)</f>
        <v>0</v>
      </c>
      <c r="L40" s="26">
        <f>SUMIF('New England Half'!$F$2:$F$300,$F40,'New England Half'!$J$2:$J$300)</f>
        <v>0</v>
      </c>
      <c r="M40" s="28">
        <f t="shared" si="1"/>
        <v>2.28125</v>
      </c>
    </row>
    <row r="41" spans="1:13" ht="12.45" x14ac:dyDescent="0.3">
      <c r="A41" s="3" t="s">
        <v>587</v>
      </c>
      <c r="B41" s="3" t="s">
        <v>153</v>
      </c>
      <c r="C41" s="3" t="s">
        <v>33</v>
      </c>
      <c r="D41" s="3">
        <v>18</v>
      </c>
      <c r="E41" s="3" t="s">
        <v>19</v>
      </c>
      <c r="F41" s="2" t="str">
        <f t="shared" si="0"/>
        <v>AaryanVidyarthyMGREATER DERRY TRACK CLUB</v>
      </c>
      <c r="G41" s="26">
        <f>SUMIF('Nashua 10K'!$F$2:$F$300,$F41,'Nashua 10K'!$J$2:$J$300)</f>
        <v>0</v>
      </c>
      <c r="H41" s="26">
        <f>SUMIF('Cinco 5K'!$F$2:$F$399,$F41,'Cinco 5K'!$J$2:$J$399)</f>
        <v>2</v>
      </c>
      <c r="I41" s="26">
        <f>SUMIF('Run for Freedom 10K'!$F$2:$F$300,$F41,'Run for Freedom 10K'!$J$2:$J$300)</f>
        <v>0</v>
      </c>
      <c r="J41" s="26">
        <f>SUMIF('Half Way to St. Patty 5K'!$F$2:$F$300,$F41,'Half Way to St. Patty 5K'!$J$2:$J$300)</f>
        <v>0</v>
      </c>
      <c r="K41" s="26">
        <f>SUMIF('Downriver 10K'!$F$2:$F$300,$F41,'Downriver 10K'!$J$2:$J$300)</f>
        <v>0</v>
      </c>
      <c r="L41" s="26">
        <f>SUMIF('New England Half'!$F$2:$F$300,$F41,'New England Half'!$J$2:$J$300)</f>
        <v>0</v>
      </c>
      <c r="M41" s="28">
        <f t="shared" si="1"/>
        <v>2</v>
      </c>
    </row>
    <row r="42" spans="1:13" ht="12.45" x14ac:dyDescent="0.3">
      <c r="A42" s="2"/>
      <c r="B42" s="2"/>
      <c r="C42" s="2"/>
      <c r="D42" s="2"/>
      <c r="E42" s="2"/>
      <c r="F42" s="6"/>
      <c r="G42" s="26"/>
      <c r="H42" s="26"/>
      <c r="I42" s="26"/>
      <c r="J42" s="26"/>
      <c r="K42" s="26"/>
      <c r="L42" s="26"/>
      <c r="M42" s="28"/>
    </row>
    <row r="43" spans="1:13" ht="12.45" x14ac:dyDescent="0.3">
      <c r="A43"/>
      <c r="B43"/>
      <c r="C43"/>
      <c r="D43"/>
      <c r="E43"/>
      <c r="F43" s="6"/>
      <c r="G43" s="26"/>
      <c r="H43" s="26"/>
      <c r="I43" s="26"/>
      <c r="J43" s="26"/>
      <c r="K43" s="26"/>
      <c r="L43" s="26"/>
      <c r="M43" s="28"/>
    </row>
    <row r="44" spans="1:13" ht="12.45" x14ac:dyDescent="0.3">
      <c r="A44" s="2"/>
      <c r="B44" s="2"/>
      <c r="C44" s="2"/>
      <c r="D44" s="2"/>
      <c r="E44" s="2"/>
      <c r="F44" s="6"/>
      <c r="G44" s="26"/>
      <c r="H44" s="26"/>
      <c r="I44" s="26"/>
      <c r="J44" s="26"/>
      <c r="K44" s="26"/>
      <c r="L44" s="26"/>
      <c r="M44" s="28"/>
    </row>
    <row r="45" spans="1:13" ht="12.45" x14ac:dyDescent="0.3">
      <c r="A45" s="2"/>
      <c r="B45" s="2"/>
      <c r="C45" s="2"/>
      <c r="D45" s="2"/>
      <c r="E45" s="2"/>
      <c r="F45" s="2"/>
      <c r="G45" s="26"/>
      <c r="H45" s="26"/>
      <c r="I45" s="26"/>
      <c r="J45" s="26"/>
      <c r="K45" s="26"/>
      <c r="L45" s="26"/>
      <c r="M45" s="28"/>
    </row>
    <row r="46" spans="1:13" ht="12.45" x14ac:dyDescent="0.3">
      <c r="A46"/>
      <c r="B46"/>
      <c r="C46"/>
      <c r="D46"/>
      <c r="E46"/>
      <c r="F46" s="2"/>
      <c r="G46" s="26"/>
      <c r="H46" s="26"/>
      <c r="I46" s="26"/>
      <c r="J46" s="26"/>
      <c r="K46" s="26"/>
      <c r="L46" s="26"/>
      <c r="M46" s="28"/>
    </row>
    <row r="47" spans="1:13" ht="12.45" x14ac:dyDescent="0.3">
      <c r="A47" s="2"/>
      <c r="B47" s="2"/>
      <c r="C47" s="2"/>
      <c r="D47" s="2"/>
      <c r="E47" s="2"/>
      <c r="F47" s="6"/>
      <c r="G47" s="26"/>
      <c r="H47" s="26"/>
      <c r="I47" s="26"/>
      <c r="J47" s="26"/>
      <c r="K47" s="26"/>
      <c r="L47" s="26"/>
      <c r="M47" s="28"/>
    </row>
    <row r="48" spans="1:13" ht="12.45" x14ac:dyDescent="0.3">
      <c r="A48" s="2"/>
      <c r="B48" s="2"/>
      <c r="C48" s="2"/>
      <c r="D48" s="2"/>
      <c r="E48" s="2"/>
      <c r="F48" s="2"/>
      <c r="G48" s="26"/>
      <c r="H48" s="26"/>
      <c r="I48" s="26"/>
      <c r="J48" s="26"/>
      <c r="K48" s="26"/>
      <c r="L48" s="26"/>
      <c r="M48" s="28"/>
    </row>
    <row r="49" spans="1:13" ht="12.45" x14ac:dyDescent="0.3">
      <c r="A49" s="2"/>
      <c r="B49" s="2"/>
      <c r="C49" s="2"/>
      <c r="D49" s="2"/>
      <c r="E49" s="2"/>
      <c r="F49" s="6"/>
      <c r="G49" s="26"/>
      <c r="H49" s="26"/>
      <c r="I49" s="26"/>
      <c r="J49" s="26"/>
      <c r="K49" s="26"/>
      <c r="L49" s="26"/>
      <c r="M49" s="28"/>
    </row>
    <row r="50" spans="1:13" ht="12.45" x14ac:dyDescent="0.3">
      <c r="A50"/>
      <c r="B50"/>
      <c r="C50"/>
      <c r="D50"/>
      <c r="E50"/>
      <c r="F50" s="6"/>
      <c r="G50" s="26"/>
      <c r="H50" s="26"/>
      <c r="I50" s="26"/>
      <c r="J50" s="26"/>
      <c r="K50" s="26"/>
      <c r="L50" s="26"/>
      <c r="M50" s="28"/>
    </row>
    <row r="51" spans="1:13" ht="12.45" x14ac:dyDescent="0.3">
      <c r="A51" s="29"/>
      <c r="B51" s="29"/>
      <c r="C51" s="29"/>
      <c r="D51" s="2"/>
      <c r="E51" s="2"/>
      <c r="F51" s="6"/>
      <c r="G51" s="26"/>
      <c r="H51" s="26"/>
      <c r="I51" s="26"/>
      <c r="J51" s="26"/>
      <c r="K51" s="26"/>
      <c r="L51" s="26"/>
      <c r="M51" s="28"/>
    </row>
    <row r="52" spans="1:13" ht="12.45" x14ac:dyDescent="0.3">
      <c r="A52" s="2"/>
      <c r="B52" s="2"/>
      <c r="C52" s="2"/>
      <c r="D52" s="2"/>
      <c r="E52" s="2"/>
      <c r="F52" s="2"/>
      <c r="G52" s="26"/>
      <c r="H52" s="26"/>
      <c r="I52" s="26"/>
      <c r="J52" s="26"/>
      <c r="K52" s="26"/>
      <c r="L52" s="26"/>
      <c r="M52" s="28"/>
    </row>
    <row r="53" spans="1:13" ht="12.45" x14ac:dyDescent="0.3">
      <c r="A53" s="29"/>
      <c r="B53" s="29"/>
      <c r="C53" s="29"/>
      <c r="D53" s="2"/>
      <c r="E53" s="2"/>
      <c r="F53" s="6"/>
      <c r="G53" s="26"/>
      <c r="H53" s="26"/>
      <c r="I53" s="26"/>
      <c r="J53" s="26"/>
      <c r="K53" s="26"/>
      <c r="L53" s="26"/>
      <c r="M53" s="28"/>
    </row>
    <row r="54" spans="1:13" ht="12.45" x14ac:dyDescent="0.3">
      <c r="F54" s="6"/>
      <c r="G54" s="26"/>
      <c r="H54" s="26"/>
      <c r="I54" s="26"/>
      <c r="J54" s="26"/>
      <c r="K54" s="26"/>
      <c r="L54" s="26"/>
      <c r="M54" s="28"/>
    </row>
    <row r="55" spans="1:13" ht="12.45" x14ac:dyDescent="0.3">
      <c r="A55"/>
      <c r="B55"/>
      <c r="C55"/>
      <c r="D55"/>
      <c r="E55"/>
      <c r="F55" s="2"/>
      <c r="G55" s="26"/>
      <c r="H55" s="26"/>
      <c r="I55" s="26"/>
      <c r="J55" s="26"/>
      <c r="K55" s="26"/>
      <c r="L55" s="26"/>
      <c r="M55" s="28"/>
    </row>
    <row r="56" spans="1:13" ht="12.45" x14ac:dyDescent="0.3">
      <c r="A56"/>
      <c r="B56"/>
      <c r="C56"/>
      <c r="D56"/>
      <c r="E56"/>
      <c r="F56" s="6"/>
      <c r="G56" s="26"/>
      <c r="H56" s="26"/>
      <c r="I56" s="26"/>
      <c r="J56" s="26"/>
      <c r="K56" s="26"/>
      <c r="L56" s="26"/>
      <c r="M56" s="28"/>
    </row>
    <row r="57" spans="1:13" ht="12.45" x14ac:dyDescent="0.3">
      <c r="A57"/>
      <c r="B57"/>
      <c r="C57"/>
      <c r="D57"/>
      <c r="E57"/>
      <c r="F57" s="6"/>
      <c r="G57" s="26"/>
      <c r="H57" s="26"/>
      <c r="I57" s="26"/>
      <c r="J57" s="26"/>
      <c r="K57" s="26"/>
      <c r="L57" s="26"/>
      <c r="M57" s="28"/>
    </row>
    <row r="58" spans="1:13" ht="12.45" x14ac:dyDescent="0.3">
      <c r="A58" s="2"/>
      <c r="B58" s="2"/>
      <c r="C58" s="2"/>
      <c r="D58" s="2"/>
      <c r="E58" s="2"/>
      <c r="F58" s="2"/>
      <c r="G58" s="26"/>
      <c r="H58" s="26"/>
      <c r="I58" s="26"/>
      <c r="J58" s="26"/>
      <c r="K58" s="26"/>
      <c r="L58" s="26"/>
      <c r="M58" s="28"/>
    </row>
    <row r="59" spans="1:13" ht="12.45" x14ac:dyDescent="0.3">
      <c r="A59"/>
      <c r="B59"/>
      <c r="C59"/>
      <c r="D59"/>
      <c r="E59"/>
      <c r="F59" s="6"/>
      <c r="G59" s="26"/>
      <c r="H59" s="26"/>
      <c r="I59" s="26"/>
      <c r="J59" s="26"/>
      <c r="K59" s="26"/>
      <c r="L59" s="26"/>
      <c r="M59" s="28"/>
    </row>
    <row r="60" spans="1:13" ht="12.45" x14ac:dyDescent="0.3">
      <c r="A60" s="2"/>
      <c r="B60" s="2"/>
      <c r="C60" s="2"/>
      <c r="D60" s="2"/>
      <c r="E60" s="2"/>
      <c r="F60" s="6"/>
      <c r="G60" s="26"/>
      <c r="H60" s="26"/>
      <c r="I60" s="26"/>
      <c r="J60" s="26"/>
      <c r="K60" s="26"/>
      <c r="L60" s="26"/>
      <c r="M60" s="28"/>
    </row>
    <row r="61" spans="1:13" ht="12.45" x14ac:dyDescent="0.3">
      <c r="A61" s="2"/>
      <c r="B61" s="2"/>
      <c r="C61" s="2"/>
      <c r="D61" s="2"/>
      <c r="E61" s="2"/>
      <c r="F61" s="6"/>
      <c r="G61" s="26"/>
      <c r="H61" s="26"/>
      <c r="I61" s="26"/>
      <c r="J61" s="26"/>
      <c r="K61" s="26"/>
      <c r="L61" s="26"/>
      <c r="M61" s="28"/>
    </row>
    <row r="62" spans="1:13" ht="12.45" x14ac:dyDescent="0.3">
      <c r="A62"/>
      <c r="B62"/>
      <c r="C62"/>
      <c r="D62"/>
      <c r="E62"/>
      <c r="F62" s="2"/>
      <c r="G62" s="26"/>
      <c r="H62" s="26"/>
      <c r="I62" s="26"/>
      <c r="J62" s="26"/>
      <c r="K62" s="26"/>
      <c r="L62" s="26"/>
      <c r="M62" s="28"/>
    </row>
    <row r="63" spans="1:13" ht="12.45" x14ac:dyDescent="0.3">
      <c r="F63" s="6"/>
      <c r="G63" s="26"/>
      <c r="H63" s="26"/>
      <c r="I63" s="26"/>
      <c r="J63" s="26"/>
      <c r="K63" s="26"/>
      <c r="L63" s="26"/>
      <c r="M63" s="28"/>
    </row>
    <row r="64" spans="1:13" ht="12.45" x14ac:dyDescent="0.3">
      <c r="A64" s="2"/>
      <c r="B64" s="2"/>
      <c r="C64" s="2"/>
      <c r="D64" s="2"/>
      <c r="E64" s="2"/>
      <c r="F64" s="6"/>
      <c r="G64" s="26"/>
      <c r="H64" s="26"/>
      <c r="I64" s="26"/>
      <c r="J64" s="26"/>
      <c r="K64" s="26"/>
      <c r="L64" s="26"/>
      <c r="M64" s="28"/>
    </row>
    <row r="65" spans="1:13" ht="12.45" x14ac:dyDescent="0.3">
      <c r="A65" s="2"/>
      <c r="B65" s="2"/>
      <c r="C65" s="2"/>
      <c r="D65" s="2"/>
      <c r="E65" s="2"/>
      <c r="F65" s="2"/>
      <c r="G65" s="26"/>
      <c r="H65" s="26"/>
      <c r="I65" s="26"/>
      <c r="J65" s="26"/>
      <c r="K65" s="26"/>
      <c r="L65" s="26"/>
      <c r="M65" s="28"/>
    </row>
    <row r="66" spans="1:13" ht="12.45" x14ac:dyDescent="0.3">
      <c r="A66" s="2"/>
      <c r="B66" s="2"/>
      <c r="C66" s="2"/>
      <c r="D66" s="2"/>
      <c r="E66" s="2"/>
      <c r="F66" s="6"/>
      <c r="G66" s="26"/>
      <c r="H66" s="26"/>
      <c r="I66" s="26"/>
      <c r="J66" s="26"/>
      <c r="K66" s="26"/>
      <c r="L66" s="26"/>
      <c r="M66" s="28"/>
    </row>
    <row r="67" spans="1:13" ht="12.45" x14ac:dyDescent="0.3">
      <c r="A67"/>
      <c r="B67"/>
      <c r="C67"/>
      <c r="D67"/>
      <c r="E67"/>
      <c r="F67" s="6"/>
      <c r="G67" s="26"/>
      <c r="H67" s="26"/>
      <c r="I67" s="26"/>
      <c r="J67" s="26"/>
      <c r="K67" s="26"/>
      <c r="L67" s="26"/>
      <c r="M67" s="28"/>
    </row>
    <row r="68" spans="1:13" ht="12.45" x14ac:dyDescent="0.3">
      <c r="A68" s="2"/>
      <c r="B68" s="2"/>
      <c r="C68" s="2"/>
      <c r="D68" s="2"/>
      <c r="E68" s="2"/>
      <c r="F68" s="6"/>
      <c r="G68" s="26"/>
      <c r="H68" s="26"/>
      <c r="I68" s="26"/>
      <c r="J68" s="26"/>
      <c r="K68" s="26"/>
      <c r="L68" s="26"/>
      <c r="M68" s="28"/>
    </row>
    <row r="69" spans="1:13" ht="12.45" x14ac:dyDescent="0.3">
      <c r="A69" s="2"/>
      <c r="B69" s="2"/>
      <c r="C69" s="2"/>
      <c r="D69" s="2"/>
      <c r="E69" s="2"/>
      <c r="F69" s="6"/>
      <c r="G69" s="26"/>
      <c r="H69" s="26"/>
      <c r="I69" s="26"/>
      <c r="J69" s="26"/>
      <c r="K69" s="26"/>
      <c r="L69" s="26"/>
      <c r="M69" s="28"/>
    </row>
    <row r="70" spans="1:13" ht="12.45" x14ac:dyDescent="0.3">
      <c r="A70"/>
      <c r="B70"/>
      <c r="C70"/>
      <c r="D70"/>
      <c r="E70" s="2"/>
      <c r="F70" s="6"/>
      <c r="G70" s="26"/>
      <c r="H70" s="26"/>
      <c r="I70" s="26"/>
      <c r="J70" s="26"/>
      <c r="K70" s="26"/>
      <c r="L70" s="26"/>
      <c r="M70" s="28"/>
    </row>
    <row r="71" spans="1:13" ht="12.45" x14ac:dyDescent="0.3">
      <c r="F71" s="6"/>
      <c r="G71" s="26"/>
      <c r="H71" s="26"/>
      <c r="I71" s="26"/>
      <c r="J71" s="26"/>
      <c r="K71" s="26"/>
      <c r="L71" s="26"/>
      <c r="M71" s="28"/>
    </row>
    <row r="72" spans="1:13" ht="12.45" x14ac:dyDescent="0.3">
      <c r="A72"/>
      <c r="B72"/>
      <c r="C72"/>
      <c r="D72"/>
      <c r="E72"/>
      <c r="F72" s="2"/>
      <c r="G72" s="26"/>
      <c r="H72" s="26"/>
      <c r="I72" s="26"/>
      <c r="J72" s="26"/>
      <c r="K72" s="26"/>
      <c r="L72" s="26"/>
      <c r="M72" s="28"/>
    </row>
    <row r="73" spans="1:13" ht="12.45" x14ac:dyDescent="0.3">
      <c r="A73" s="2"/>
      <c r="B73" s="2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8"/>
    </row>
    <row r="74" spans="1:13" ht="12.45" x14ac:dyDescent="0.3">
      <c r="F74" s="6"/>
      <c r="G74" s="26"/>
      <c r="H74" s="26"/>
      <c r="I74" s="26"/>
      <c r="J74" s="26"/>
      <c r="K74" s="26"/>
      <c r="L74" s="26"/>
      <c r="M74" s="28"/>
    </row>
    <row r="75" spans="1:13" ht="12.45" x14ac:dyDescent="0.3">
      <c r="A75" s="2"/>
      <c r="B75" s="2"/>
      <c r="C75" s="2"/>
      <c r="D75" s="2"/>
      <c r="E75" s="2"/>
      <c r="F75" s="6"/>
      <c r="G75" s="26"/>
      <c r="H75" s="26"/>
      <c r="I75" s="26"/>
      <c r="J75" s="26"/>
      <c r="K75" s="26"/>
      <c r="L75" s="26"/>
      <c r="M75" s="28"/>
    </row>
    <row r="76" spans="1:13" ht="12.45" x14ac:dyDescent="0.3">
      <c r="A76"/>
      <c r="B76"/>
      <c r="C76"/>
      <c r="D76"/>
      <c r="E76"/>
      <c r="F76" s="6"/>
      <c r="G76" s="26"/>
      <c r="H76" s="26"/>
      <c r="I76" s="26"/>
      <c r="J76" s="26"/>
      <c r="K76" s="26"/>
      <c r="L76" s="26"/>
      <c r="M76" s="28"/>
    </row>
    <row r="77" spans="1:13" ht="12.45" x14ac:dyDescent="0.3">
      <c r="A77" s="2"/>
      <c r="B77" s="2"/>
      <c r="C77" s="2"/>
      <c r="D77" s="2"/>
      <c r="E77" s="2"/>
      <c r="F77" s="6"/>
      <c r="G77" s="26"/>
      <c r="H77" s="26"/>
      <c r="I77" s="26"/>
      <c r="J77" s="26"/>
      <c r="K77" s="26"/>
      <c r="L77" s="26"/>
      <c r="M77" s="28"/>
    </row>
    <row r="78" spans="1:13" ht="12.45" x14ac:dyDescent="0.3">
      <c r="A78"/>
      <c r="B78"/>
      <c r="C78"/>
      <c r="D78"/>
      <c r="E78"/>
      <c r="F78" s="6"/>
      <c r="G78" s="26"/>
      <c r="H78" s="26"/>
      <c r="I78" s="26"/>
      <c r="J78" s="26"/>
      <c r="K78" s="26"/>
      <c r="L78" s="26"/>
      <c r="M78" s="28"/>
    </row>
    <row r="79" spans="1:13" ht="12.45" x14ac:dyDescent="0.3">
      <c r="A79"/>
      <c r="B79"/>
      <c r="C79"/>
      <c r="D79"/>
      <c r="E79"/>
      <c r="F79" s="6"/>
      <c r="G79" s="26"/>
      <c r="H79" s="26"/>
      <c r="I79" s="26"/>
      <c r="J79" s="26"/>
      <c r="K79" s="26"/>
      <c r="L79" s="26"/>
      <c r="M79" s="28"/>
    </row>
    <row r="80" spans="1:13" ht="12.45" x14ac:dyDescent="0.3">
      <c r="F80" s="2"/>
      <c r="G80" s="26"/>
      <c r="H80" s="26"/>
      <c r="I80" s="26"/>
      <c r="J80" s="26"/>
      <c r="K80" s="26"/>
      <c r="L80" s="26"/>
      <c r="M80" s="28"/>
    </row>
    <row r="81" spans="1:13" ht="12.45" x14ac:dyDescent="0.3">
      <c r="F81" s="6"/>
      <c r="G81" s="26"/>
      <c r="H81" s="26"/>
      <c r="I81" s="26"/>
      <c r="J81" s="26"/>
      <c r="K81" s="26"/>
      <c r="L81" s="26"/>
      <c r="M81" s="28"/>
    </row>
    <row r="82" spans="1:13" ht="12.45" x14ac:dyDescent="0.3">
      <c r="A82"/>
      <c r="B82"/>
      <c r="C82"/>
      <c r="D82"/>
      <c r="E82"/>
      <c r="F82" s="6"/>
      <c r="G82" s="26"/>
      <c r="H82" s="26"/>
      <c r="I82" s="26"/>
      <c r="J82" s="26"/>
      <c r="K82" s="26"/>
      <c r="L82" s="26"/>
      <c r="M82" s="28"/>
    </row>
    <row r="83" spans="1:13" ht="12.45" x14ac:dyDescent="0.3">
      <c r="A83" s="2"/>
      <c r="B83" s="2"/>
      <c r="C83" s="2"/>
      <c r="D83" s="2"/>
      <c r="E83" s="2"/>
      <c r="F83" s="6"/>
      <c r="G83" s="26"/>
      <c r="H83" s="26"/>
      <c r="I83" s="26"/>
      <c r="J83" s="26"/>
      <c r="K83" s="26"/>
      <c r="L83" s="26"/>
      <c r="M83" s="28"/>
    </row>
    <row r="84" spans="1:13" ht="12.45" x14ac:dyDescent="0.3">
      <c r="A84"/>
      <c r="B84"/>
      <c r="C84"/>
      <c r="D84"/>
      <c r="E84"/>
      <c r="F84" s="6"/>
      <c r="G84" s="26"/>
      <c r="H84" s="26"/>
      <c r="I84" s="26"/>
      <c r="J84" s="26"/>
      <c r="K84" s="26"/>
      <c r="L84" s="26"/>
      <c r="M84" s="28"/>
    </row>
    <row r="85" spans="1:13" ht="12.45" x14ac:dyDescent="0.3">
      <c r="A85" s="2"/>
      <c r="B85" s="2"/>
      <c r="C85" s="2"/>
      <c r="D85" s="2"/>
      <c r="E85" s="2"/>
      <c r="F85" s="6"/>
      <c r="G85" s="26"/>
      <c r="H85" s="26"/>
      <c r="I85" s="26"/>
      <c r="J85" s="26"/>
      <c r="K85" s="26"/>
      <c r="L85" s="26"/>
      <c r="M85" s="28"/>
    </row>
    <row r="86" spans="1:13" ht="12.45" x14ac:dyDescent="0.3">
      <c r="A86" s="2"/>
      <c r="B86" s="2"/>
      <c r="C86" s="2"/>
      <c r="D86" s="2"/>
      <c r="E86" s="2"/>
      <c r="F86" s="2"/>
      <c r="G86" s="26"/>
      <c r="H86" s="26"/>
      <c r="I86" s="26"/>
      <c r="J86" s="26"/>
      <c r="K86" s="26"/>
      <c r="L86" s="26"/>
      <c r="M86" s="28"/>
    </row>
    <row r="87" spans="1:13" ht="12.45" x14ac:dyDescent="0.3">
      <c r="A87" s="2"/>
      <c r="B87" s="2"/>
      <c r="C87" s="2"/>
      <c r="D87" s="2"/>
      <c r="E87" s="2"/>
      <c r="F87" s="2"/>
      <c r="G87" s="26"/>
      <c r="H87" s="26"/>
      <c r="I87" s="26"/>
      <c r="J87" s="26"/>
      <c r="K87" s="26"/>
      <c r="L87" s="26"/>
      <c r="M87" s="28"/>
    </row>
    <row r="88" spans="1:13" ht="12.45" x14ac:dyDescent="0.3">
      <c r="A88"/>
      <c r="B88"/>
      <c r="C88"/>
      <c r="D88"/>
      <c r="E88"/>
      <c r="F88" s="2"/>
      <c r="G88" s="26"/>
      <c r="H88" s="26"/>
      <c r="I88" s="26"/>
      <c r="J88" s="26"/>
      <c r="K88" s="26"/>
      <c r="L88" s="26"/>
      <c r="M88" s="28"/>
    </row>
    <row r="89" spans="1:13" ht="12.45" x14ac:dyDescent="0.3">
      <c r="E89" s="2"/>
      <c r="F89" s="6"/>
      <c r="G89" s="26"/>
      <c r="H89" s="26"/>
      <c r="I89" s="26"/>
      <c r="J89" s="26"/>
      <c r="K89" s="26"/>
      <c r="L89" s="26"/>
      <c r="M89" s="28"/>
    </row>
    <row r="90" spans="1:13" ht="12.45" x14ac:dyDescent="0.3">
      <c r="A90" s="2"/>
      <c r="B90" s="2"/>
      <c r="C90" s="2"/>
      <c r="D90" s="2"/>
      <c r="E90" s="2"/>
      <c r="F90" s="6"/>
      <c r="G90" s="26"/>
      <c r="H90" s="26"/>
      <c r="I90" s="26"/>
      <c r="J90" s="26"/>
      <c r="K90" s="26"/>
      <c r="L90" s="26"/>
      <c r="M90" s="28"/>
    </row>
    <row r="91" spans="1:13" ht="12.45" x14ac:dyDescent="0.3">
      <c r="A91" s="2"/>
      <c r="B91" s="2"/>
      <c r="C91" s="2"/>
      <c r="D91" s="2"/>
      <c r="E91" s="2"/>
      <c r="F91" s="6"/>
      <c r="G91" s="26"/>
      <c r="H91" s="26"/>
      <c r="I91" s="26"/>
      <c r="J91" s="26"/>
      <c r="K91" s="26"/>
      <c r="L91" s="26"/>
      <c r="M91" s="28"/>
    </row>
    <row r="92" spans="1:13" ht="12.45" x14ac:dyDescent="0.3">
      <c r="A92"/>
      <c r="B92"/>
      <c r="C92"/>
      <c r="D92"/>
      <c r="E92"/>
      <c r="F92" s="6"/>
      <c r="G92" s="26"/>
      <c r="H92" s="26"/>
      <c r="I92" s="26"/>
      <c r="J92" s="26"/>
      <c r="K92" s="26"/>
      <c r="L92" s="26"/>
      <c r="M92" s="28"/>
    </row>
    <row r="93" spans="1:13" ht="12.45" x14ac:dyDescent="0.3">
      <c r="A93" s="2"/>
      <c r="B93" s="2"/>
      <c r="C93" s="2"/>
      <c r="D93" s="2"/>
      <c r="E93" s="2"/>
      <c r="F93" s="6"/>
      <c r="G93" s="26"/>
      <c r="H93" s="26"/>
      <c r="I93" s="26"/>
      <c r="J93" s="26"/>
      <c r="K93" s="26"/>
      <c r="L93" s="26"/>
      <c r="M93" s="28"/>
    </row>
    <row r="94" spans="1:13" ht="12.45" x14ac:dyDescent="0.3">
      <c r="F94" s="6"/>
      <c r="G94" s="26"/>
      <c r="H94" s="26"/>
      <c r="I94" s="26"/>
      <c r="J94" s="26"/>
      <c r="K94" s="26"/>
      <c r="L94" s="26"/>
      <c r="M94" s="28"/>
    </row>
    <row r="95" spans="1:13" ht="12.45" x14ac:dyDescent="0.3">
      <c r="F95" s="6"/>
      <c r="G95" s="26"/>
      <c r="H95" s="26"/>
      <c r="I95" s="26"/>
      <c r="J95" s="26"/>
      <c r="K95" s="26"/>
      <c r="L95" s="26"/>
      <c r="M95" s="28"/>
    </row>
    <row r="96" spans="1:13" ht="12.45" x14ac:dyDescent="0.3">
      <c r="A96" s="2"/>
      <c r="B96" s="2"/>
      <c r="C96" s="2"/>
      <c r="D96" s="2"/>
      <c r="E96" s="2"/>
      <c r="F96" s="2"/>
      <c r="G96" s="26"/>
      <c r="H96" s="26"/>
      <c r="I96" s="26"/>
      <c r="J96" s="26"/>
      <c r="K96" s="26"/>
      <c r="L96" s="26"/>
      <c r="M96" s="28"/>
    </row>
    <row r="97" spans="1:13" ht="12.45" x14ac:dyDescent="0.3">
      <c r="F97" s="6"/>
      <c r="G97" s="26"/>
      <c r="H97" s="26"/>
      <c r="I97" s="26"/>
      <c r="J97" s="26"/>
      <c r="K97" s="26"/>
      <c r="L97" s="26"/>
      <c r="M97" s="28"/>
    </row>
    <row r="98" spans="1:13" ht="12.45" x14ac:dyDescent="0.3">
      <c r="A98"/>
      <c r="B98"/>
      <c r="C98"/>
      <c r="D98"/>
      <c r="E98"/>
      <c r="F98" s="6"/>
      <c r="G98" s="26"/>
      <c r="H98" s="26"/>
      <c r="I98" s="26"/>
      <c r="J98" s="26"/>
      <c r="K98" s="26"/>
      <c r="L98" s="26"/>
      <c r="M98" s="28"/>
    </row>
    <row r="99" spans="1:13" ht="12.45" x14ac:dyDescent="0.3">
      <c r="F99" s="6"/>
      <c r="G99" s="26"/>
      <c r="H99" s="26"/>
      <c r="I99" s="26"/>
      <c r="J99" s="26"/>
      <c r="K99" s="26"/>
      <c r="L99" s="26"/>
      <c r="M99" s="28"/>
    </row>
    <row r="100" spans="1:13" ht="12.45" x14ac:dyDescent="0.3">
      <c r="A100"/>
      <c r="B100"/>
      <c r="C100"/>
      <c r="D100"/>
      <c r="E100"/>
      <c r="F100" s="6"/>
      <c r="G100" s="26"/>
      <c r="H100" s="26"/>
      <c r="I100" s="26"/>
      <c r="J100" s="26"/>
      <c r="K100" s="26"/>
      <c r="L100" s="26"/>
      <c r="M100" s="28"/>
    </row>
    <row r="101" spans="1:13" ht="12.45" x14ac:dyDescent="0.3">
      <c r="A101"/>
      <c r="B101"/>
      <c r="C101"/>
      <c r="D101"/>
      <c r="E101"/>
      <c r="F101" s="6"/>
      <c r="G101" s="26"/>
      <c r="H101" s="26"/>
      <c r="I101" s="26"/>
      <c r="J101" s="26"/>
      <c r="K101" s="26"/>
      <c r="L101" s="26"/>
      <c r="M101" s="28"/>
    </row>
    <row r="102" spans="1:13" ht="12.45" x14ac:dyDescent="0.3">
      <c r="A102" s="2"/>
      <c r="B102" s="2"/>
      <c r="C102" s="2"/>
      <c r="D102" s="2"/>
      <c r="E102" s="2"/>
      <c r="F102" s="6"/>
      <c r="G102" s="26"/>
      <c r="H102" s="26"/>
      <c r="I102" s="26"/>
      <c r="J102" s="26"/>
      <c r="K102" s="26"/>
      <c r="L102" s="26"/>
      <c r="M102" s="28"/>
    </row>
    <row r="103" spans="1:13" ht="12.45" x14ac:dyDescent="0.3">
      <c r="A103"/>
      <c r="B103"/>
      <c r="C103"/>
      <c r="D103"/>
      <c r="E103"/>
      <c r="F103" s="6"/>
      <c r="G103" s="26"/>
      <c r="H103" s="26"/>
      <c r="I103" s="26"/>
      <c r="J103" s="26"/>
      <c r="K103" s="26"/>
      <c r="L103" s="26"/>
      <c r="M103" s="28"/>
    </row>
    <row r="104" spans="1:13" ht="12.45" x14ac:dyDescent="0.3">
      <c r="F104" s="6"/>
      <c r="G104" s="26"/>
      <c r="H104" s="26"/>
      <c r="I104" s="26"/>
      <c r="J104" s="26"/>
      <c r="K104" s="26"/>
      <c r="L104" s="26"/>
      <c r="M104" s="28"/>
    </row>
    <row r="105" spans="1:13" ht="12.45" x14ac:dyDescent="0.3">
      <c r="F105" s="6"/>
      <c r="G105" s="26"/>
      <c r="H105" s="26"/>
      <c r="I105" s="26"/>
      <c r="J105" s="26"/>
      <c r="K105" s="26"/>
      <c r="L105" s="26"/>
      <c r="M105" s="28"/>
    </row>
    <row r="106" spans="1:13" ht="12.45" x14ac:dyDescent="0.3">
      <c r="A106"/>
      <c r="B106"/>
      <c r="C106"/>
      <c r="D106"/>
      <c r="E106"/>
      <c r="F106" s="6"/>
      <c r="G106" s="26"/>
      <c r="H106" s="26"/>
      <c r="I106" s="26"/>
      <c r="J106" s="26"/>
      <c r="K106" s="26"/>
      <c r="L106" s="26"/>
      <c r="M106" s="28"/>
    </row>
    <row r="107" spans="1:13" ht="12.45" x14ac:dyDescent="0.3">
      <c r="F107" s="6"/>
      <c r="G107" s="26"/>
      <c r="H107" s="26"/>
      <c r="I107" s="26"/>
      <c r="J107" s="26"/>
      <c r="K107" s="26"/>
      <c r="L107" s="26"/>
      <c r="M107" s="28"/>
    </row>
    <row r="108" spans="1:13" ht="12.45" x14ac:dyDescent="0.3">
      <c r="A108" s="2"/>
      <c r="B108" s="2"/>
      <c r="C108" s="2"/>
      <c r="D108" s="2"/>
      <c r="E108" s="2"/>
      <c r="F108" s="6"/>
      <c r="G108" s="26"/>
      <c r="H108" s="26"/>
      <c r="I108" s="26"/>
      <c r="J108" s="26"/>
      <c r="K108" s="26"/>
      <c r="L108" s="26"/>
      <c r="M108" s="28"/>
    </row>
    <row r="109" spans="1:13" ht="12.45" x14ac:dyDescent="0.3">
      <c r="A109" s="2"/>
      <c r="B109" s="2"/>
      <c r="C109" s="2"/>
      <c r="D109" s="2"/>
      <c r="E109" s="2"/>
      <c r="F109" s="6"/>
      <c r="G109" s="26"/>
      <c r="H109" s="26"/>
      <c r="I109" s="26"/>
      <c r="J109" s="26"/>
      <c r="K109" s="26"/>
      <c r="L109" s="26"/>
      <c r="M109" s="28"/>
    </row>
    <row r="110" spans="1:13" ht="12.45" x14ac:dyDescent="0.3">
      <c r="A110"/>
      <c r="B110"/>
      <c r="C110"/>
      <c r="D110"/>
      <c r="E110"/>
      <c r="F110" s="6"/>
      <c r="G110" s="26"/>
      <c r="H110" s="26"/>
      <c r="I110" s="26"/>
      <c r="J110" s="26"/>
      <c r="K110" s="26"/>
      <c r="L110" s="26"/>
      <c r="M110" s="28"/>
    </row>
    <row r="111" spans="1:13" ht="12.45" x14ac:dyDescent="0.3">
      <c r="A111" s="2"/>
      <c r="B111" s="2"/>
      <c r="C111" s="2"/>
      <c r="D111" s="2"/>
      <c r="E111" s="2"/>
      <c r="F111" s="6"/>
      <c r="G111" s="26"/>
      <c r="H111" s="26"/>
      <c r="I111" s="26"/>
      <c r="J111" s="26"/>
      <c r="K111" s="26"/>
      <c r="L111" s="26"/>
      <c r="M111" s="28"/>
    </row>
    <row r="112" spans="1:13" ht="12.45" x14ac:dyDescent="0.3">
      <c r="A112" s="2"/>
      <c r="B112" s="2"/>
      <c r="C112" s="2"/>
      <c r="D112" s="2"/>
      <c r="E112" s="2"/>
      <c r="F112" s="2"/>
      <c r="G112" s="26"/>
      <c r="H112" s="26"/>
      <c r="I112" s="26"/>
      <c r="J112" s="26"/>
      <c r="K112" s="26"/>
      <c r="L112" s="26"/>
      <c r="M112" s="28"/>
    </row>
    <row r="113" spans="1:13" ht="12.45" x14ac:dyDescent="0.3">
      <c r="A113"/>
      <c r="B113"/>
      <c r="C113"/>
      <c r="D113"/>
      <c r="E113"/>
      <c r="F113" s="6"/>
      <c r="G113" s="26"/>
      <c r="H113" s="26"/>
      <c r="I113" s="26"/>
      <c r="J113" s="26"/>
      <c r="K113" s="26"/>
      <c r="L113" s="26"/>
      <c r="M113" s="28"/>
    </row>
    <row r="114" spans="1:13" ht="12.45" x14ac:dyDescent="0.3">
      <c r="F114" s="6"/>
      <c r="G114" s="26"/>
      <c r="H114" s="26"/>
      <c r="I114" s="26"/>
      <c r="J114" s="26"/>
      <c r="K114" s="26"/>
      <c r="L114" s="26"/>
      <c r="M114" s="28"/>
    </row>
    <row r="115" spans="1:13" ht="12.45" x14ac:dyDescent="0.3">
      <c r="F115" s="6"/>
      <c r="G115" s="26"/>
      <c r="H115" s="26"/>
      <c r="I115" s="26"/>
      <c r="J115" s="26"/>
      <c r="K115" s="26"/>
      <c r="L115" s="26"/>
      <c r="M115" s="28"/>
    </row>
    <row r="116" spans="1:13" ht="12.45" x14ac:dyDescent="0.3">
      <c r="A116" s="2"/>
      <c r="B116" s="2"/>
      <c r="C116" s="2"/>
      <c r="D116" s="2"/>
      <c r="E116" s="2"/>
      <c r="F116" s="6"/>
      <c r="G116" s="26"/>
      <c r="H116" s="26"/>
      <c r="I116" s="26"/>
      <c r="J116" s="26"/>
      <c r="K116" s="26"/>
      <c r="L116" s="26"/>
      <c r="M116" s="28"/>
    </row>
    <row r="117" spans="1:13" ht="12.45" x14ac:dyDescent="0.3">
      <c r="A117" s="2"/>
      <c r="B117" s="2"/>
      <c r="C117" s="2"/>
      <c r="D117" s="2"/>
      <c r="E117" s="2"/>
      <c r="F117" s="6"/>
      <c r="G117" s="26"/>
      <c r="H117" s="26"/>
      <c r="I117" s="26"/>
      <c r="J117" s="26"/>
      <c r="K117" s="26"/>
      <c r="L117" s="26"/>
      <c r="M117" s="28"/>
    </row>
    <row r="118" spans="1:13" ht="12.45" x14ac:dyDescent="0.3">
      <c r="F118" s="2"/>
      <c r="G118" s="26"/>
      <c r="H118" s="26"/>
      <c r="I118" s="26"/>
      <c r="J118" s="26"/>
      <c r="K118" s="26"/>
      <c r="L118" s="26"/>
      <c r="M118" s="28"/>
    </row>
    <row r="119" spans="1:13" ht="12.45" x14ac:dyDescent="0.3">
      <c r="A119"/>
      <c r="B119"/>
      <c r="C119"/>
      <c r="D119"/>
      <c r="E119"/>
      <c r="F119" s="6"/>
      <c r="G119" s="26"/>
      <c r="H119" s="26"/>
      <c r="I119" s="26"/>
      <c r="J119" s="26"/>
      <c r="K119" s="26"/>
      <c r="L119" s="26"/>
      <c r="M119" s="28"/>
    </row>
    <row r="120" spans="1:13" ht="12.45" x14ac:dyDescent="0.3">
      <c r="A120" s="2"/>
      <c r="B120" s="2"/>
      <c r="C120" s="2"/>
      <c r="D120" s="2"/>
      <c r="E120" s="2"/>
      <c r="F120" s="2"/>
      <c r="G120" s="26"/>
      <c r="H120" s="26"/>
      <c r="I120" s="26"/>
      <c r="J120" s="26"/>
      <c r="K120" s="26"/>
      <c r="L120" s="26"/>
      <c r="M120" s="28"/>
    </row>
    <row r="121" spans="1:13" ht="12.45" x14ac:dyDescent="0.3">
      <c r="A121"/>
      <c r="B121"/>
      <c r="C121"/>
      <c r="D121"/>
      <c r="E121"/>
      <c r="F121" s="6"/>
      <c r="G121" s="26"/>
      <c r="H121" s="26"/>
      <c r="I121" s="26"/>
      <c r="J121" s="26"/>
      <c r="K121" s="26"/>
      <c r="L121" s="26"/>
      <c r="M121" s="28"/>
    </row>
    <row r="122" spans="1:13" ht="12.45" x14ac:dyDescent="0.3">
      <c r="A122" s="2"/>
      <c r="B122" s="2"/>
      <c r="C122" s="2"/>
      <c r="D122" s="2"/>
      <c r="E122" s="2"/>
      <c r="F122" s="6"/>
      <c r="G122" s="26"/>
      <c r="H122" s="26"/>
      <c r="I122" s="26"/>
      <c r="J122" s="26"/>
      <c r="K122" s="26"/>
      <c r="L122" s="26"/>
      <c r="M122" s="28"/>
    </row>
    <row r="123" spans="1:13" ht="12.45" x14ac:dyDescent="0.3">
      <c r="A123" s="2"/>
      <c r="B123" s="2"/>
      <c r="C123" s="2"/>
      <c r="D123" s="2"/>
      <c r="E123" s="2"/>
      <c r="F123" s="6"/>
      <c r="G123" s="26"/>
      <c r="H123" s="26"/>
      <c r="I123" s="26"/>
      <c r="J123" s="26"/>
      <c r="K123" s="26"/>
      <c r="L123" s="26"/>
      <c r="M123" s="28"/>
    </row>
    <row r="124" spans="1:13" ht="12.45" x14ac:dyDescent="0.3">
      <c r="A124" s="2"/>
      <c r="B124" s="2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8"/>
    </row>
    <row r="125" spans="1:13" ht="12.45" x14ac:dyDescent="0.3">
      <c r="A125" s="2"/>
      <c r="B125" s="2"/>
      <c r="C125" s="2"/>
      <c r="D125" s="2"/>
      <c r="E125" s="2"/>
      <c r="F125" s="2"/>
      <c r="G125" s="26"/>
      <c r="H125" s="26"/>
      <c r="I125" s="26"/>
      <c r="J125" s="26"/>
      <c r="K125" s="26"/>
      <c r="L125" s="26"/>
      <c r="M125" s="28"/>
    </row>
    <row r="126" spans="1:13" ht="12.45" x14ac:dyDescent="0.3">
      <c r="F126" s="2"/>
      <c r="G126" s="26"/>
      <c r="H126" s="26"/>
      <c r="I126" s="26"/>
      <c r="J126" s="26"/>
      <c r="K126" s="26"/>
      <c r="L126" s="26"/>
      <c r="M126" s="28"/>
    </row>
    <row r="127" spans="1:13" ht="12.45" x14ac:dyDescent="0.3">
      <c r="A127" s="2"/>
      <c r="B127" s="2"/>
      <c r="C127" s="2"/>
      <c r="D127" s="2"/>
      <c r="E127" s="2"/>
      <c r="F127" s="6"/>
      <c r="G127" s="26"/>
      <c r="H127" s="26"/>
      <c r="I127" s="26"/>
      <c r="J127" s="26"/>
      <c r="K127" s="26"/>
      <c r="L127" s="26"/>
      <c r="M127" s="28"/>
    </row>
    <row r="128" spans="1:13" ht="12.45" x14ac:dyDescent="0.3">
      <c r="A128" s="2"/>
      <c r="B128" s="2"/>
      <c r="C128" s="2"/>
      <c r="D128" s="2"/>
      <c r="E128" s="2"/>
      <c r="F128" s="6"/>
      <c r="G128" s="26"/>
      <c r="H128" s="26"/>
      <c r="I128" s="26"/>
      <c r="J128" s="26"/>
      <c r="K128" s="26"/>
      <c r="L128" s="26"/>
      <c r="M128" s="28"/>
    </row>
    <row r="129" spans="1:13" ht="12.45" x14ac:dyDescent="0.3">
      <c r="A129"/>
      <c r="B129"/>
      <c r="C129"/>
      <c r="D129"/>
      <c r="E129"/>
      <c r="F129" s="6"/>
      <c r="G129" s="26"/>
      <c r="H129" s="26"/>
      <c r="I129" s="26"/>
      <c r="J129" s="26"/>
      <c r="K129" s="26"/>
      <c r="L129" s="26"/>
      <c r="M129" s="28"/>
    </row>
    <row r="130" spans="1:13" ht="12.45" x14ac:dyDescent="0.3">
      <c r="A130" s="2"/>
      <c r="B130" s="2"/>
      <c r="C130" s="2"/>
      <c r="D130" s="2"/>
      <c r="E130" s="2"/>
      <c r="F130" s="6"/>
      <c r="G130" s="26"/>
      <c r="H130" s="26"/>
      <c r="I130" s="26"/>
      <c r="J130" s="26"/>
      <c r="K130" s="26"/>
      <c r="L130" s="26"/>
      <c r="M130" s="28"/>
    </row>
    <row r="131" spans="1:13" ht="12.45" x14ac:dyDescent="0.3">
      <c r="A131" s="2"/>
      <c r="B131" s="2"/>
      <c r="C131" s="2"/>
      <c r="D131" s="2"/>
      <c r="E131" s="2"/>
      <c r="F131" s="6"/>
      <c r="G131" s="26"/>
      <c r="H131" s="26"/>
      <c r="I131" s="26"/>
      <c r="J131" s="26"/>
      <c r="K131" s="26"/>
      <c r="L131" s="26"/>
      <c r="M131" s="28"/>
    </row>
    <row r="132" spans="1:13" ht="12.45" x14ac:dyDescent="0.3">
      <c r="A132" s="2"/>
      <c r="B132" s="2"/>
      <c r="C132" s="2"/>
      <c r="D132" s="2"/>
      <c r="E132" s="2"/>
      <c r="F132" s="6"/>
      <c r="G132" s="26"/>
      <c r="H132" s="26"/>
      <c r="I132" s="26"/>
      <c r="J132" s="26"/>
      <c r="K132" s="26"/>
      <c r="L132" s="26"/>
      <c r="M132" s="28"/>
    </row>
    <row r="133" spans="1:13" ht="12.45" x14ac:dyDescent="0.3">
      <c r="F133" s="6"/>
      <c r="G133" s="26"/>
      <c r="H133" s="26"/>
      <c r="I133" s="26"/>
      <c r="J133" s="26"/>
      <c r="K133" s="26"/>
      <c r="L133" s="26"/>
      <c r="M133" s="28"/>
    </row>
    <row r="134" spans="1:13" ht="12.45" x14ac:dyDescent="0.3">
      <c r="A134" s="2"/>
      <c r="B134" s="2"/>
      <c r="C134" s="2"/>
      <c r="D134" s="2"/>
      <c r="E134" s="2"/>
      <c r="F134" s="2"/>
      <c r="G134" s="26"/>
      <c r="H134" s="26"/>
      <c r="I134" s="26"/>
      <c r="J134" s="26"/>
      <c r="K134" s="26"/>
      <c r="L134" s="26"/>
      <c r="M134" s="28"/>
    </row>
    <row r="135" spans="1:13" ht="12.45" x14ac:dyDescent="0.3">
      <c r="A135"/>
      <c r="B135"/>
      <c r="C135"/>
      <c r="D135"/>
      <c r="E135"/>
      <c r="F135" s="6"/>
      <c r="G135" s="26"/>
      <c r="H135" s="26"/>
      <c r="I135" s="26"/>
      <c r="J135" s="26"/>
      <c r="K135" s="26"/>
      <c r="L135" s="26"/>
      <c r="M135" s="28"/>
    </row>
    <row r="136" spans="1:13" ht="12.45" x14ac:dyDescent="0.3">
      <c r="A136" s="2"/>
      <c r="B136" s="2"/>
      <c r="C136" s="2"/>
      <c r="D136" s="2"/>
      <c r="E136" s="2"/>
      <c r="F136" s="6"/>
      <c r="G136" s="26"/>
      <c r="H136" s="26"/>
      <c r="I136" s="26"/>
      <c r="J136" s="26"/>
      <c r="K136" s="26"/>
      <c r="L136" s="26"/>
      <c r="M136" s="28"/>
    </row>
    <row r="137" spans="1:13" ht="12.45" x14ac:dyDescent="0.3">
      <c r="A137" s="2"/>
      <c r="B137" s="2"/>
      <c r="C137" s="2"/>
      <c r="D137" s="2"/>
      <c r="E137" s="2"/>
      <c r="F137" s="6"/>
      <c r="G137" s="26"/>
      <c r="H137" s="26"/>
      <c r="I137" s="26"/>
      <c r="J137" s="26"/>
      <c r="K137" s="26"/>
      <c r="L137" s="26"/>
      <c r="M137" s="28"/>
    </row>
    <row r="138" spans="1:13" ht="12.45" x14ac:dyDescent="0.3">
      <c r="F138" s="6"/>
      <c r="G138" s="26"/>
      <c r="H138" s="26"/>
      <c r="I138" s="26"/>
      <c r="J138" s="26"/>
      <c r="K138" s="26"/>
      <c r="L138" s="26"/>
      <c r="M138" s="28"/>
    </row>
    <row r="139" spans="1:13" ht="12.45" x14ac:dyDescent="0.3">
      <c r="A139"/>
      <c r="B139"/>
      <c r="C139"/>
      <c r="D139"/>
      <c r="E139"/>
      <c r="F139" s="6"/>
      <c r="G139" s="26"/>
      <c r="H139" s="26"/>
      <c r="I139" s="26"/>
      <c r="J139" s="26"/>
      <c r="K139" s="26"/>
      <c r="L139" s="26"/>
      <c r="M139" s="28"/>
    </row>
    <row r="140" spans="1:13" ht="12.45" x14ac:dyDescent="0.3">
      <c r="A140" s="2"/>
      <c r="B140" s="2"/>
      <c r="C140" s="2"/>
      <c r="D140" s="2"/>
      <c r="E140" s="2"/>
      <c r="F140" s="6"/>
      <c r="G140" s="26"/>
      <c r="H140" s="26"/>
      <c r="I140" s="26"/>
      <c r="J140" s="26"/>
      <c r="K140" s="26"/>
      <c r="L140" s="26"/>
      <c r="M140" s="28"/>
    </row>
    <row r="141" spans="1:13" ht="12.45" x14ac:dyDescent="0.3">
      <c r="A141" s="2"/>
      <c r="B141" s="2"/>
      <c r="C141" s="2"/>
      <c r="D141" s="2"/>
      <c r="E141" s="2"/>
      <c r="F141" s="6"/>
      <c r="G141" s="26"/>
      <c r="H141" s="26"/>
      <c r="I141" s="26"/>
      <c r="J141" s="26"/>
      <c r="K141" s="26"/>
      <c r="L141" s="26"/>
      <c r="M141" s="28"/>
    </row>
    <row r="142" spans="1:13" ht="12.45" x14ac:dyDescent="0.3">
      <c r="A142" s="2"/>
      <c r="B142" s="2"/>
      <c r="C142" s="2"/>
      <c r="D142" s="2"/>
      <c r="E142" s="2"/>
      <c r="F142" s="6"/>
      <c r="G142" s="26"/>
      <c r="H142" s="26"/>
      <c r="I142" s="26"/>
      <c r="J142" s="26"/>
      <c r="K142" s="26"/>
      <c r="L142" s="26"/>
      <c r="M142" s="28"/>
    </row>
    <row r="143" spans="1:13" ht="12.45" x14ac:dyDescent="0.3">
      <c r="F143" s="2"/>
      <c r="G143" s="26"/>
      <c r="H143" s="26"/>
      <c r="I143" s="26"/>
      <c r="J143" s="26"/>
      <c r="K143" s="26"/>
      <c r="L143" s="26"/>
      <c r="M143" s="28"/>
    </row>
    <row r="144" spans="1:13" ht="12.45" x14ac:dyDescent="0.3">
      <c r="A144" s="2"/>
      <c r="B144" s="2"/>
      <c r="C144" s="2"/>
      <c r="D144" s="2"/>
      <c r="E144" s="2"/>
      <c r="F144" s="6"/>
      <c r="G144" s="26"/>
      <c r="H144" s="26"/>
      <c r="I144" s="26"/>
      <c r="J144" s="26"/>
      <c r="K144" s="26"/>
      <c r="L144" s="26"/>
      <c r="M144" s="28"/>
    </row>
    <row r="145" spans="1:13" ht="12.45" x14ac:dyDescent="0.3">
      <c r="A145" s="2"/>
      <c r="B145" s="2"/>
      <c r="C145" s="2"/>
      <c r="D145" s="2"/>
      <c r="E145" s="2"/>
      <c r="F145" s="2"/>
      <c r="G145" s="26"/>
      <c r="H145" s="26"/>
      <c r="I145" s="26"/>
      <c r="J145" s="26"/>
      <c r="K145" s="26"/>
      <c r="L145" s="26"/>
      <c r="M145" s="28"/>
    </row>
    <row r="146" spans="1:13" ht="12.45" x14ac:dyDescent="0.3">
      <c r="A146" s="2"/>
      <c r="B146" s="2"/>
      <c r="C146" s="2"/>
      <c r="D146" s="2"/>
      <c r="E146" s="2"/>
      <c r="F146" s="6"/>
      <c r="G146" s="26"/>
      <c r="H146" s="26"/>
      <c r="I146" s="26"/>
      <c r="J146" s="26"/>
      <c r="K146" s="26"/>
      <c r="L146" s="26"/>
      <c r="M146" s="28"/>
    </row>
    <row r="147" spans="1:13" ht="12.45" x14ac:dyDescent="0.3">
      <c r="F147" s="2"/>
      <c r="G147" s="26"/>
      <c r="H147" s="26"/>
      <c r="I147" s="26"/>
      <c r="J147" s="26"/>
      <c r="K147" s="26"/>
      <c r="L147" s="26"/>
      <c r="M147" s="28"/>
    </row>
    <row r="148" spans="1:13" ht="12.45" x14ac:dyDescent="0.3">
      <c r="A148"/>
      <c r="B148"/>
      <c r="C148"/>
      <c r="D148"/>
      <c r="E148"/>
      <c r="F148" s="6"/>
      <c r="G148" s="26"/>
      <c r="H148" s="26"/>
      <c r="I148" s="26"/>
      <c r="J148" s="26"/>
      <c r="K148" s="26"/>
      <c r="L148" s="26"/>
      <c r="M148" s="28"/>
    </row>
    <row r="149" spans="1:13" ht="12.45" x14ac:dyDescent="0.3">
      <c r="A149" s="2"/>
      <c r="B149" s="2"/>
      <c r="C149" s="2"/>
      <c r="D149" s="2"/>
      <c r="E149" s="2"/>
      <c r="F149" s="6"/>
      <c r="G149" s="26"/>
      <c r="H149" s="26"/>
      <c r="I149" s="26"/>
      <c r="J149" s="26"/>
      <c r="K149" s="26"/>
      <c r="L149" s="26"/>
      <c r="M149" s="28"/>
    </row>
    <row r="150" spans="1:13" ht="12.45" x14ac:dyDescent="0.3">
      <c r="A150" s="2"/>
      <c r="B150" s="2"/>
      <c r="C150" s="2"/>
      <c r="D150" s="2"/>
      <c r="E150" s="2"/>
      <c r="F150" s="6"/>
      <c r="G150" s="26"/>
      <c r="H150" s="26"/>
      <c r="I150" s="26"/>
      <c r="J150" s="26"/>
      <c r="K150" s="26"/>
      <c r="L150" s="26"/>
      <c r="M150" s="28"/>
    </row>
    <row r="151" spans="1:13" ht="12.45" x14ac:dyDescent="0.3">
      <c r="A151" s="2"/>
      <c r="B151" s="2"/>
      <c r="C151" s="2"/>
      <c r="D151" s="2"/>
      <c r="E151" s="2"/>
      <c r="F151" s="6"/>
      <c r="G151" s="26"/>
      <c r="H151" s="26"/>
      <c r="I151" s="26"/>
      <c r="J151" s="26"/>
      <c r="K151" s="26"/>
      <c r="L151" s="26"/>
      <c r="M151" s="28"/>
    </row>
    <row r="152" spans="1:13" ht="12.45" x14ac:dyDescent="0.3">
      <c r="A152" s="2"/>
      <c r="B152" s="2"/>
      <c r="C152" s="2"/>
      <c r="D152" s="2"/>
      <c r="E152" s="2"/>
      <c r="F152" s="6"/>
      <c r="G152" s="26"/>
      <c r="H152" s="26"/>
      <c r="I152" s="26"/>
      <c r="J152" s="26"/>
      <c r="K152" s="26"/>
      <c r="L152" s="26"/>
      <c r="M152" s="28"/>
    </row>
    <row r="153" spans="1:13" ht="12.45" x14ac:dyDescent="0.3">
      <c r="A153" s="2"/>
      <c r="B153" s="2"/>
      <c r="C153" s="2"/>
      <c r="D153" s="2"/>
      <c r="E153" s="2"/>
      <c r="F153" s="6"/>
      <c r="G153" s="26"/>
      <c r="H153" s="26"/>
      <c r="I153" s="26"/>
      <c r="J153" s="26"/>
      <c r="K153" s="26"/>
      <c r="L153" s="26"/>
      <c r="M153" s="28"/>
    </row>
    <row r="154" spans="1:13" ht="12.45" x14ac:dyDescent="0.3">
      <c r="A154" s="2"/>
      <c r="B154" s="2"/>
      <c r="C154" s="2"/>
      <c r="D154" s="2"/>
      <c r="E154" s="2"/>
      <c r="F154" s="6"/>
      <c r="G154" s="26"/>
      <c r="H154" s="26"/>
      <c r="I154" s="26"/>
      <c r="J154" s="26"/>
      <c r="K154" s="26"/>
      <c r="L154" s="26"/>
      <c r="M154" s="28"/>
    </row>
    <row r="155" spans="1:13" ht="12.45" x14ac:dyDescent="0.3">
      <c r="A155" s="2"/>
      <c r="B155" s="2"/>
      <c r="C155" s="2"/>
      <c r="D155" s="2"/>
      <c r="E155" s="2"/>
      <c r="F155" s="6"/>
      <c r="G155" s="26"/>
      <c r="H155" s="26"/>
      <c r="I155" s="26"/>
      <c r="J155" s="26"/>
      <c r="K155" s="26"/>
      <c r="L155" s="26"/>
      <c r="M155" s="28"/>
    </row>
    <row r="156" spans="1:13" ht="12.45" x14ac:dyDescent="0.3">
      <c r="A156" s="2"/>
      <c r="B156" s="2"/>
      <c r="C156" s="2"/>
      <c r="D156" s="2"/>
      <c r="E156" s="2"/>
      <c r="F156" s="2"/>
      <c r="G156" s="26"/>
      <c r="H156" s="26"/>
      <c r="I156" s="26"/>
      <c r="J156" s="26"/>
      <c r="K156" s="26"/>
      <c r="L156" s="26"/>
      <c r="M156" s="28"/>
    </row>
    <row r="157" spans="1:13" ht="12.45" x14ac:dyDescent="0.3">
      <c r="A157" s="2"/>
      <c r="B157" s="2"/>
      <c r="C157" s="2"/>
      <c r="D157" s="2"/>
      <c r="E157" s="2"/>
      <c r="F157" s="6"/>
      <c r="G157" s="26"/>
      <c r="H157" s="26"/>
      <c r="I157" s="26"/>
      <c r="J157" s="26"/>
      <c r="K157" s="26"/>
      <c r="L157" s="26"/>
      <c r="M157" s="28"/>
    </row>
    <row r="158" spans="1:13" ht="12.45" x14ac:dyDescent="0.3">
      <c r="A158" s="2"/>
      <c r="B158" s="2"/>
      <c r="C158" s="2"/>
      <c r="D158" s="2"/>
      <c r="E158" s="2"/>
      <c r="F158" s="6"/>
      <c r="G158" s="26"/>
      <c r="H158" s="26"/>
      <c r="I158" s="26"/>
      <c r="J158" s="26"/>
      <c r="K158" s="26"/>
      <c r="L158" s="26"/>
      <c r="M158" s="28"/>
    </row>
    <row r="159" spans="1:13" ht="12.45" x14ac:dyDescent="0.3">
      <c r="A159" s="2"/>
      <c r="B159" s="2"/>
      <c r="C159" s="2"/>
      <c r="D159" s="2"/>
      <c r="E159" s="2"/>
      <c r="F159" s="6"/>
      <c r="G159" s="26"/>
      <c r="H159" s="26"/>
      <c r="I159" s="26"/>
      <c r="J159" s="26"/>
      <c r="K159" s="26"/>
      <c r="L159" s="26"/>
      <c r="M159" s="28"/>
    </row>
    <row r="160" spans="1:13" ht="12.45" x14ac:dyDescent="0.3">
      <c r="A160" s="2"/>
      <c r="B160" s="2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8"/>
    </row>
    <row r="161" spans="1:13" ht="12.45" x14ac:dyDescent="0.3">
      <c r="A161" s="2"/>
      <c r="B161" s="2"/>
      <c r="C161" s="2"/>
      <c r="D161" s="2"/>
      <c r="E161" s="2"/>
      <c r="F161" s="2"/>
      <c r="G161" s="26"/>
      <c r="H161" s="26"/>
      <c r="I161" s="26"/>
      <c r="J161" s="26"/>
      <c r="K161" s="26"/>
      <c r="L161" s="26"/>
      <c r="M161" s="28"/>
    </row>
    <row r="162" spans="1:13" ht="12.45" x14ac:dyDescent="0.3">
      <c r="A162" s="2"/>
      <c r="B162" s="2"/>
      <c r="C162" s="2"/>
      <c r="D162" s="2"/>
      <c r="E162" s="2"/>
      <c r="F162" s="6"/>
      <c r="G162" s="26"/>
      <c r="H162" s="26"/>
      <c r="I162" s="26"/>
      <c r="J162" s="26"/>
      <c r="K162" s="26"/>
      <c r="L162" s="26"/>
      <c r="M162" s="28"/>
    </row>
    <row r="163" spans="1:13" ht="12.45" x14ac:dyDescent="0.3">
      <c r="A163" s="2"/>
      <c r="B163" s="2"/>
      <c r="C163" s="2"/>
      <c r="D163" s="2"/>
      <c r="E163" s="2"/>
      <c r="F163" s="2"/>
      <c r="G163" s="26"/>
      <c r="H163" s="26"/>
      <c r="I163" s="26"/>
      <c r="J163" s="26"/>
      <c r="K163" s="26"/>
      <c r="L163" s="26"/>
      <c r="M163" s="28"/>
    </row>
    <row r="164" spans="1:13" ht="12.45" x14ac:dyDescent="0.3">
      <c r="A164" s="2"/>
      <c r="B164" s="2"/>
      <c r="C164" s="2"/>
      <c r="D164" s="2"/>
      <c r="E164" s="2"/>
      <c r="F164" s="6"/>
      <c r="G164" s="26"/>
      <c r="H164" s="26"/>
      <c r="I164" s="26"/>
      <c r="J164" s="26"/>
      <c r="K164" s="26"/>
      <c r="L164" s="26"/>
      <c r="M164" s="28"/>
    </row>
    <row r="165" spans="1:13" ht="12.45" x14ac:dyDescent="0.3">
      <c r="A165" s="2"/>
      <c r="B165" s="2"/>
      <c r="C165" s="2"/>
      <c r="D165" s="2"/>
      <c r="E165" s="2"/>
      <c r="F165" s="6"/>
      <c r="G165" s="26"/>
      <c r="H165" s="26"/>
      <c r="I165" s="26"/>
      <c r="J165" s="26"/>
      <c r="K165" s="26"/>
      <c r="L165" s="26"/>
      <c r="M165" s="28"/>
    </row>
    <row r="166" spans="1:13" ht="12.45" x14ac:dyDescent="0.3">
      <c r="F166" s="2"/>
      <c r="G166" s="26"/>
      <c r="H166" s="26"/>
      <c r="I166" s="26"/>
      <c r="J166" s="26"/>
      <c r="K166" s="26"/>
      <c r="L166" s="26"/>
      <c r="M166" s="28"/>
    </row>
    <row r="167" spans="1:13" ht="12.45" x14ac:dyDescent="0.3">
      <c r="A167" s="2"/>
      <c r="B167" s="2"/>
      <c r="C167" s="2"/>
      <c r="D167" s="2"/>
      <c r="E167" s="2"/>
      <c r="F167" s="6"/>
      <c r="G167" s="26"/>
      <c r="H167" s="26"/>
      <c r="I167" s="26"/>
      <c r="J167" s="26"/>
      <c r="K167" s="26"/>
      <c r="L167" s="26"/>
      <c r="M167" s="28"/>
    </row>
    <row r="168" spans="1:13" ht="12.45" x14ac:dyDescent="0.3">
      <c r="A168" s="2"/>
      <c r="B168" s="2"/>
      <c r="C168" s="2"/>
      <c r="D168" s="2"/>
      <c r="E168" s="2"/>
      <c r="F168" s="6"/>
      <c r="G168" s="26"/>
      <c r="H168" s="26"/>
      <c r="I168" s="26"/>
      <c r="J168" s="26"/>
      <c r="K168" s="26"/>
      <c r="L168" s="26"/>
      <c r="M168" s="28"/>
    </row>
    <row r="169" spans="1:13" ht="12.45" x14ac:dyDescent="0.3">
      <c r="A169" s="2"/>
      <c r="B169" s="2"/>
      <c r="C169" s="2"/>
      <c r="D169" s="2"/>
      <c r="E169" s="2"/>
      <c r="F169" s="6"/>
      <c r="G169" s="26"/>
      <c r="H169" s="26"/>
      <c r="I169" s="26"/>
      <c r="J169" s="26"/>
      <c r="K169" s="26"/>
      <c r="L169" s="26"/>
      <c r="M169" s="28"/>
    </row>
    <row r="170" spans="1:13" ht="12.45" x14ac:dyDescent="0.3">
      <c r="A170" s="2"/>
      <c r="B170" s="2"/>
      <c r="C170" s="2"/>
      <c r="D170" s="2"/>
      <c r="E170" s="2"/>
      <c r="F170" s="6"/>
      <c r="G170" s="26"/>
      <c r="H170" s="26"/>
      <c r="I170" s="26"/>
      <c r="J170" s="26"/>
      <c r="K170" s="26"/>
      <c r="L170" s="26"/>
      <c r="M170" s="28"/>
    </row>
    <row r="171" spans="1:13" ht="12.45" x14ac:dyDescent="0.3">
      <c r="A171" s="2"/>
      <c r="B171" s="2"/>
      <c r="C171" s="2"/>
      <c r="D171" s="2"/>
      <c r="E171" s="2"/>
      <c r="F171" s="6"/>
      <c r="G171" s="26"/>
      <c r="H171" s="26"/>
      <c r="I171" s="26"/>
      <c r="J171" s="26"/>
      <c r="K171" s="26"/>
      <c r="L171" s="26"/>
      <c r="M171" s="28"/>
    </row>
    <row r="172" spans="1:13" ht="12.45" x14ac:dyDescent="0.3">
      <c r="F172" s="2"/>
      <c r="G172" s="26"/>
      <c r="H172" s="26"/>
      <c r="I172" s="26"/>
      <c r="J172" s="26"/>
      <c r="K172" s="26"/>
      <c r="L172" s="26"/>
      <c r="M172" s="28"/>
    </row>
    <row r="173" spans="1:13" ht="12.45" x14ac:dyDescent="0.3">
      <c r="A173" s="2"/>
      <c r="B173" s="2"/>
      <c r="C173" s="2"/>
      <c r="D173" s="2"/>
      <c r="E173" s="2"/>
      <c r="F173" s="2"/>
      <c r="G173" s="26"/>
      <c r="H173" s="26"/>
      <c r="I173" s="26"/>
      <c r="J173" s="26"/>
      <c r="K173" s="26"/>
      <c r="L173" s="26"/>
      <c r="M173" s="28"/>
    </row>
    <row r="174" spans="1:13" ht="12.45" x14ac:dyDescent="0.3">
      <c r="A174" s="2"/>
      <c r="B174" s="2"/>
      <c r="C174" s="2"/>
      <c r="D174" s="2"/>
      <c r="E174" s="2"/>
      <c r="F174" s="6"/>
      <c r="G174" s="26"/>
      <c r="H174" s="26"/>
      <c r="I174" s="26"/>
      <c r="J174" s="26"/>
      <c r="K174" s="26"/>
      <c r="L174" s="26"/>
      <c r="M174" s="28"/>
    </row>
    <row r="175" spans="1:13" ht="12.45" x14ac:dyDescent="0.3">
      <c r="A175" s="2"/>
      <c r="B175" s="2"/>
      <c r="C175" s="2"/>
      <c r="D175" s="2"/>
      <c r="E175" s="2"/>
      <c r="F175" s="6"/>
      <c r="G175" s="26"/>
      <c r="H175" s="26"/>
      <c r="I175" s="26"/>
      <c r="J175" s="26"/>
      <c r="K175" s="26"/>
      <c r="L175" s="26"/>
      <c r="M175" s="28"/>
    </row>
    <row r="176" spans="1:13" ht="12.45" x14ac:dyDescent="0.3">
      <c r="A176" s="2"/>
      <c r="B176" s="2"/>
      <c r="C176" s="2"/>
      <c r="D176" s="2"/>
      <c r="E176" s="2"/>
      <c r="F176" s="6"/>
      <c r="G176" s="26"/>
      <c r="H176" s="26"/>
      <c r="I176" s="26"/>
      <c r="J176" s="26"/>
      <c r="K176" s="26"/>
      <c r="L176" s="26"/>
      <c r="M176" s="28"/>
    </row>
    <row r="177" spans="1:13" ht="12.45" x14ac:dyDescent="0.3">
      <c r="A177" s="2"/>
      <c r="B177" s="2"/>
      <c r="C177" s="2"/>
      <c r="D177" s="2"/>
      <c r="E177" s="2"/>
      <c r="F177" s="2"/>
      <c r="G177" s="26"/>
      <c r="H177" s="26"/>
      <c r="I177" s="26"/>
      <c r="J177" s="26"/>
      <c r="K177" s="26"/>
      <c r="L177" s="26"/>
      <c r="M177" s="28"/>
    </row>
    <row r="178" spans="1:13" ht="12.45" x14ac:dyDescent="0.3">
      <c r="A178" s="2"/>
      <c r="B178" s="2"/>
      <c r="C178" s="2"/>
      <c r="D178" s="2"/>
      <c r="E178" s="2"/>
      <c r="F178" s="6"/>
      <c r="G178" s="26"/>
      <c r="H178" s="26"/>
      <c r="I178" s="26"/>
      <c r="J178" s="26"/>
      <c r="K178" s="26"/>
      <c r="L178" s="26"/>
      <c r="M178" s="28"/>
    </row>
    <row r="179" spans="1:13" ht="12.45" x14ac:dyDescent="0.3">
      <c r="A179" s="2"/>
      <c r="B179" s="2"/>
      <c r="C179" s="2"/>
      <c r="D179" s="2"/>
      <c r="E179" s="2"/>
      <c r="F179" s="6"/>
      <c r="G179" s="26"/>
      <c r="H179" s="26"/>
      <c r="I179" s="26"/>
      <c r="J179" s="26"/>
      <c r="K179" s="26"/>
      <c r="L179" s="26"/>
      <c r="M179" s="28"/>
    </row>
    <row r="180" spans="1:13" ht="12.45" x14ac:dyDescent="0.3">
      <c r="F180" s="6"/>
      <c r="G180" s="26"/>
      <c r="H180" s="26"/>
      <c r="I180" s="26"/>
      <c r="J180" s="26"/>
      <c r="K180" s="26"/>
      <c r="L180" s="26"/>
      <c r="M180" s="28"/>
    </row>
    <row r="181" spans="1:13" ht="12.45" x14ac:dyDescent="0.3">
      <c r="A181" s="2"/>
      <c r="B181" s="2"/>
      <c r="C181" s="2"/>
      <c r="D181" s="2"/>
      <c r="E181" s="2"/>
      <c r="F181" s="6"/>
      <c r="G181" s="26"/>
      <c r="H181" s="26"/>
      <c r="I181" s="26"/>
      <c r="J181" s="26"/>
      <c r="K181" s="26"/>
      <c r="L181" s="26"/>
      <c r="M181" s="28"/>
    </row>
    <row r="182" spans="1:13" ht="12.45" x14ac:dyDescent="0.3">
      <c r="A182" s="2"/>
      <c r="B182" s="2"/>
      <c r="C182" s="2"/>
      <c r="D182" s="2"/>
      <c r="E182" s="2"/>
      <c r="F182" s="6"/>
      <c r="G182" s="26"/>
      <c r="H182" s="26"/>
      <c r="I182" s="26"/>
      <c r="J182" s="26"/>
      <c r="K182" s="26"/>
      <c r="L182" s="26"/>
      <c r="M182" s="28"/>
    </row>
    <row r="183" spans="1:13" ht="12.45" x14ac:dyDescent="0.3">
      <c r="A183" s="2"/>
      <c r="B183" s="2"/>
      <c r="C183" s="2"/>
      <c r="D183" s="2"/>
      <c r="E183" s="2"/>
      <c r="F183" s="6"/>
      <c r="G183" s="26"/>
      <c r="H183" s="26"/>
      <c r="I183" s="26"/>
      <c r="J183" s="26"/>
      <c r="K183" s="26"/>
      <c r="L183" s="26"/>
      <c r="M183" s="28"/>
    </row>
    <row r="184" spans="1:13" ht="12.45" x14ac:dyDescent="0.3">
      <c r="A184" s="2"/>
      <c r="B184" s="2"/>
      <c r="C184" s="2"/>
      <c r="D184" s="2"/>
      <c r="E184" s="2"/>
      <c r="F184" s="6"/>
      <c r="G184" s="26"/>
      <c r="H184" s="26"/>
      <c r="I184" s="26"/>
      <c r="J184" s="26"/>
      <c r="K184" s="26"/>
      <c r="L184" s="26"/>
      <c r="M184" s="28"/>
    </row>
    <row r="185" spans="1:13" ht="12.45" x14ac:dyDescent="0.3">
      <c r="A185" s="2"/>
      <c r="B185" s="2"/>
      <c r="C185" s="2"/>
      <c r="D185" s="2"/>
      <c r="E185" s="2"/>
      <c r="F185" s="6"/>
      <c r="G185" s="26"/>
      <c r="H185" s="26"/>
      <c r="I185" s="26"/>
      <c r="J185" s="26"/>
      <c r="K185" s="26"/>
      <c r="L185" s="26"/>
      <c r="M185" s="28"/>
    </row>
    <row r="186" spans="1:13" ht="12.45" x14ac:dyDescent="0.3">
      <c r="A186" s="2"/>
      <c r="B186" s="2"/>
      <c r="C186" s="2"/>
      <c r="D186" s="2"/>
      <c r="E186" s="2"/>
      <c r="F186" s="6"/>
      <c r="G186" s="26"/>
      <c r="H186" s="26"/>
      <c r="I186" s="26"/>
      <c r="J186" s="26"/>
      <c r="K186" s="26"/>
      <c r="L186" s="26"/>
      <c r="M186" s="28"/>
    </row>
    <row r="187" spans="1:13" ht="12.45" x14ac:dyDescent="0.3">
      <c r="F187" s="6"/>
      <c r="G187" s="26"/>
      <c r="H187" s="26"/>
      <c r="I187" s="26"/>
      <c r="J187" s="26"/>
      <c r="K187" s="26"/>
      <c r="L187" s="26"/>
      <c r="M187" s="28"/>
    </row>
    <row r="188" spans="1:13" ht="12.45" x14ac:dyDescent="0.3">
      <c r="A188" s="2"/>
      <c r="B188" s="2"/>
      <c r="C188" s="2"/>
      <c r="D188" s="2"/>
      <c r="E188" s="2"/>
      <c r="F188" s="6"/>
      <c r="G188" s="26"/>
      <c r="H188" s="26"/>
      <c r="I188" s="26"/>
      <c r="J188" s="26"/>
      <c r="K188" s="26"/>
      <c r="L188" s="26"/>
      <c r="M188" s="28"/>
    </row>
    <row r="189" spans="1:13" ht="12.45" x14ac:dyDescent="0.3">
      <c r="A189" s="2"/>
      <c r="B189" s="2"/>
      <c r="C189" s="2"/>
      <c r="D189" s="2"/>
      <c r="E189" s="2"/>
      <c r="F189" s="6"/>
      <c r="G189" s="26"/>
      <c r="H189" s="26"/>
      <c r="I189" s="26"/>
      <c r="J189" s="26"/>
      <c r="K189" s="26"/>
      <c r="L189" s="26"/>
      <c r="M189" s="28"/>
    </row>
    <row r="190" spans="1:13" ht="12.45" x14ac:dyDescent="0.3">
      <c r="A190" s="2"/>
      <c r="B190" s="2"/>
      <c r="C190" s="2"/>
      <c r="D190" s="2"/>
      <c r="E190" s="2"/>
      <c r="F190" s="6"/>
      <c r="G190" s="26"/>
      <c r="H190" s="26"/>
      <c r="I190" s="26"/>
      <c r="J190" s="26"/>
      <c r="K190" s="26"/>
      <c r="L190" s="26"/>
      <c r="M190" s="28"/>
    </row>
    <row r="191" spans="1:13" ht="12.45" x14ac:dyDescent="0.3">
      <c r="F191" s="2"/>
      <c r="G191" s="26"/>
      <c r="H191" s="26"/>
      <c r="I191" s="26"/>
      <c r="J191" s="26"/>
      <c r="K191" s="26"/>
      <c r="L191" s="26"/>
      <c r="M191" s="28"/>
    </row>
    <row r="192" spans="1:13" ht="12.45" x14ac:dyDescent="0.3">
      <c r="A192" s="2"/>
      <c r="B192" s="2"/>
      <c r="C192" s="2"/>
      <c r="D192" s="2"/>
      <c r="E192" s="2"/>
      <c r="F192" s="6"/>
      <c r="G192" s="26"/>
      <c r="H192" s="26"/>
      <c r="I192" s="26"/>
      <c r="J192" s="26"/>
      <c r="K192" s="26"/>
      <c r="L192" s="26"/>
      <c r="M192" s="28"/>
    </row>
    <row r="193" spans="1:13" ht="12.45" x14ac:dyDescent="0.3">
      <c r="F193" s="2"/>
      <c r="G193" s="26"/>
      <c r="H193" s="26"/>
      <c r="I193" s="26"/>
      <c r="J193" s="26"/>
      <c r="K193" s="26"/>
      <c r="L193" s="26"/>
      <c r="M193" s="28"/>
    </row>
    <row r="194" spans="1:13" ht="12.45" x14ac:dyDescent="0.3">
      <c r="A194" s="2"/>
      <c r="B194" s="2"/>
      <c r="C194" s="2"/>
      <c r="D194" s="2"/>
      <c r="E194" s="2"/>
      <c r="F194" s="6"/>
      <c r="G194" s="26"/>
      <c r="H194" s="26"/>
      <c r="I194" s="26"/>
      <c r="J194" s="26"/>
      <c r="K194" s="26"/>
      <c r="L194" s="26"/>
      <c r="M194" s="28"/>
    </row>
    <row r="195" spans="1:13" ht="12.45" x14ac:dyDescent="0.3">
      <c r="A195" s="2"/>
      <c r="B195" s="2"/>
      <c r="C195" s="2"/>
      <c r="D195" s="2"/>
      <c r="E195" s="2"/>
      <c r="F195" s="6"/>
      <c r="G195" s="26"/>
      <c r="H195" s="26"/>
      <c r="I195" s="26"/>
      <c r="J195" s="26"/>
      <c r="K195" s="26"/>
      <c r="L195" s="26"/>
      <c r="M195" s="28"/>
    </row>
    <row r="196" spans="1:13" ht="12.45" x14ac:dyDescent="0.3">
      <c r="A196" s="2"/>
      <c r="B196" s="2"/>
      <c r="C196" s="2"/>
      <c r="D196" s="2"/>
      <c r="E196" s="2"/>
      <c r="F196" s="6"/>
      <c r="G196" s="26"/>
      <c r="H196" s="26"/>
      <c r="I196" s="26"/>
      <c r="J196" s="26"/>
      <c r="K196" s="26"/>
      <c r="L196" s="26"/>
      <c r="M196" s="28"/>
    </row>
    <row r="197" spans="1:13" ht="12.45" x14ac:dyDescent="0.3">
      <c r="A197" s="2"/>
      <c r="B197" s="2"/>
      <c r="C197" s="2"/>
      <c r="D197" s="2"/>
      <c r="E197" s="2"/>
      <c r="F197" s="6"/>
      <c r="G197" s="26"/>
      <c r="H197" s="26"/>
      <c r="I197" s="26"/>
      <c r="J197" s="26"/>
      <c r="K197" s="26"/>
      <c r="L197" s="26"/>
      <c r="M197" s="28"/>
    </row>
    <row r="198" spans="1:13" ht="12.45" x14ac:dyDescent="0.3">
      <c r="A198" s="2"/>
      <c r="B198" s="2"/>
      <c r="C198" s="2"/>
      <c r="D198" s="2"/>
      <c r="E198" s="2"/>
      <c r="F198" s="6"/>
      <c r="G198" s="26"/>
      <c r="H198" s="26"/>
      <c r="I198" s="26"/>
      <c r="J198" s="26"/>
      <c r="K198" s="26"/>
      <c r="L198" s="26"/>
      <c r="M198" s="28"/>
    </row>
    <row r="199" spans="1:13" ht="12.45" x14ac:dyDescent="0.3">
      <c r="A199" s="2"/>
      <c r="B199" s="2"/>
      <c r="C199" s="2"/>
      <c r="D199" s="2"/>
      <c r="E199" s="2"/>
      <c r="F199" s="6"/>
      <c r="G199" s="26"/>
      <c r="H199" s="26"/>
      <c r="I199" s="26"/>
      <c r="J199" s="26"/>
      <c r="K199" s="26"/>
      <c r="L199" s="26"/>
      <c r="M199" s="28"/>
    </row>
    <row r="200" spans="1:13" ht="12.45" x14ac:dyDescent="0.3">
      <c r="A200" s="2"/>
      <c r="B200" s="2"/>
      <c r="C200" s="2"/>
      <c r="D200" s="2"/>
      <c r="E200" s="2"/>
      <c r="F200" s="6"/>
      <c r="G200" s="26"/>
      <c r="H200" s="26"/>
      <c r="I200" s="26"/>
      <c r="J200" s="26"/>
      <c r="K200" s="26"/>
      <c r="L200" s="26"/>
      <c r="M200" s="28"/>
    </row>
    <row r="201" spans="1:13" ht="12.45" x14ac:dyDescent="0.3">
      <c r="A201" s="2"/>
      <c r="B201" s="2"/>
      <c r="C201" s="2"/>
      <c r="D201" s="2"/>
      <c r="E201" s="2"/>
      <c r="F201" s="6"/>
      <c r="G201" s="26"/>
      <c r="H201" s="26"/>
      <c r="I201" s="26"/>
      <c r="J201" s="26"/>
      <c r="K201" s="26"/>
      <c r="L201" s="26"/>
      <c r="M201" s="28"/>
    </row>
    <row r="202" spans="1:13" ht="12.45" x14ac:dyDescent="0.3">
      <c r="A202" s="2"/>
      <c r="B202" s="2"/>
      <c r="C202" s="2"/>
      <c r="D202" s="2"/>
      <c r="E202" s="2"/>
      <c r="F202" s="6"/>
      <c r="G202" s="26"/>
      <c r="H202" s="26"/>
      <c r="I202" s="26"/>
      <c r="J202" s="26"/>
      <c r="K202" s="26"/>
      <c r="L202" s="26"/>
      <c r="M202" s="28"/>
    </row>
    <row r="203" spans="1:13" ht="12.45" x14ac:dyDescent="0.3">
      <c r="A203" s="2"/>
      <c r="B203" s="2"/>
      <c r="C203" s="2"/>
      <c r="D203" s="2"/>
      <c r="E203" s="2"/>
      <c r="F203" s="6"/>
      <c r="G203" s="26"/>
      <c r="H203" s="26"/>
      <c r="I203" s="26"/>
      <c r="J203" s="26"/>
      <c r="K203" s="26"/>
      <c r="L203" s="26"/>
      <c r="M203" s="28"/>
    </row>
    <row r="204" spans="1:13" ht="12.45" x14ac:dyDescent="0.3">
      <c r="A204" s="2"/>
      <c r="B204" s="2"/>
      <c r="C204" s="2"/>
      <c r="D204" s="2"/>
      <c r="E204" s="2"/>
      <c r="F204" s="6"/>
      <c r="G204" s="26"/>
      <c r="H204" s="26"/>
      <c r="I204" s="26"/>
      <c r="J204" s="26"/>
      <c r="K204" s="26"/>
      <c r="L204" s="26"/>
      <c r="M204" s="28"/>
    </row>
    <row r="205" spans="1:13" ht="12.45" x14ac:dyDescent="0.3">
      <c r="A205" s="2"/>
      <c r="B205" s="2"/>
      <c r="C205" s="2"/>
      <c r="D205" s="2"/>
      <c r="E205" s="2"/>
      <c r="F205" s="6"/>
      <c r="G205" s="26"/>
      <c r="H205" s="26"/>
      <c r="I205" s="26"/>
      <c r="J205" s="26"/>
      <c r="K205" s="26"/>
      <c r="L205" s="26"/>
      <c r="M205" s="28"/>
    </row>
    <row r="206" spans="1:13" ht="12.45" x14ac:dyDescent="0.3">
      <c r="A206" s="2"/>
      <c r="B206" s="2"/>
      <c r="C206" s="2"/>
      <c r="D206" s="2"/>
      <c r="E206" s="2"/>
      <c r="F206" s="6"/>
      <c r="G206" s="26"/>
      <c r="H206" s="26"/>
      <c r="I206" s="26"/>
      <c r="J206" s="26"/>
      <c r="K206" s="26"/>
      <c r="L206" s="26"/>
      <c r="M206" s="28"/>
    </row>
    <row r="207" spans="1:13" ht="12.45" x14ac:dyDescent="0.3">
      <c r="A207" s="2"/>
      <c r="B207" s="2"/>
      <c r="C207" s="2"/>
      <c r="D207" s="2"/>
      <c r="E207" s="2"/>
      <c r="F207" s="6"/>
      <c r="G207" s="26"/>
      <c r="H207" s="26"/>
      <c r="I207" s="26"/>
      <c r="J207" s="26"/>
      <c r="K207" s="26"/>
      <c r="L207" s="26"/>
      <c r="M207" s="28"/>
    </row>
    <row r="208" spans="1:13" ht="12.45" x14ac:dyDescent="0.3">
      <c r="A208" s="2"/>
      <c r="B208" s="2"/>
      <c r="C208" s="2"/>
      <c r="D208" s="2"/>
      <c r="E208" s="2"/>
      <c r="F208" s="6"/>
      <c r="G208" s="26"/>
      <c r="H208" s="26"/>
      <c r="I208" s="26"/>
      <c r="J208" s="26"/>
      <c r="K208" s="26"/>
      <c r="L208" s="26"/>
      <c r="M208" s="28"/>
    </row>
    <row r="209" spans="1:13" ht="12.45" x14ac:dyDescent="0.3">
      <c r="A209" s="2"/>
      <c r="B209" s="2"/>
      <c r="C209" s="2"/>
      <c r="D209" s="2"/>
      <c r="E209" s="2"/>
      <c r="F209" s="6"/>
      <c r="G209" s="26"/>
      <c r="H209" s="26"/>
      <c r="I209" s="26"/>
      <c r="J209" s="26"/>
      <c r="K209" s="26"/>
      <c r="L209" s="26"/>
      <c r="M209" s="28"/>
    </row>
    <row r="210" spans="1:13" ht="12.45" x14ac:dyDescent="0.3">
      <c r="A210" s="2"/>
      <c r="B210" s="2"/>
      <c r="C210" s="2"/>
      <c r="D210" s="2"/>
      <c r="E210" s="2"/>
      <c r="F210" s="6"/>
      <c r="G210" s="26"/>
      <c r="H210" s="26"/>
      <c r="I210" s="26"/>
      <c r="J210" s="26"/>
      <c r="K210" s="26"/>
      <c r="L210" s="26"/>
      <c r="M210" s="28"/>
    </row>
    <row r="211" spans="1:13" ht="12.45" x14ac:dyDescent="0.3">
      <c r="A211" s="2"/>
      <c r="B211" s="2"/>
      <c r="C211" s="2"/>
      <c r="D211" s="2"/>
      <c r="E211" s="2"/>
      <c r="F211" s="6"/>
      <c r="G211" s="26"/>
      <c r="H211" s="26"/>
      <c r="I211" s="26"/>
      <c r="J211" s="26"/>
      <c r="K211" s="26"/>
      <c r="L211" s="26"/>
      <c r="M211" s="28"/>
    </row>
    <row r="212" spans="1:13" ht="12.45" x14ac:dyDescent="0.3">
      <c r="A212" s="2"/>
      <c r="B212" s="2"/>
      <c r="C212" s="2"/>
      <c r="D212" s="2"/>
      <c r="E212" s="2"/>
      <c r="F212" s="6"/>
      <c r="G212" s="26"/>
      <c r="H212" s="26"/>
      <c r="I212" s="26"/>
      <c r="J212" s="26"/>
      <c r="K212" s="26"/>
      <c r="L212" s="26"/>
      <c r="M212" s="28"/>
    </row>
    <row r="213" spans="1:13" ht="12.45" x14ac:dyDescent="0.3">
      <c r="A213" s="2"/>
      <c r="B213" s="2"/>
      <c r="C213" s="2"/>
      <c r="D213" s="2"/>
      <c r="E213" s="2"/>
      <c r="F213" s="6"/>
      <c r="G213" s="26"/>
      <c r="H213" s="26"/>
      <c r="I213" s="26"/>
      <c r="J213" s="26"/>
      <c r="K213" s="26"/>
      <c r="L213" s="26"/>
      <c r="M213" s="28"/>
    </row>
    <row r="214" spans="1:13" ht="12.45" x14ac:dyDescent="0.3">
      <c r="A214" s="2"/>
      <c r="B214" s="2"/>
      <c r="C214" s="2"/>
      <c r="D214" s="2"/>
      <c r="E214" s="2"/>
      <c r="F214" s="6"/>
      <c r="G214" s="26"/>
      <c r="H214" s="26"/>
      <c r="I214" s="26"/>
      <c r="J214" s="26"/>
      <c r="K214" s="26"/>
      <c r="L214" s="26"/>
      <c r="M214" s="28"/>
    </row>
    <row r="215" spans="1:13" ht="12.45" x14ac:dyDescent="0.3">
      <c r="A215" s="2"/>
      <c r="B215" s="2"/>
      <c r="C215" s="2"/>
      <c r="D215" s="2"/>
      <c r="E215" s="2"/>
      <c r="F215" s="6"/>
      <c r="G215" s="26"/>
      <c r="H215" s="26"/>
      <c r="I215" s="26"/>
      <c r="J215" s="26"/>
      <c r="K215" s="26"/>
      <c r="L215" s="26"/>
      <c r="M215" s="28"/>
    </row>
    <row r="216" spans="1:13" ht="12.45" x14ac:dyDescent="0.3">
      <c r="A216" s="2"/>
      <c r="B216" s="2"/>
      <c r="C216" s="2"/>
      <c r="D216" s="2"/>
      <c r="E216" s="2"/>
      <c r="F216" s="6"/>
      <c r="G216" s="26"/>
      <c r="H216" s="26"/>
      <c r="I216" s="26"/>
      <c r="J216" s="26"/>
      <c r="K216" s="26"/>
      <c r="L216" s="26"/>
      <c r="M216" s="28"/>
    </row>
    <row r="217" spans="1:13" ht="12.45" x14ac:dyDescent="0.3">
      <c r="A217" s="2"/>
      <c r="B217" s="2"/>
      <c r="C217" s="2"/>
      <c r="D217" s="2"/>
      <c r="E217" s="2"/>
      <c r="F217" s="6"/>
      <c r="G217" s="26"/>
      <c r="H217" s="26"/>
      <c r="I217" s="26"/>
      <c r="J217" s="26"/>
      <c r="K217" s="26"/>
      <c r="L217" s="26"/>
      <c r="M217" s="28"/>
    </row>
    <row r="218" spans="1:13" ht="12.45" x14ac:dyDescent="0.3">
      <c r="A218" s="2"/>
      <c r="B218" s="2"/>
      <c r="C218" s="2"/>
      <c r="D218" s="2"/>
      <c r="E218" s="2"/>
      <c r="F218" s="6"/>
      <c r="G218" s="26"/>
      <c r="H218" s="26"/>
      <c r="I218" s="26"/>
      <c r="J218" s="26"/>
      <c r="K218" s="26"/>
      <c r="L218" s="26"/>
      <c r="M218" s="28"/>
    </row>
    <row r="219" spans="1:13" ht="12.45" x14ac:dyDescent="0.3">
      <c r="A219" s="2"/>
      <c r="B219" s="2"/>
      <c r="C219" s="2"/>
      <c r="D219" s="2"/>
      <c r="E219" s="2"/>
      <c r="F219" s="6"/>
      <c r="G219" s="26"/>
      <c r="H219" s="26"/>
      <c r="I219" s="26"/>
      <c r="J219" s="26"/>
      <c r="K219" s="26"/>
      <c r="L219" s="26"/>
      <c r="M219" s="28"/>
    </row>
    <row r="220" spans="1:13" ht="12.45" x14ac:dyDescent="0.3">
      <c r="A220" s="2"/>
      <c r="B220" s="2"/>
      <c r="C220" s="2"/>
      <c r="D220" s="2"/>
      <c r="E220" s="2"/>
      <c r="F220" s="6"/>
      <c r="G220" s="26"/>
      <c r="H220" s="26"/>
      <c r="I220" s="26"/>
      <c r="J220" s="26"/>
      <c r="K220" s="26"/>
      <c r="L220" s="26"/>
      <c r="M220" s="28"/>
    </row>
    <row r="221" spans="1:13" ht="12.45" x14ac:dyDescent="0.3">
      <c r="A221" s="2"/>
      <c r="B221" s="2"/>
      <c r="C221" s="2"/>
      <c r="D221" s="2"/>
      <c r="E221" s="2"/>
      <c r="F221" s="6"/>
      <c r="G221" s="26"/>
      <c r="H221" s="26"/>
      <c r="I221" s="26"/>
      <c r="J221" s="26"/>
      <c r="K221" s="26"/>
      <c r="L221" s="26"/>
      <c r="M221" s="28"/>
    </row>
    <row r="222" spans="1:13" ht="12.45" x14ac:dyDescent="0.3">
      <c r="A222" s="2"/>
      <c r="B222" s="2"/>
      <c r="C222" s="2"/>
      <c r="D222" s="2"/>
      <c r="E222" s="2"/>
      <c r="F222" s="6"/>
      <c r="G222" s="26"/>
      <c r="H222" s="26"/>
      <c r="I222" s="26"/>
      <c r="J222" s="26"/>
      <c r="K222" s="26"/>
      <c r="L222" s="26"/>
      <c r="M222" s="28"/>
    </row>
    <row r="223" spans="1:13" ht="12.45" x14ac:dyDescent="0.3">
      <c r="E223" s="2"/>
      <c r="F223" s="6"/>
      <c r="G223" s="26"/>
      <c r="H223" s="26"/>
      <c r="I223" s="26"/>
      <c r="J223" s="26"/>
      <c r="K223" s="26"/>
      <c r="L223" s="26"/>
      <c r="M223" s="28"/>
    </row>
    <row r="224" spans="1:13" ht="12.45" x14ac:dyDescent="0.3">
      <c r="A224" s="2"/>
      <c r="B224" s="2"/>
      <c r="C224" s="2"/>
      <c r="D224" s="2"/>
      <c r="E224" s="2"/>
      <c r="F224" s="6"/>
      <c r="G224" s="26"/>
      <c r="H224" s="26"/>
      <c r="I224" s="26"/>
      <c r="J224" s="26"/>
      <c r="K224" s="26"/>
      <c r="L224" s="26"/>
      <c r="M224" s="28"/>
    </row>
    <row r="225" spans="1:13" ht="12.45" x14ac:dyDescent="0.3">
      <c r="A225" s="2"/>
      <c r="B225" s="2"/>
      <c r="C225" s="2"/>
      <c r="D225" s="30"/>
      <c r="E225" s="2"/>
      <c r="F225" s="6"/>
      <c r="G225" s="26"/>
      <c r="H225" s="26"/>
      <c r="I225" s="26"/>
      <c r="J225" s="26"/>
      <c r="K225" s="26"/>
      <c r="L225" s="26"/>
      <c r="M225" s="28"/>
    </row>
    <row r="226" spans="1:13" ht="12.45" x14ac:dyDescent="0.3">
      <c r="A226" s="2"/>
      <c r="B226" s="2"/>
      <c r="C226" s="2"/>
      <c r="D226" s="2"/>
      <c r="E226" s="2"/>
      <c r="F226" s="6"/>
      <c r="G226" s="26"/>
      <c r="H226" s="26"/>
      <c r="I226" s="26"/>
      <c r="J226" s="26"/>
      <c r="K226" s="26"/>
      <c r="L226" s="26"/>
      <c r="M226" s="28"/>
    </row>
    <row r="227" spans="1:13" ht="12.45" x14ac:dyDescent="0.3">
      <c r="A227" s="2"/>
      <c r="B227" s="2"/>
      <c r="C227" s="2"/>
      <c r="D227" s="2"/>
      <c r="E227" s="2"/>
      <c r="F227" s="6"/>
      <c r="G227" s="26"/>
      <c r="H227" s="26"/>
      <c r="I227" s="26"/>
      <c r="J227" s="26"/>
      <c r="K227" s="26"/>
      <c r="L227" s="26"/>
      <c r="M227" s="28"/>
    </row>
    <row r="228" spans="1:13" ht="12.45" x14ac:dyDescent="0.3">
      <c r="A228" s="2"/>
      <c r="B228" s="2"/>
      <c r="C228" s="2"/>
      <c r="D228" s="2"/>
      <c r="E228" s="2"/>
      <c r="F228" s="6"/>
      <c r="G228" s="26"/>
      <c r="H228" s="26"/>
      <c r="I228" s="26"/>
      <c r="J228" s="26"/>
      <c r="K228" s="26"/>
      <c r="L228" s="26"/>
      <c r="M228" s="28"/>
    </row>
    <row r="229" spans="1:13" ht="12.45" x14ac:dyDescent="0.3">
      <c r="A229" s="2"/>
      <c r="B229" s="2"/>
      <c r="C229" s="2"/>
      <c r="D229" s="2"/>
      <c r="E229" s="2"/>
      <c r="F229" s="6"/>
      <c r="G229" s="26"/>
      <c r="H229" s="26"/>
      <c r="I229" s="26"/>
      <c r="J229" s="26"/>
      <c r="K229" s="26"/>
      <c r="L229" s="26"/>
      <c r="M229" s="28"/>
    </row>
    <row r="230" spans="1:13" ht="12.45" x14ac:dyDescent="0.3">
      <c r="A230" s="2"/>
      <c r="B230" s="2"/>
      <c r="C230" s="2"/>
      <c r="D230" s="2"/>
      <c r="E230" s="2"/>
      <c r="F230" s="6"/>
      <c r="G230" s="26"/>
      <c r="H230" s="26"/>
      <c r="I230" s="26"/>
      <c r="J230" s="26"/>
      <c r="K230" s="26"/>
      <c r="L230" s="26"/>
      <c r="M230" s="28"/>
    </row>
    <row r="231" spans="1:13" ht="12.45" x14ac:dyDescent="0.3">
      <c r="M231" s="28"/>
    </row>
    <row r="232" spans="1:13" ht="12.45" x14ac:dyDescent="0.3">
      <c r="M232" s="28"/>
    </row>
    <row r="233" spans="1:13" ht="12.45" x14ac:dyDescent="0.3">
      <c r="M233" s="28"/>
    </row>
    <row r="234" spans="1:13" ht="12.45" x14ac:dyDescent="0.3">
      <c r="M234" s="28"/>
    </row>
    <row r="235" spans="1:13" ht="12.45" x14ac:dyDescent="0.3">
      <c r="M235" s="28"/>
    </row>
    <row r="236" spans="1:13" ht="12.45" x14ac:dyDescent="0.3">
      <c r="M236" s="28"/>
    </row>
    <row r="237" spans="1:13" ht="12.45" x14ac:dyDescent="0.3">
      <c r="M237" s="28"/>
    </row>
    <row r="238" spans="1:13" ht="12.45" x14ac:dyDescent="0.3">
      <c r="M238" s="28"/>
    </row>
    <row r="239" spans="1:13" ht="12.45" x14ac:dyDescent="0.3">
      <c r="M239" s="28"/>
    </row>
    <row r="240" spans="1:13" ht="12.45" x14ac:dyDescent="0.3">
      <c r="M240" s="28"/>
    </row>
    <row r="241" spans="13:13" ht="12.45" x14ac:dyDescent="0.3">
      <c r="M241" s="28"/>
    </row>
    <row r="242" spans="13:13" ht="12.45" x14ac:dyDescent="0.3">
      <c r="M242" s="28"/>
    </row>
    <row r="243" spans="13:13" ht="12.45" x14ac:dyDescent="0.3">
      <c r="M243" s="28"/>
    </row>
    <row r="244" spans="13:13" ht="12.45" x14ac:dyDescent="0.3">
      <c r="M244" s="28"/>
    </row>
    <row r="245" spans="13:13" ht="12.45" x14ac:dyDescent="0.3">
      <c r="M245" s="28"/>
    </row>
    <row r="246" spans="13:13" ht="12.45" x14ac:dyDescent="0.3">
      <c r="M246" s="28"/>
    </row>
    <row r="247" spans="13:13" ht="12.45" x14ac:dyDescent="0.3">
      <c r="M247" s="28"/>
    </row>
    <row r="248" spans="13:13" ht="12.45" x14ac:dyDescent="0.3">
      <c r="M248" s="28"/>
    </row>
    <row r="249" spans="13:13" ht="12.45" x14ac:dyDescent="0.3">
      <c r="M249" s="28"/>
    </row>
    <row r="250" spans="13:13" ht="12.45" x14ac:dyDescent="0.3">
      <c r="M250" s="28"/>
    </row>
    <row r="251" spans="13:13" ht="12.45" x14ac:dyDescent="0.3">
      <c r="M251" s="28"/>
    </row>
    <row r="252" spans="13:13" ht="12.45" x14ac:dyDescent="0.3">
      <c r="M252" s="28"/>
    </row>
    <row r="253" spans="13:13" ht="12.45" x14ac:dyDescent="0.3">
      <c r="M253" s="28"/>
    </row>
    <row r="254" spans="13:13" ht="12.45" x14ac:dyDescent="0.3">
      <c r="M254" s="28"/>
    </row>
    <row r="255" spans="13:13" ht="12.45" x14ac:dyDescent="0.3">
      <c r="M255" s="28"/>
    </row>
    <row r="256" spans="13:13" ht="12.45" x14ac:dyDescent="0.3">
      <c r="M256" s="28"/>
    </row>
    <row r="257" spans="13:13" ht="12.45" x14ac:dyDescent="0.3">
      <c r="M257" s="28"/>
    </row>
    <row r="258" spans="13:13" ht="12.45" x14ac:dyDescent="0.3">
      <c r="M258" s="28"/>
    </row>
    <row r="259" spans="13:13" ht="12.45" x14ac:dyDescent="0.3">
      <c r="M259" s="28"/>
    </row>
    <row r="260" spans="13:13" ht="12.45" x14ac:dyDescent="0.3">
      <c r="M260" s="28"/>
    </row>
    <row r="261" spans="13:13" ht="12.45" x14ac:dyDescent="0.3">
      <c r="M261" s="28"/>
    </row>
    <row r="262" spans="13:13" ht="12.45" x14ac:dyDescent="0.3">
      <c r="M262" s="28"/>
    </row>
    <row r="263" spans="13:13" ht="12.45" x14ac:dyDescent="0.3">
      <c r="M263" s="28"/>
    </row>
    <row r="264" spans="13:13" ht="12.45" x14ac:dyDescent="0.3">
      <c r="M264" s="28"/>
    </row>
    <row r="265" spans="13:13" ht="12.45" x14ac:dyDescent="0.3">
      <c r="M265" s="28"/>
    </row>
    <row r="266" spans="13:13" ht="12.45" x14ac:dyDescent="0.3">
      <c r="M266" s="28"/>
    </row>
    <row r="267" spans="13:13" ht="12.45" x14ac:dyDescent="0.3">
      <c r="M267" s="28"/>
    </row>
    <row r="268" spans="13:13" ht="12.45" x14ac:dyDescent="0.3">
      <c r="M268" s="28"/>
    </row>
    <row r="269" spans="13:13" ht="12.45" x14ac:dyDescent="0.3">
      <c r="M269" s="28"/>
    </row>
    <row r="270" spans="13:13" ht="12.45" x14ac:dyDescent="0.3">
      <c r="M270" s="28"/>
    </row>
    <row r="271" spans="13:13" ht="12.45" x14ac:dyDescent="0.3">
      <c r="M271" s="28"/>
    </row>
    <row r="272" spans="13:13" ht="12.45" x14ac:dyDescent="0.3">
      <c r="M272" s="28"/>
    </row>
    <row r="273" spans="13:13" ht="12.45" x14ac:dyDescent="0.3">
      <c r="M273" s="28"/>
    </row>
    <row r="274" spans="13:13" ht="12.45" x14ac:dyDescent="0.3">
      <c r="M274" s="28"/>
    </row>
    <row r="275" spans="13:13" ht="12.45" x14ac:dyDescent="0.3">
      <c r="M275" s="28"/>
    </row>
    <row r="276" spans="13:13" ht="12.45" x14ac:dyDescent="0.3">
      <c r="M276" s="28"/>
    </row>
    <row r="277" spans="13:13" ht="12.45" x14ac:dyDescent="0.3">
      <c r="M277" s="28"/>
    </row>
    <row r="278" spans="13:13" ht="12.45" x14ac:dyDescent="0.3">
      <c r="M278" s="28"/>
    </row>
    <row r="279" spans="13:13" ht="12.45" x14ac:dyDescent="0.3">
      <c r="M279" s="28"/>
    </row>
    <row r="280" spans="13:13" ht="12.45" x14ac:dyDescent="0.3">
      <c r="M280" s="28"/>
    </row>
    <row r="281" spans="13:13" ht="12.45" x14ac:dyDescent="0.3">
      <c r="M281" s="28"/>
    </row>
    <row r="282" spans="13:13" ht="12.45" x14ac:dyDescent="0.3">
      <c r="M282" s="28"/>
    </row>
    <row r="283" spans="13:13" ht="12.45" x14ac:dyDescent="0.3">
      <c r="M283" s="28"/>
    </row>
    <row r="284" spans="13:13" ht="12.45" x14ac:dyDescent="0.3">
      <c r="M284" s="28"/>
    </row>
    <row r="285" spans="13:13" ht="12.45" x14ac:dyDescent="0.3">
      <c r="M285" s="28"/>
    </row>
    <row r="286" spans="13:13" ht="12.45" x14ac:dyDescent="0.3">
      <c r="M286" s="28"/>
    </row>
    <row r="287" spans="13:13" ht="12.45" x14ac:dyDescent="0.3">
      <c r="M287" s="28"/>
    </row>
    <row r="288" spans="13:13" ht="12.45" x14ac:dyDescent="0.3">
      <c r="M288" s="28"/>
    </row>
    <row r="289" spans="13:13" ht="12.45" x14ac:dyDescent="0.3">
      <c r="M289" s="28"/>
    </row>
    <row r="290" spans="13:13" ht="12.45" x14ac:dyDescent="0.3">
      <c r="M290" s="28"/>
    </row>
    <row r="291" spans="13:13" ht="12.45" x14ac:dyDescent="0.3">
      <c r="M291" s="28"/>
    </row>
    <row r="292" spans="13:13" ht="12.45" x14ac:dyDescent="0.3">
      <c r="M292" s="28"/>
    </row>
    <row r="293" spans="13:13" ht="12.45" x14ac:dyDescent="0.3">
      <c r="M293" s="28"/>
    </row>
    <row r="294" spans="13:13" ht="12.45" x14ac:dyDescent="0.3">
      <c r="M294" s="28"/>
    </row>
    <row r="295" spans="13:13" ht="12.45" x14ac:dyDescent="0.3">
      <c r="M295" s="28"/>
    </row>
    <row r="296" spans="13:13" ht="12.45" x14ac:dyDescent="0.3">
      <c r="M296" s="28"/>
    </row>
    <row r="297" spans="13:13" ht="12.45" x14ac:dyDescent="0.3">
      <c r="M297" s="28"/>
    </row>
    <row r="298" spans="13:13" ht="12.45" x14ac:dyDescent="0.3">
      <c r="M298" s="28"/>
    </row>
    <row r="299" spans="13:13" ht="12.45" x14ac:dyDescent="0.3">
      <c r="M299" s="28"/>
    </row>
    <row r="300" spans="13:13" ht="12.45" x14ac:dyDescent="0.3">
      <c r="M300" s="28"/>
    </row>
    <row r="301" spans="13:13" ht="12.45" x14ac:dyDescent="0.3">
      <c r="M301" s="28"/>
    </row>
    <row r="302" spans="13:13" ht="12.45" x14ac:dyDescent="0.3">
      <c r="M302" s="28"/>
    </row>
    <row r="303" spans="13:13" ht="12.45" x14ac:dyDescent="0.3">
      <c r="M303" s="28"/>
    </row>
    <row r="304" spans="13:13" ht="12.45" x14ac:dyDescent="0.3">
      <c r="M304" s="28"/>
    </row>
    <row r="305" spans="13:13" ht="12.45" x14ac:dyDescent="0.3">
      <c r="M305" s="28"/>
    </row>
    <row r="306" spans="13:13" ht="12.45" x14ac:dyDescent="0.3">
      <c r="M306" s="28"/>
    </row>
    <row r="307" spans="13:13" ht="12.45" x14ac:dyDescent="0.3">
      <c r="M307" s="28"/>
    </row>
    <row r="308" spans="13:13" ht="12.45" x14ac:dyDescent="0.3">
      <c r="M308" s="28"/>
    </row>
    <row r="309" spans="13:13" ht="12.45" x14ac:dyDescent="0.3">
      <c r="M309" s="28"/>
    </row>
    <row r="310" spans="13:13" ht="12.45" x14ac:dyDescent="0.3">
      <c r="M310" s="28"/>
    </row>
    <row r="311" spans="13:13" ht="12.45" x14ac:dyDescent="0.3">
      <c r="M311" s="28"/>
    </row>
    <row r="312" spans="13:13" ht="12.45" x14ac:dyDescent="0.3">
      <c r="M312" s="28"/>
    </row>
    <row r="313" spans="13:13" ht="12.45" x14ac:dyDescent="0.3">
      <c r="M313" s="28"/>
    </row>
    <row r="314" spans="13:13" ht="12.45" x14ac:dyDescent="0.3">
      <c r="M314" s="28"/>
    </row>
    <row r="315" spans="13:13" ht="12.45" x14ac:dyDescent="0.3">
      <c r="M315" s="28"/>
    </row>
    <row r="316" spans="13:13" ht="12.45" x14ac:dyDescent="0.3">
      <c r="M316" s="28"/>
    </row>
    <row r="317" spans="13:13" ht="12.45" x14ac:dyDescent="0.3">
      <c r="M317" s="28"/>
    </row>
    <row r="318" spans="13:13" ht="12.45" x14ac:dyDescent="0.3">
      <c r="M318" s="28"/>
    </row>
    <row r="319" spans="13:13" ht="12.45" x14ac:dyDescent="0.3">
      <c r="M319" s="28"/>
    </row>
    <row r="320" spans="13:13" ht="12.45" x14ac:dyDescent="0.3">
      <c r="M320" s="28"/>
    </row>
    <row r="321" spans="13:13" ht="12.45" x14ac:dyDescent="0.3">
      <c r="M321" s="28"/>
    </row>
    <row r="322" spans="13:13" ht="12.45" x14ac:dyDescent="0.3">
      <c r="M322" s="28"/>
    </row>
    <row r="323" spans="13:13" ht="12.45" x14ac:dyDescent="0.3">
      <c r="M323" s="28"/>
    </row>
    <row r="324" spans="13:13" ht="12.45" x14ac:dyDescent="0.3">
      <c r="M324" s="28"/>
    </row>
    <row r="325" spans="13:13" ht="12.45" x14ac:dyDescent="0.3">
      <c r="M325" s="28"/>
    </row>
    <row r="326" spans="13:13" ht="12.45" x14ac:dyDescent="0.3">
      <c r="M326" s="28"/>
    </row>
    <row r="327" spans="13:13" ht="12.45" x14ac:dyDescent="0.3">
      <c r="M327" s="28"/>
    </row>
    <row r="328" spans="13:13" ht="12.45" x14ac:dyDescent="0.3">
      <c r="M328" s="28"/>
    </row>
    <row r="329" spans="13:13" ht="12.45" x14ac:dyDescent="0.3">
      <c r="M329" s="28"/>
    </row>
    <row r="330" spans="13:13" ht="12.45" x14ac:dyDescent="0.3">
      <c r="M330" s="28"/>
    </row>
    <row r="331" spans="13:13" ht="12.45" x14ac:dyDescent="0.3">
      <c r="M331" s="28"/>
    </row>
    <row r="332" spans="13:13" ht="12.45" x14ac:dyDescent="0.3">
      <c r="M332" s="28"/>
    </row>
    <row r="333" spans="13:13" ht="12.45" x14ac:dyDescent="0.3">
      <c r="M333" s="28"/>
    </row>
    <row r="334" spans="13:13" ht="12.45" x14ac:dyDescent="0.3">
      <c r="M334" s="28"/>
    </row>
    <row r="335" spans="13:13" ht="12.45" x14ac:dyDescent="0.3">
      <c r="M335" s="28"/>
    </row>
    <row r="336" spans="13:13" ht="12.45" x14ac:dyDescent="0.3">
      <c r="M336" s="28"/>
    </row>
    <row r="337" spans="13:13" ht="12.45" x14ac:dyDescent="0.3">
      <c r="M337" s="28"/>
    </row>
    <row r="338" spans="13:13" ht="12.45" x14ac:dyDescent="0.3">
      <c r="M338" s="28"/>
    </row>
    <row r="339" spans="13:13" ht="12.45" x14ac:dyDescent="0.3">
      <c r="M339" s="28"/>
    </row>
    <row r="340" spans="13:13" ht="12.45" x14ac:dyDescent="0.3">
      <c r="M340" s="28"/>
    </row>
    <row r="341" spans="13:13" ht="12.45" x14ac:dyDescent="0.3">
      <c r="M341" s="28"/>
    </row>
    <row r="342" spans="13:13" ht="12.45" x14ac:dyDescent="0.3">
      <c r="M342" s="28"/>
    </row>
    <row r="343" spans="13:13" ht="12.45" x14ac:dyDescent="0.3">
      <c r="M343" s="28"/>
    </row>
    <row r="344" spans="13:13" ht="12.45" x14ac:dyDescent="0.3">
      <c r="M344" s="28"/>
    </row>
    <row r="345" spans="13:13" ht="12.45" x14ac:dyDescent="0.3">
      <c r="M345" s="28"/>
    </row>
    <row r="346" spans="13:13" ht="12.45" x14ac:dyDescent="0.3">
      <c r="M346" s="28"/>
    </row>
    <row r="347" spans="13:13" ht="12.45" x14ac:dyDescent="0.3">
      <c r="M347" s="28"/>
    </row>
    <row r="348" spans="13:13" ht="12.45" x14ac:dyDescent="0.3">
      <c r="M348" s="28"/>
    </row>
    <row r="349" spans="13:13" ht="12.45" x14ac:dyDescent="0.3">
      <c r="M349" s="28"/>
    </row>
    <row r="350" spans="13:13" ht="12.45" x14ac:dyDescent="0.3">
      <c r="M350" s="28"/>
    </row>
    <row r="351" spans="13:13" ht="12.45" x14ac:dyDescent="0.3">
      <c r="M351" s="28"/>
    </row>
    <row r="352" spans="13:13" ht="12.45" x14ac:dyDescent="0.3">
      <c r="M352" s="28"/>
    </row>
    <row r="353" spans="13:13" ht="12.45" x14ac:dyDescent="0.3">
      <c r="M353" s="28"/>
    </row>
    <row r="354" spans="13:13" ht="12.45" x14ac:dyDescent="0.3">
      <c r="M354" s="28"/>
    </row>
    <row r="355" spans="13:13" ht="12.45" x14ac:dyDescent="0.3">
      <c r="M355" s="28"/>
    </row>
    <row r="356" spans="13:13" ht="12.45" x14ac:dyDescent="0.3">
      <c r="M356" s="28"/>
    </row>
    <row r="357" spans="13:13" ht="12.45" x14ac:dyDescent="0.3">
      <c r="M357" s="28"/>
    </row>
    <row r="358" spans="13:13" ht="12.45" x14ac:dyDescent="0.3">
      <c r="M358" s="28"/>
    </row>
    <row r="359" spans="13:13" ht="12.45" x14ac:dyDescent="0.3">
      <c r="M359" s="28"/>
    </row>
    <row r="360" spans="13:13" ht="12.45" x14ac:dyDescent="0.3">
      <c r="M360" s="28"/>
    </row>
    <row r="361" spans="13:13" ht="12.45" x14ac:dyDescent="0.3">
      <c r="M361" s="28"/>
    </row>
    <row r="362" spans="13:13" ht="12.45" x14ac:dyDescent="0.3">
      <c r="M362" s="28"/>
    </row>
    <row r="363" spans="13:13" ht="12.45" x14ac:dyDescent="0.3">
      <c r="M363" s="28"/>
    </row>
    <row r="364" spans="13:13" ht="12.45" x14ac:dyDescent="0.3">
      <c r="M364" s="28"/>
    </row>
    <row r="365" spans="13:13" ht="12.45" x14ac:dyDescent="0.3">
      <c r="M365" s="28"/>
    </row>
    <row r="366" spans="13:13" ht="12.45" x14ac:dyDescent="0.3">
      <c r="M366" s="28"/>
    </row>
    <row r="367" spans="13:13" ht="12.45" x14ac:dyDescent="0.3">
      <c r="M367" s="28"/>
    </row>
    <row r="368" spans="13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13:13" ht="12.45" x14ac:dyDescent="0.3">
      <c r="M641" s="28"/>
    </row>
    <row r="642" spans="13:13" ht="12.45" x14ac:dyDescent="0.3">
      <c r="M642" s="28"/>
    </row>
    <row r="643" spans="13:13" ht="12.45" x14ac:dyDescent="0.3">
      <c r="M643" s="28"/>
    </row>
    <row r="644" spans="13:13" ht="12.45" x14ac:dyDescent="0.3">
      <c r="M644" s="28"/>
    </row>
    <row r="645" spans="13:13" ht="12.45" x14ac:dyDescent="0.3">
      <c r="M645" s="28"/>
    </row>
    <row r="646" spans="13:13" ht="12.45" x14ac:dyDescent="0.3">
      <c r="M646" s="28"/>
    </row>
    <row r="647" spans="13:13" ht="12.45" x14ac:dyDescent="0.3">
      <c r="M647" s="28"/>
    </row>
    <row r="648" spans="13:13" ht="12.45" x14ac:dyDescent="0.3">
      <c r="M648" s="28"/>
    </row>
    <row r="649" spans="13:13" ht="12.45" x14ac:dyDescent="0.3">
      <c r="M649" s="28"/>
    </row>
    <row r="650" spans="13:13" ht="12.45" x14ac:dyDescent="0.3">
      <c r="M650" s="28"/>
    </row>
    <row r="651" spans="13:13" ht="12.45" x14ac:dyDescent="0.3">
      <c r="M651" s="28"/>
    </row>
    <row r="652" spans="13:13" ht="12.45" x14ac:dyDescent="0.3">
      <c r="M652" s="28"/>
    </row>
    <row r="653" spans="13:13" ht="12.45" x14ac:dyDescent="0.3">
      <c r="M653" s="28"/>
    </row>
    <row r="654" spans="13:13" ht="12.45" x14ac:dyDescent="0.3">
      <c r="M654" s="28"/>
    </row>
    <row r="655" spans="13:13" ht="12.45" x14ac:dyDescent="0.3">
      <c r="M655" s="28"/>
    </row>
    <row r="656" spans="13:13" ht="12.45" x14ac:dyDescent="0.3">
      <c r="M656" s="28"/>
    </row>
    <row r="657" spans="13:13" ht="12.45" x14ac:dyDescent="0.3">
      <c r="M657" s="28"/>
    </row>
    <row r="658" spans="13:13" ht="12.45" x14ac:dyDescent="0.3">
      <c r="M658" s="28"/>
    </row>
    <row r="659" spans="13:13" ht="12.45" x14ac:dyDescent="0.3">
      <c r="M659" s="28"/>
    </row>
    <row r="660" spans="13:13" ht="12.45" x14ac:dyDescent="0.3">
      <c r="M660" s="28"/>
    </row>
    <row r="661" spans="13:13" ht="12.45" x14ac:dyDescent="0.3">
      <c r="M661" s="28"/>
    </row>
    <row r="662" spans="13:13" ht="12.45" x14ac:dyDescent="0.3">
      <c r="M662" s="28"/>
    </row>
    <row r="663" spans="13:13" ht="12.45" x14ac:dyDescent="0.3">
      <c r="M663" s="28"/>
    </row>
    <row r="664" spans="13:13" ht="12.45" x14ac:dyDescent="0.3">
      <c r="M664" s="28"/>
    </row>
    <row r="665" spans="13:13" ht="12.45" x14ac:dyDescent="0.3">
      <c r="M665" s="28"/>
    </row>
    <row r="666" spans="13:13" ht="12.45" x14ac:dyDescent="0.3">
      <c r="M666" s="28"/>
    </row>
    <row r="667" spans="13:13" ht="12.45" x14ac:dyDescent="0.3">
      <c r="M667" s="28"/>
    </row>
    <row r="668" spans="13:13" ht="12.45" x14ac:dyDescent="0.3">
      <c r="M668" s="28"/>
    </row>
    <row r="669" spans="13:13" ht="12.45" x14ac:dyDescent="0.3">
      <c r="M669" s="28"/>
    </row>
    <row r="670" spans="13:13" ht="12.45" x14ac:dyDescent="0.3">
      <c r="M670" s="28"/>
    </row>
    <row r="671" spans="13:13" ht="12.45" x14ac:dyDescent="0.3">
      <c r="M671" s="28"/>
    </row>
    <row r="672" spans="13:13" ht="12.45" x14ac:dyDescent="0.3">
      <c r="M672" s="28"/>
    </row>
    <row r="673" spans="13:13" ht="12.45" x14ac:dyDescent="0.3">
      <c r="M673" s="28"/>
    </row>
    <row r="674" spans="13:13" ht="12.45" x14ac:dyDescent="0.3">
      <c r="M674" s="28"/>
    </row>
    <row r="675" spans="13:13" ht="12.45" x14ac:dyDescent="0.3">
      <c r="M675" s="28"/>
    </row>
    <row r="676" spans="13:13" ht="12.45" x14ac:dyDescent="0.3">
      <c r="M676" s="28"/>
    </row>
    <row r="677" spans="13:13" ht="12.45" x14ac:dyDescent="0.3">
      <c r="M677" s="28"/>
    </row>
    <row r="678" spans="13:13" ht="12.45" x14ac:dyDescent="0.3">
      <c r="M678" s="28"/>
    </row>
    <row r="679" spans="13:13" ht="12.45" x14ac:dyDescent="0.3">
      <c r="M679" s="28"/>
    </row>
    <row r="680" spans="13:13" ht="12.45" x14ac:dyDescent="0.3">
      <c r="M680" s="28"/>
    </row>
    <row r="681" spans="13:13" ht="12.45" x14ac:dyDescent="0.3">
      <c r="M681" s="28"/>
    </row>
    <row r="682" spans="13:13" ht="12.45" x14ac:dyDescent="0.3">
      <c r="M682" s="28"/>
    </row>
    <row r="683" spans="13:13" ht="12.45" x14ac:dyDescent="0.3">
      <c r="M683" s="28"/>
    </row>
    <row r="684" spans="13:13" ht="12.45" x14ac:dyDescent="0.3">
      <c r="M684" s="28"/>
    </row>
    <row r="685" spans="13:13" ht="12.45" x14ac:dyDescent="0.3">
      <c r="M685" s="28"/>
    </row>
    <row r="686" spans="13:13" ht="12.45" x14ac:dyDescent="0.3">
      <c r="M686" s="28"/>
    </row>
    <row r="687" spans="13:13" ht="12.45" x14ac:dyDescent="0.3">
      <c r="M687" s="28"/>
    </row>
    <row r="688" spans="13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M837" s="28"/>
    </row>
    <row r="838" spans="6:13" ht="12.45" x14ac:dyDescent="0.3">
      <c r="M838" s="28"/>
    </row>
    <row r="839" spans="6:13" ht="12.45" x14ac:dyDescent="0.3">
      <c r="M839" s="28"/>
    </row>
    <row r="840" spans="6:13" ht="12.45" x14ac:dyDescent="0.3">
      <c r="M840" s="28"/>
    </row>
    <row r="841" spans="6:13" ht="12.45" x14ac:dyDescent="0.3">
      <c r="M841" s="28"/>
    </row>
    <row r="842" spans="6:13" ht="12.45" x14ac:dyDescent="0.3">
      <c r="M842" s="28"/>
    </row>
    <row r="843" spans="6:13" ht="12.45" x14ac:dyDescent="0.3">
      <c r="M843" s="28"/>
    </row>
    <row r="844" spans="6:13" ht="12.45" x14ac:dyDescent="0.3">
      <c r="M844" s="28"/>
    </row>
    <row r="845" spans="6:13" ht="12.45" x14ac:dyDescent="0.3">
      <c r="M845" s="28"/>
    </row>
    <row r="846" spans="6:13" ht="12.45" x14ac:dyDescent="0.3">
      <c r="M846" s="28"/>
    </row>
    <row r="847" spans="6:13" ht="12.45" x14ac:dyDescent="0.3">
      <c r="M847" s="28"/>
    </row>
    <row r="848" spans="6:13" ht="12.45" x14ac:dyDescent="0.3">
      <c r="F848" s="6"/>
      <c r="M848" s="28"/>
    </row>
  </sheetData>
  <sortState xmlns:xlrd2="http://schemas.microsoft.com/office/spreadsheetml/2017/richdata2" ref="A2:M41">
    <sortCondition descending="1" ref="M1:M4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M848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3515625" defaultRowHeight="15.75" customHeight="1" outlineLevelCol="1" x14ac:dyDescent="0.3"/>
  <cols>
    <col min="1" max="1" width="7.3828125" style="3" bestFit="1" customWidth="1"/>
    <col min="2" max="2" width="9.84375" style="3" bestFit="1" customWidth="1"/>
    <col min="3" max="3" width="7.15234375" style="3" bestFit="1" customWidth="1"/>
    <col min="4" max="4" width="4.15234375" style="3" bestFit="1" customWidth="1"/>
    <col min="5" max="5" width="28.3828125" style="3" bestFit="1" customWidth="1" collapsed="1"/>
    <col min="6" max="6" width="43.5351562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0.69140625" style="3" bestFit="1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s="3" t="s">
        <v>31</v>
      </c>
      <c r="B2" s="3" t="s">
        <v>32</v>
      </c>
      <c r="C2" s="3" t="s">
        <v>33</v>
      </c>
      <c r="D2" s="3">
        <v>31</v>
      </c>
      <c r="E2" s="3" t="s">
        <v>19</v>
      </c>
      <c r="F2" s="2" t="str">
        <f t="shared" ref="F2:F39" si="0">A2&amp;B2&amp;C2&amp;E2</f>
        <v>SamuelFazioliMGREATER DERRY TRACK CLUB</v>
      </c>
      <c r="G2" s="26">
        <f>SUMIF('Nashua 10K'!$F$2:$F$300,$F2,'Nashua 10K'!$J$2:$J$300)</f>
        <v>100</v>
      </c>
      <c r="H2" s="26">
        <f>SUMIF('Cinco 5K'!$F$2:$F$399,$F2,'Cinco 5K'!$J$2:$J$399)</f>
        <v>100</v>
      </c>
      <c r="I2" s="26">
        <f>SUMIF('Run for Freedom 10K'!$F$2:$F$300,$F2,'Run for Freedom 10K'!$J$2:$J$300)</f>
        <v>94</v>
      </c>
      <c r="J2" s="26">
        <f>SUMIF('Half Way to St. Patty 5K'!$F$2:$F$300,$F2,'Half Way to St. Patty 5K'!$J$2:$J$300)</f>
        <v>100</v>
      </c>
      <c r="K2" s="26">
        <f>SUMIF('Downriver 10K'!$F$2:$F$300,$F2,'Downriver 10K'!$J$2:$J$300)</f>
        <v>0</v>
      </c>
      <c r="L2" s="26">
        <f>SUMIF('New England Half'!$F$2:$F$300,$F2,'New England Half'!$J$2:$J$300)</f>
        <v>122</v>
      </c>
      <c r="M2" s="28">
        <f t="shared" ref="M2:M39" si="1">SUM(G2:L2)</f>
        <v>516</v>
      </c>
    </row>
    <row r="3" spans="1:13" ht="12.45" x14ac:dyDescent="0.3">
      <c r="A3" s="3" t="s">
        <v>36</v>
      </c>
      <c r="B3" s="3" t="s">
        <v>37</v>
      </c>
      <c r="C3" s="3" t="s">
        <v>33</v>
      </c>
      <c r="D3" s="3">
        <v>33</v>
      </c>
      <c r="E3" s="3" t="s">
        <v>18</v>
      </c>
      <c r="F3" s="2" t="str">
        <f t="shared" si="0"/>
        <v>ThomasCantaraMGATE CITY STRIDERS</v>
      </c>
      <c r="G3" s="26">
        <f>SUMIF('Nashua 10K'!$F$2:$F$300,$F3,'Nashua 10K'!$J$2:$J$300)</f>
        <v>88</v>
      </c>
      <c r="H3" s="26">
        <f>SUMIF('Cinco 5K'!$F$2:$F$399,$F3,'Cinco 5K'!$J$2:$J$399)</f>
        <v>91</v>
      </c>
      <c r="I3" s="26">
        <f>SUMIF('Run for Freedom 10K'!$F$2:$F$300,$F3,'Run for Freedom 10K'!$J$2:$J$300)</f>
        <v>82</v>
      </c>
      <c r="J3" s="26">
        <f>SUMIF('Half Way to St. Patty 5K'!$F$2:$F$300,$F3,'Half Way to St. Patty 5K'!$J$2:$J$300)</f>
        <v>94</v>
      </c>
      <c r="K3" s="26">
        <f>SUMIF('Downriver 10K'!$F$2:$F$300,$F3,'Downriver 10K'!$J$2:$J$300)</f>
        <v>0</v>
      </c>
      <c r="L3" s="26">
        <f>SUMIF('New England Half'!$F$2:$F$300,$F3,'New England Half'!$J$2:$J$300)</f>
        <v>116</v>
      </c>
      <c r="M3" s="28">
        <f t="shared" si="1"/>
        <v>471</v>
      </c>
    </row>
    <row r="4" spans="1:13" ht="12.45" x14ac:dyDescent="0.3">
      <c r="A4" s="3" t="s">
        <v>38</v>
      </c>
      <c r="B4" s="3" t="s">
        <v>39</v>
      </c>
      <c r="C4" s="3" t="s">
        <v>33</v>
      </c>
      <c r="D4" s="3">
        <v>37</v>
      </c>
      <c r="E4" s="3" t="s">
        <v>19</v>
      </c>
      <c r="F4" s="2" t="str">
        <f t="shared" si="0"/>
        <v>NicholasGregoryMGREATER DERRY TRACK CLUB</v>
      </c>
      <c r="G4" s="26">
        <f>SUMIF('Nashua 10K'!$F$2:$F$300,$F4,'Nashua 10K'!$J$2:$J$300)</f>
        <v>73</v>
      </c>
      <c r="H4" s="26">
        <f>SUMIF('Cinco 5K'!$F$2:$F$399,$F4,'Cinco 5K'!$J$2:$J$399)</f>
        <v>58</v>
      </c>
      <c r="I4" s="26">
        <f>SUMIF('Run for Freedom 10K'!$F$2:$F$300,$F4,'Run for Freedom 10K'!$J$2:$J$300)</f>
        <v>52</v>
      </c>
      <c r="J4" s="26">
        <f>SUMIF('Half Way to St. Patty 5K'!$F$2:$F$300,$F4,'Half Way to St. Patty 5K'!$J$2:$J$300)</f>
        <v>54</v>
      </c>
      <c r="K4" s="26">
        <f>SUMIF('Downriver 10K'!$F$2:$F$300,$F4,'Downriver 10K'!$J$2:$J$300)</f>
        <v>0</v>
      </c>
      <c r="L4" s="26">
        <f>SUMIF('New England Half'!$F$2:$F$300,$F4,'New England Half'!$J$2:$J$300)</f>
        <v>74</v>
      </c>
      <c r="M4" s="28">
        <f t="shared" si="1"/>
        <v>311</v>
      </c>
    </row>
    <row r="5" spans="1:13" ht="12.45" x14ac:dyDescent="0.3">
      <c r="A5" s="3" t="s">
        <v>36</v>
      </c>
      <c r="B5" s="3" t="s">
        <v>214</v>
      </c>
      <c r="C5" s="3" t="s">
        <v>33</v>
      </c>
      <c r="D5">
        <v>37</v>
      </c>
      <c r="E5" s="3" t="s">
        <v>20</v>
      </c>
      <c r="F5" s="2" t="str">
        <f t="shared" si="0"/>
        <v>ThomasCookMMILLENNIUM RUNNING</v>
      </c>
      <c r="G5" s="26">
        <f>SUMIF('Nashua 10K'!$F$2:$F$300,$F5,'Nashua 10K'!$J$2:$J$300)</f>
        <v>0</v>
      </c>
      <c r="H5" s="26">
        <f>SUMIF('Cinco 5K'!$F$2:$F$399,$F5,'Cinco 5K'!$J$2:$J$399)</f>
        <v>48.5</v>
      </c>
      <c r="I5" s="26">
        <f>SUMIF('Run for Freedom 10K'!$F$2:$F$300,$F5,'Run for Freedom 10K'!$J$2:$J$300)</f>
        <v>44</v>
      </c>
      <c r="J5" s="26">
        <f>SUMIF('Half Way to St. Patty 5K'!$F$2:$F$300,$F5,'Half Way to St. Patty 5K'!$J$2:$J$300)</f>
        <v>0</v>
      </c>
      <c r="K5" s="26">
        <f>SUMIF('Downriver 10K'!$F$2:$F$300,$F5,'Downriver 10K'!$J$2:$J$300)</f>
        <v>56</v>
      </c>
      <c r="L5" s="26">
        <f>SUMIF('New England Half'!$F$2:$F$300,$F5,'New England Half'!$J$2:$J$300)</f>
        <v>62</v>
      </c>
      <c r="M5" s="28">
        <f t="shared" si="1"/>
        <v>210.5</v>
      </c>
    </row>
    <row r="6" spans="1:13" ht="12.45" x14ac:dyDescent="0.3">
      <c r="A6" s="3" t="s">
        <v>531</v>
      </c>
      <c r="B6" s="3" t="s">
        <v>735</v>
      </c>
      <c r="C6" s="3" t="s">
        <v>33</v>
      </c>
      <c r="D6" s="3">
        <v>32</v>
      </c>
      <c r="E6" s="2" t="s">
        <v>20</v>
      </c>
      <c r="F6" s="2" t="str">
        <f t="shared" si="0"/>
        <v>KyleBraytonMMILLENNIUM RUNNING</v>
      </c>
      <c r="G6" s="26">
        <f>SUMIF('Nashua 10K'!$F$2:$F$300,$F6,'Nashua 10K'!$J$2:$J$300)</f>
        <v>0</v>
      </c>
      <c r="H6" s="26">
        <f>SUMIF('Cinco 5K'!$F$2:$F$399,$F6,'Cinco 5K'!$J$2:$J$399)</f>
        <v>0</v>
      </c>
      <c r="I6" s="26">
        <f>SUMIF('Run for Freedom 10K'!$F$2:$F$300,$F6,'Run for Freedom 10K'!$J$2:$J$300)</f>
        <v>0</v>
      </c>
      <c r="J6" s="26">
        <f>SUMIF('Half Way to St. Patty 5K'!$F$2:$F$300,$F6,'Half Way to St. Patty 5K'!$J$2:$J$300)</f>
        <v>60</v>
      </c>
      <c r="K6" s="26">
        <f>SUMIF('Downriver 10K'!$F$2:$F$300,$F6,'Downriver 10K'!$J$2:$J$300)</f>
        <v>0</v>
      </c>
      <c r="L6" s="26">
        <f>SUMIF('New England Half'!$F$2:$F$300,$F6,'New England Half'!$J$2:$J$300)</f>
        <v>70</v>
      </c>
      <c r="M6" s="28">
        <f t="shared" si="1"/>
        <v>130</v>
      </c>
    </row>
    <row r="7" spans="1:13" ht="12.45" x14ac:dyDescent="0.3">
      <c r="A7" t="s">
        <v>706</v>
      </c>
      <c r="B7" t="s">
        <v>707</v>
      </c>
      <c r="C7" s="3" t="s">
        <v>33</v>
      </c>
      <c r="D7">
        <v>30</v>
      </c>
      <c r="E7" s="2" t="s">
        <v>19</v>
      </c>
      <c r="F7" s="2" t="str">
        <f t="shared" si="0"/>
        <v>JoeDisalvoMGREATER DERRY TRACK CLUB</v>
      </c>
      <c r="G7" s="26">
        <f>SUMIF('Nashua 10K'!$F$2:$F$300,$F7,'Nashua 10K'!$J$2:$J$300)</f>
        <v>0</v>
      </c>
      <c r="H7" s="26">
        <f>SUMIF('Cinco 5K'!$F$2:$F$399,$F7,'Cinco 5K'!$J$2:$J$399)</f>
        <v>0</v>
      </c>
      <c r="I7" s="26">
        <f>SUMIF('Run for Freedom 10K'!$F$2:$F$300,$F7,'Run for Freedom 10K'!$J$2:$J$300)</f>
        <v>0</v>
      </c>
      <c r="J7" s="26">
        <f>SUMIF('Half Way to St. Patty 5K'!$F$2:$F$300,$F7,'Half Way to St. Patty 5K'!$J$2:$J$300)</f>
        <v>32</v>
      </c>
      <c r="K7" s="26">
        <f>SUMIF('Downriver 10K'!$F$2:$F$300,$F7,'Downriver 10K'!$J$2:$J$300)</f>
        <v>48.5</v>
      </c>
      <c r="L7" s="26">
        <f>SUMIF('New England Half'!$F$2:$F$300,$F7,'New England Half'!$J$2:$J$300)</f>
        <v>0</v>
      </c>
      <c r="M7" s="28">
        <f t="shared" si="1"/>
        <v>80.5</v>
      </c>
    </row>
    <row r="8" spans="1:13" ht="12.45" x14ac:dyDescent="0.3">
      <c r="A8" s="3" t="s">
        <v>65</v>
      </c>
      <c r="B8" s="3" t="s">
        <v>66</v>
      </c>
      <c r="C8" s="3" t="s">
        <v>33</v>
      </c>
      <c r="D8" s="3">
        <v>37</v>
      </c>
      <c r="E8" s="3" t="s">
        <v>19</v>
      </c>
      <c r="F8" s="2" t="str">
        <f t="shared" si="0"/>
        <v>RonaldGallantMGREATER DERRY TRACK CLUB</v>
      </c>
      <c r="G8" s="26">
        <f>SUMIF('Nashua 10K'!$F$2:$F$300,$F8,'Nashua 10K'!$J$2:$J$300)</f>
        <v>42.5</v>
      </c>
      <c r="H8" s="26">
        <f>SUMIF('Cinco 5K'!$F$2:$F$399,$F8,'Cinco 5K'!$J$2:$J$399)</f>
        <v>19</v>
      </c>
      <c r="I8" s="26">
        <f>SUMIF('Run for Freedom 10K'!$F$2:$F$300,$F8,'Run for Freedom 10K'!$J$2:$J$300)</f>
        <v>12.5</v>
      </c>
      <c r="J8" s="26">
        <f>SUMIF('Half Way to St. Patty 5K'!$F$2:$F$300,$F8,'Half Way to St. Patty 5K'!$J$2:$J$300)</f>
        <v>0</v>
      </c>
      <c r="K8" s="26">
        <f>SUMIF('Downriver 10K'!$F$2:$F$300,$F8,'Downriver 10K'!$J$2:$J$300)</f>
        <v>0</v>
      </c>
      <c r="L8" s="26">
        <f>SUMIF('New England Half'!$F$2:$F$300,$F8,'New England Half'!$J$2:$J$300)</f>
        <v>0</v>
      </c>
      <c r="M8" s="28">
        <f t="shared" si="1"/>
        <v>74</v>
      </c>
    </row>
    <row r="9" spans="1:13" ht="12.45" x14ac:dyDescent="0.3">
      <c r="A9" s="3" t="s">
        <v>48</v>
      </c>
      <c r="B9" s="3" t="s">
        <v>498</v>
      </c>
      <c r="C9" s="3" t="s">
        <v>33</v>
      </c>
      <c r="D9" s="3">
        <v>36</v>
      </c>
      <c r="E9" s="3" t="s">
        <v>20</v>
      </c>
      <c r="F9" s="2" t="str">
        <f t="shared" si="0"/>
        <v>MichaelGendreauMMILLENNIUM RUNNING</v>
      </c>
      <c r="G9" s="26">
        <f>SUMIF('Nashua 10K'!$F$2:$F$300,$F9,'Nashua 10K'!$J$2:$J$300)</f>
        <v>0</v>
      </c>
      <c r="H9" s="26">
        <f>SUMIF('Cinco 5K'!$F$2:$F$399,$F9,'Cinco 5K'!$J$2:$J$399)</f>
        <v>35</v>
      </c>
      <c r="I9" s="26">
        <f>SUMIF('Run for Freedom 10K'!$F$2:$F$300,$F9,'Run for Freedom 10K'!$J$2:$J$300)</f>
        <v>0</v>
      </c>
      <c r="J9" s="26">
        <f>SUMIF('Half Way to St. Patty 5K'!$F$2:$F$300,$F9,'Half Way to St. Patty 5K'!$J$2:$J$300)</f>
        <v>0</v>
      </c>
      <c r="K9" s="26">
        <f>SUMIF('Downriver 10K'!$F$2:$F$300,$F9,'Downriver 10K'!$J$2:$J$300)</f>
        <v>0</v>
      </c>
      <c r="L9" s="26">
        <f>SUMIF('New England Half'!$F$2:$F$300,$F9,'New England Half'!$J$2:$J$300)</f>
        <v>32</v>
      </c>
      <c r="M9" s="28">
        <f t="shared" si="1"/>
        <v>67</v>
      </c>
    </row>
    <row r="10" spans="1:13" ht="12.45" x14ac:dyDescent="0.3">
      <c r="A10" t="s">
        <v>40</v>
      </c>
      <c r="B10" t="s">
        <v>41</v>
      </c>
      <c r="C10" t="s">
        <v>33</v>
      </c>
      <c r="D10">
        <v>36</v>
      </c>
      <c r="E10" t="s">
        <v>18</v>
      </c>
      <c r="F10" s="2" t="str">
        <f t="shared" si="0"/>
        <v>BrandynNaroMGATE CITY STRIDERS</v>
      </c>
      <c r="G10" s="26">
        <f>SUMIF('Nashua 10K'!$F$2:$F$300,$F10,'Nashua 10K'!$J$2:$J$300)</f>
        <v>66</v>
      </c>
      <c r="H10" s="26">
        <f>SUMIF('Cinco 5K'!$F$2:$F$399,$F10,'Cinco 5K'!$J$2:$J$399)</f>
        <v>0</v>
      </c>
      <c r="I10" s="26">
        <f>SUMIF('Run for Freedom 10K'!$F$2:$F$300,$F10,'Run for Freedom 10K'!$J$2:$J$300)</f>
        <v>0</v>
      </c>
      <c r="J10" s="26">
        <f>SUMIF('Half Way to St. Patty 5K'!$F$2:$F$300,$F10,'Half Way to St. Patty 5K'!$J$2:$J$300)</f>
        <v>0</v>
      </c>
      <c r="K10" s="26">
        <f>SUMIF('Downriver 10K'!$F$2:$F$300,$F10,'Downriver 10K'!$J$2:$J$300)</f>
        <v>0</v>
      </c>
      <c r="L10" s="26">
        <f>SUMIF('New England Half'!$F$2:$F$300,$F10,'New England Half'!$J$2:$J$300)</f>
        <v>0</v>
      </c>
      <c r="M10" s="28">
        <f t="shared" si="1"/>
        <v>66</v>
      </c>
    </row>
    <row r="11" spans="1:13" ht="12.45" x14ac:dyDescent="0.3">
      <c r="A11" s="3" t="s">
        <v>63</v>
      </c>
      <c r="B11" s="3" t="s">
        <v>914</v>
      </c>
      <c r="C11" s="3" t="s">
        <v>33</v>
      </c>
      <c r="D11" s="3">
        <v>33</v>
      </c>
      <c r="E11" s="2" t="s">
        <v>24</v>
      </c>
      <c r="F11" s="2" t="str">
        <f t="shared" si="0"/>
        <v>GregLangeMGREATER MANCHESTER RUNNING CLUB</v>
      </c>
      <c r="G11" s="26">
        <f>SUMIF('Nashua 10K'!$F$2:$F$300,$F11,'Nashua 10K'!$J$2:$J$300)</f>
        <v>0</v>
      </c>
      <c r="H11" s="26">
        <f>SUMIF('Cinco 5K'!$F$2:$F$399,$F11,'Cinco 5K'!$J$2:$J$399)</f>
        <v>0</v>
      </c>
      <c r="I11" s="26">
        <f>SUMIF('Run for Freedom 10K'!$F$2:$F$300,$F11,'Run for Freedom 10K'!$J$2:$J$300)</f>
        <v>0</v>
      </c>
      <c r="J11" s="26">
        <f>SUMIF('Half Way to St. Patty 5K'!$F$2:$F$300,$F11,'Half Way to St. Patty 5K'!$J$2:$J$300)</f>
        <v>0</v>
      </c>
      <c r="K11" s="26">
        <f>SUMIF('Downriver 10K'!$F$2:$F$300,$F11,'Downriver 10K'!$J$2:$J$300)</f>
        <v>0</v>
      </c>
      <c r="L11" s="26">
        <f>SUMIF('New England Half'!$F$2:$F$300,$F11,'New England Half'!$J$2:$J$300)</f>
        <v>60</v>
      </c>
      <c r="M11" s="28">
        <f t="shared" si="1"/>
        <v>60</v>
      </c>
    </row>
    <row r="12" spans="1:13" ht="12.45" x14ac:dyDescent="0.3">
      <c r="A12" s="3" t="s">
        <v>672</v>
      </c>
      <c r="B12" s="3" t="s">
        <v>673</v>
      </c>
      <c r="C12" s="3" t="s">
        <v>33</v>
      </c>
      <c r="D12" s="3">
        <v>38</v>
      </c>
      <c r="E12" s="3" t="s">
        <v>19</v>
      </c>
      <c r="F12" s="2" t="str">
        <f t="shared" si="0"/>
        <v>JustinMarshMGREATER DERRY TRACK CLUB</v>
      </c>
      <c r="G12" s="26">
        <f>SUMIF('Nashua 10K'!$F$2:$F$300,$F12,'Nashua 10K'!$J$2:$J$300)</f>
        <v>0</v>
      </c>
      <c r="H12" s="26">
        <f>SUMIF('Cinco 5K'!$F$2:$F$399,$F12,'Cinco 5K'!$J$2:$J$399)</f>
        <v>0</v>
      </c>
      <c r="I12" s="26">
        <f>SUMIF('Run for Freedom 10K'!$F$2:$F$300,$F12,'Run for Freedom 10K'!$J$2:$J$300)</f>
        <v>24.25</v>
      </c>
      <c r="J12" s="26">
        <f>SUMIF('Half Way to St. Patty 5K'!$F$2:$F$300,$F12,'Half Way to St. Patty 5K'!$J$2:$J$300)</f>
        <v>0</v>
      </c>
      <c r="K12" s="26">
        <f>SUMIF('Downriver 10K'!$F$2:$F$300,$F12,'Downriver 10K'!$J$2:$J$300)</f>
        <v>0</v>
      </c>
      <c r="L12" s="26">
        <f>SUMIF('New England Half'!$F$2:$F$300,$F12,'New England Half'!$J$2:$J$300)</f>
        <v>20</v>
      </c>
      <c r="M12" s="28">
        <f t="shared" si="1"/>
        <v>44.25</v>
      </c>
    </row>
    <row r="13" spans="1:13" ht="12.45" x14ac:dyDescent="0.3">
      <c r="A13" s="3" t="s">
        <v>573</v>
      </c>
      <c r="B13" s="3" t="s">
        <v>940</v>
      </c>
      <c r="C13" s="3" t="s">
        <v>33</v>
      </c>
      <c r="D13" s="3">
        <v>35</v>
      </c>
      <c r="E13" s="3" t="s">
        <v>21</v>
      </c>
      <c r="F13" s="2" t="str">
        <f t="shared" si="0"/>
        <v>GeorgeCullerMUPPER VALLEY RUNNING CLUB</v>
      </c>
      <c r="G13" s="26">
        <f>SUMIF('Nashua 10K'!$F$2:$F$300,$F13,'Nashua 10K'!$J$2:$J$300)</f>
        <v>0</v>
      </c>
      <c r="H13" s="26">
        <f>SUMIF('Cinco 5K'!$F$2:$F$399,$F13,'Cinco 5K'!$J$2:$J$399)</f>
        <v>0</v>
      </c>
      <c r="I13" s="26">
        <f>SUMIF('Run for Freedom 10K'!$F$2:$F$300,$F13,'Run for Freedom 10K'!$J$2:$J$300)</f>
        <v>0</v>
      </c>
      <c r="J13" s="26">
        <f>SUMIF('Half Way to St. Patty 5K'!$F$2:$F$300,$F13,'Half Way to St. Patty 5K'!$J$2:$J$300)</f>
        <v>0</v>
      </c>
      <c r="K13" s="26">
        <f>SUMIF('Downriver 10K'!$F$2:$F$300,$F13,'Downriver 10K'!$J$2:$J$300)</f>
        <v>0</v>
      </c>
      <c r="L13" s="26">
        <f>SUMIF('New England Half'!$F$2:$F$300,$F13,'New England Half'!$J$2:$J$300)</f>
        <v>44</v>
      </c>
      <c r="M13" s="28">
        <f t="shared" si="1"/>
        <v>44</v>
      </c>
    </row>
    <row r="14" spans="1:13" ht="12.45" x14ac:dyDescent="0.3">
      <c r="A14" t="s">
        <v>48</v>
      </c>
      <c r="B14" t="s">
        <v>133</v>
      </c>
      <c r="C14" t="s">
        <v>33</v>
      </c>
      <c r="D14">
        <v>37</v>
      </c>
      <c r="E14" t="s">
        <v>19</v>
      </c>
      <c r="F14" s="2" t="str">
        <f t="shared" si="0"/>
        <v>MichaelElliottMGREATER DERRY TRACK CLUB</v>
      </c>
      <c r="G14" s="26">
        <f>SUMIF('Nashua 10K'!$F$2:$F$300,$F14,'Nashua 10K'!$J$2:$J$300)</f>
        <v>27</v>
      </c>
      <c r="H14" s="26">
        <f>SUMIF('Cinco 5K'!$F$2:$F$399,$F14,'Cinco 5K'!$J$2:$J$399)</f>
        <v>0</v>
      </c>
      <c r="I14" s="26">
        <f>SUMIF('Run for Freedom 10K'!$F$2:$F$300,$F14,'Run for Freedom 10K'!$J$2:$J$300)</f>
        <v>0</v>
      </c>
      <c r="J14" s="26">
        <f>SUMIF('Half Way to St. Patty 5K'!$F$2:$F$300,$F14,'Half Way to St. Patty 5K'!$J$2:$J$300)</f>
        <v>0</v>
      </c>
      <c r="K14" s="26">
        <f>SUMIF('Downriver 10K'!$F$2:$F$300,$F14,'Downriver 10K'!$J$2:$J$300)</f>
        <v>13.5</v>
      </c>
      <c r="L14" s="26">
        <f>SUMIF('New England Half'!$F$2:$F$300,$F14,'New England Half'!$J$2:$J$300)</f>
        <v>0</v>
      </c>
      <c r="M14" s="28">
        <f t="shared" si="1"/>
        <v>40.5</v>
      </c>
    </row>
    <row r="15" spans="1:13" ht="12.45" x14ac:dyDescent="0.3">
      <c r="A15" s="3" t="s">
        <v>530</v>
      </c>
      <c r="B15" s="3" t="s">
        <v>261</v>
      </c>
      <c r="C15" s="3" t="s">
        <v>33</v>
      </c>
      <c r="D15" s="3">
        <v>31</v>
      </c>
      <c r="E15" s="3" t="s">
        <v>20</v>
      </c>
      <c r="F15" s="2" t="str">
        <f t="shared" si="0"/>
        <v>DanJohnsonMMILLENNIUM RUNNING</v>
      </c>
      <c r="G15" s="26">
        <f>SUMIF('Nashua 10K'!$F$2:$F$300,$F15,'Nashua 10K'!$J$2:$J$300)</f>
        <v>0</v>
      </c>
      <c r="H15" s="26">
        <f>SUMIF('Cinco 5K'!$F$2:$F$399,$F15,'Cinco 5K'!$J$2:$J$399)</f>
        <v>0</v>
      </c>
      <c r="I15" s="26">
        <f>SUMIF('Run for Freedom 10K'!$F$2:$F$300,$F15,'Run for Freedom 10K'!$J$2:$J$300)</f>
        <v>35</v>
      </c>
      <c r="J15" s="26">
        <f>SUMIF('Half Way to St. Patty 5K'!$F$2:$F$300,$F15,'Half Way to St. Patty 5K'!$J$2:$J$300)</f>
        <v>0</v>
      </c>
      <c r="K15" s="26">
        <f>SUMIF('Downriver 10K'!$F$2:$F$300,$F15,'Downriver 10K'!$J$2:$J$300)</f>
        <v>0</v>
      </c>
      <c r="L15" s="26">
        <f>SUMIF('New England Half'!$F$2:$F$300,$F15,'New England Half'!$J$2:$J$300)</f>
        <v>0</v>
      </c>
      <c r="M15" s="28">
        <f t="shared" si="1"/>
        <v>35</v>
      </c>
    </row>
    <row r="16" spans="1:13" ht="12.45" x14ac:dyDescent="0.3">
      <c r="A16" t="s">
        <v>53</v>
      </c>
      <c r="B16" t="s">
        <v>806</v>
      </c>
      <c r="C16" t="s">
        <v>33</v>
      </c>
      <c r="D16">
        <v>39</v>
      </c>
      <c r="E16" s="2" t="s">
        <v>21</v>
      </c>
      <c r="F16" s="2" t="str">
        <f t="shared" si="0"/>
        <v>JohnPomeroyMUPPER VALLEY RUNNING CLUB</v>
      </c>
      <c r="G16" s="26">
        <f>SUMIF('Nashua 10K'!$F$2:$F$300,$F16,'Nashua 10K'!$J$2:$J$300)</f>
        <v>0</v>
      </c>
      <c r="H16" s="26">
        <f>SUMIF('Cinco 5K'!$F$2:$F$399,$F16,'Cinco 5K'!$J$2:$J$399)</f>
        <v>0</v>
      </c>
      <c r="I16" s="26">
        <f>SUMIF('Run for Freedom 10K'!$F$2:$F$300,$F16,'Run for Freedom 10K'!$J$2:$J$300)</f>
        <v>0</v>
      </c>
      <c r="J16" s="26">
        <f>SUMIF('Half Way to St. Patty 5K'!$F$2:$F$300,$F16,'Half Way to St. Patty 5K'!$J$2:$J$300)</f>
        <v>0</v>
      </c>
      <c r="K16" s="26">
        <f>SUMIF('Downriver 10K'!$F$2:$F$300,$F16,'Downriver 10K'!$J$2:$J$300)</f>
        <v>33</v>
      </c>
      <c r="L16" s="26">
        <f>SUMIF('New England Half'!$F$2:$F$300,$F16,'New England Half'!$J$2:$J$300)</f>
        <v>0</v>
      </c>
      <c r="M16" s="28">
        <f t="shared" si="1"/>
        <v>33</v>
      </c>
    </row>
    <row r="17" spans="1:13" ht="12.45" x14ac:dyDescent="0.3">
      <c r="A17" s="3" t="s">
        <v>505</v>
      </c>
      <c r="B17" s="3" t="s">
        <v>506</v>
      </c>
      <c r="C17" s="3" t="s">
        <v>33</v>
      </c>
      <c r="D17" s="3">
        <v>37</v>
      </c>
      <c r="E17" s="3" t="s">
        <v>20</v>
      </c>
      <c r="F17" s="2" t="str">
        <f t="shared" si="0"/>
        <v>JoshuaDrazenMMILLENNIUM RUNNING</v>
      </c>
      <c r="G17" s="26">
        <f>SUMIF('Nashua 10K'!$F$2:$F$300,$F17,'Nashua 10K'!$J$2:$J$300)</f>
        <v>0</v>
      </c>
      <c r="H17" s="26">
        <f>SUMIF('Cinco 5K'!$F$2:$F$399,$F17,'Cinco 5K'!$J$2:$J$399)</f>
        <v>26</v>
      </c>
      <c r="I17" s="26">
        <f>SUMIF('Run for Freedom 10K'!$F$2:$F$300,$F17,'Run for Freedom 10K'!$J$2:$J$300)</f>
        <v>6.0625</v>
      </c>
      <c r="J17" s="26">
        <f>SUMIF('Half Way to St. Patty 5K'!$F$2:$F$300,$F17,'Half Way to St. Patty 5K'!$J$2:$J$300)</f>
        <v>0</v>
      </c>
      <c r="K17" s="26">
        <f>SUMIF('Downriver 10K'!$F$2:$F$300,$F17,'Downriver 10K'!$J$2:$J$300)</f>
        <v>0</v>
      </c>
      <c r="L17" s="26">
        <f>SUMIF('New England Half'!$F$2:$F$300,$F17,'New England Half'!$J$2:$J$300)</f>
        <v>0</v>
      </c>
      <c r="M17" s="28">
        <f t="shared" si="1"/>
        <v>32.0625</v>
      </c>
    </row>
    <row r="18" spans="1:13" ht="12.45" x14ac:dyDescent="0.3">
      <c r="A18" s="3" t="s">
        <v>99</v>
      </c>
      <c r="B18" s="3" t="s">
        <v>261</v>
      </c>
      <c r="C18" s="3" t="s">
        <v>33</v>
      </c>
      <c r="D18" s="3">
        <v>39</v>
      </c>
      <c r="E18" s="3" t="s">
        <v>20</v>
      </c>
      <c r="F18" s="2" t="str">
        <f t="shared" si="0"/>
        <v>TomJohnsonMMILLENNIUM RUNNING</v>
      </c>
      <c r="G18" s="26">
        <f>SUMIF('Nashua 10K'!$F$2:$F$300,$F18,'Nashua 10K'!$J$2:$J$300)</f>
        <v>0</v>
      </c>
      <c r="H18" s="26">
        <f>SUMIF('Cinco 5K'!$F$2:$F$399,$F18,'Cinco 5K'!$J$2:$J$399)</f>
        <v>30</v>
      </c>
      <c r="I18" s="26">
        <f>SUMIF('Run for Freedom 10K'!$F$2:$F$300,$F18,'Run for Freedom 10K'!$J$2:$J$300)</f>
        <v>0</v>
      </c>
      <c r="J18" s="26">
        <f>SUMIF('Half Way to St. Patty 5K'!$F$2:$F$300,$F18,'Half Way to St. Patty 5K'!$J$2:$J$300)</f>
        <v>0</v>
      </c>
      <c r="K18" s="26">
        <f>SUMIF('Downriver 10K'!$F$2:$F$300,$F18,'Downriver 10K'!$J$2:$J$300)</f>
        <v>0</v>
      </c>
      <c r="L18" s="26">
        <f>SUMIF('New England Half'!$F$2:$F$300,$F18,'New England Half'!$J$2:$J$300)</f>
        <v>0</v>
      </c>
      <c r="M18" s="28">
        <f t="shared" si="1"/>
        <v>30</v>
      </c>
    </row>
    <row r="19" spans="1:13" ht="12.45" x14ac:dyDescent="0.3">
      <c r="A19" s="3" t="s">
        <v>504</v>
      </c>
      <c r="B19" s="3" t="s">
        <v>253</v>
      </c>
      <c r="C19" s="3" t="s">
        <v>33</v>
      </c>
      <c r="D19" s="3">
        <v>31</v>
      </c>
      <c r="E19" s="3" t="s">
        <v>19</v>
      </c>
      <c r="F19" s="2" t="str">
        <f t="shared" si="0"/>
        <v>MattPersellMGREATER DERRY TRACK CLUB</v>
      </c>
      <c r="G19" s="26">
        <f>SUMIF('Nashua 10K'!$F$2:$F$300,$F19,'Nashua 10K'!$J$2:$J$300)</f>
        <v>0</v>
      </c>
      <c r="H19" s="26">
        <f>SUMIF('Cinco 5K'!$F$2:$F$399,$F19,'Cinco 5K'!$J$2:$J$399)</f>
        <v>23.5</v>
      </c>
      <c r="I19" s="26">
        <f>SUMIF('Run for Freedom 10K'!$F$2:$F$300,$F19,'Run for Freedom 10K'!$J$2:$J$300)</f>
        <v>0</v>
      </c>
      <c r="J19" s="26">
        <f>SUMIF('Half Way to St. Patty 5K'!$F$2:$F$300,$F19,'Half Way to St. Patty 5K'!$J$2:$J$300)</f>
        <v>0</v>
      </c>
      <c r="K19" s="26">
        <f>SUMIF('Downriver 10K'!$F$2:$F$300,$F19,'Downriver 10K'!$J$2:$J$300)</f>
        <v>0</v>
      </c>
      <c r="L19" s="26">
        <f>SUMIF('New England Half'!$F$2:$F$300,$F19,'New England Half'!$J$2:$J$300)</f>
        <v>0</v>
      </c>
      <c r="M19" s="28">
        <f t="shared" si="1"/>
        <v>23.5</v>
      </c>
    </row>
    <row r="20" spans="1:13" ht="12.45" x14ac:dyDescent="0.3">
      <c r="A20" t="s">
        <v>798</v>
      </c>
      <c r="B20" t="s">
        <v>799</v>
      </c>
      <c r="C20" t="s">
        <v>33</v>
      </c>
      <c r="D20">
        <v>30</v>
      </c>
      <c r="E20" s="2" t="s">
        <v>19</v>
      </c>
      <c r="F20" s="2" t="str">
        <f t="shared" si="0"/>
        <v>JakeCohenMGREATER DERRY TRACK CLUB</v>
      </c>
      <c r="G20" s="26">
        <f>SUMIF('Nashua 10K'!$F$2:$F$300,$F20,'Nashua 10K'!$J$2:$J$300)</f>
        <v>0</v>
      </c>
      <c r="H20" s="26">
        <f>SUMIF('Cinco 5K'!$F$2:$F$399,$F20,'Cinco 5K'!$J$2:$J$399)</f>
        <v>0</v>
      </c>
      <c r="I20" s="26">
        <f>SUMIF('Run for Freedom 10K'!$F$2:$F$300,$F20,'Run for Freedom 10K'!$J$2:$J$300)</f>
        <v>0</v>
      </c>
      <c r="J20" s="26">
        <f>SUMIF('Half Way to St. Patty 5K'!$F$2:$F$300,$F20,'Half Way to St. Patty 5K'!$J$2:$J$300)</f>
        <v>0</v>
      </c>
      <c r="K20" s="26">
        <f>SUMIF('Downriver 10K'!$F$2:$F$300,$F20,'Downriver 10K'!$J$2:$J$300)</f>
        <v>22.75</v>
      </c>
      <c r="L20" s="26">
        <f>SUMIF('New England Half'!$F$2:$F$300,$F20,'New England Half'!$J$2:$J$300)</f>
        <v>0</v>
      </c>
      <c r="M20" s="28">
        <f t="shared" si="1"/>
        <v>22.75</v>
      </c>
    </row>
    <row r="21" spans="1:13" ht="12.45" x14ac:dyDescent="0.3">
      <c r="A21" t="s">
        <v>832</v>
      </c>
      <c r="B21" t="s">
        <v>878</v>
      </c>
      <c r="C21" t="s">
        <v>33</v>
      </c>
      <c r="D21">
        <v>33</v>
      </c>
      <c r="E21" s="3" t="s">
        <v>20</v>
      </c>
      <c r="F21" s="2" t="str">
        <f t="shared" si="0"/>
        <v>TimSnappMMILLENNIUM RUNNING</v>
      </c>
      <c r="G21" s="26">
        <f>SUMIF('Nashua 10K'!$F$2:$F$300,$F21,'Nashua 10K'!$J$2:$J$300)</f>
        <v>0</v>
      </c>
      <c r="H21" s="26">
        <f>SUMIF('Cinco 5K'!$F$2:$F$399,$F21,'Cinco 5K'!$J$2:$J$399)</f>
        <v>0</v>
      </c>
      <c r="I21" s="26">
        <f>SUMIF('Run for Freedom 10K'!$F$2:$F$300,$F21,'Run for Freedom 10K'!$J$2:$J$300)</f>
        <v>0</v>
      </c>
      <c r="J21" s="26">
        <f>SUMIF('Half Way to St. Patty 5K'!$F$2:$F$300,$F21,'Half Way to St. Patty 5K'!$J$2:$J$300)</f>
        <v>0</v>
      </c>
      <c r="K21" s="26">
        <f>SUMIF('Downriver 10K'!$F$2:$F$300,$F21,'Downriver 10K'!$J$2:$J$300)</f>
        <v>0</v>
      </c>
      <c r="L21" s="26">
        <f>SUMIF('New England Half'!$F$2:$F$300,$F21,'New England Half'!$J$2:$J$300)</f>
        <v>13</v>
      </c>
      <c r="M21" s="28">
        <f t="shared" si="1"/>
        <v>13</v>
      </c>
    </row>
    <row r="22" spans="1:13" ht="12.45" x14ac:dyDescent="0.3">
      <c r="A22" t="s">
        <v>838</v>
      </c>
      <c r="B22" t="s">
        <v>839</v>
      </c>
      <c r="C22" t="s">
        <v>33</v>
      </c>
      <c r="D22">
        <v>38</v>
      </c>
      <c r="E22" s="2" t="s">
        <v>21</v>
      </c>
      <c r="F22" s="2" t="str">
        <f t="shared" si="0"/>
        <v>PalaniappanNagappanMUPPER VALLEY RUNNING CLUB</v>
      </c>
      <c r="G22" s="26">
        <f>SUMIF('Nashua 10K'!$F$2:$F$300,$F22,'Nashua 10K'!$J$2:$J$300)</f>
        <v>0</v>
      </c>
      <c r="H22" s="26">
        <f>SUMIF('Cinco 5K'!$F$2:$F$399,$F22,'Cinco 5K'!$J$2:$J$399)</f>
        <v>0</v>
      </c>
      <c r="I22" s="26">
        <f>SUMIF('Run for Freedom 10K'!$F$2:$F$300,$F22,'Run for Freedom 10K'!$J$2:$J$300)</f>
        <v>0</v>
      </c>
      <c r="J22" s="26">
        <f>SUMIF('Half Way to St. Patty 5K'!$F$2:$F$300,$F22,'Half Way to St. Patty 5K'!$J$2:$J$300)</f>
        <v>0</v>
      </c>
      <c r="K22" s="26">
        <f>SUMIF('Downriver 10K'!$F$2:$F$300,$F22,'Downriver 10K'!$J$2:$J$300)</f>
        <v>13</v>
      </c>
      <c r="L22" s="26">
        <f>SUMIF('New England Half'!$F$2:$F$300,$F22,'New England Half'!$J$2:$J$300)</f>
        <v>0</v>
      </c>
      <c r="M22" s="28">
        <f t="shared" si="1"/>
        <v>13</v>
      </c>
    </row>
    <row r="23" spans="1:13" ht="12.45" x14ac:dyDescent="0.3">
      <c r="A23" s="3" t="s">
        <v>42</v>
      </c>
      <c r="B23" s="3" t="s">
        <v>446</v>
      </c>
      <c r="C23" s="3" t="s">
        <v>33</v>
      </c>
      <c r="D23" s="3">
        <v>37</v>
      </c>
      <c r="E23" s="3" t="s">
        <v>20</v>
      </c>
      <c r="F23" s="2" t="str">
        <f t="shared" si="0"/>
        <v>RyanGardnerMMILLENNIUM RUNNING</v>
      </c>
      <c r="G23" s="26">
        <f>SUMIF('Nashua 10K'!$F$2:$F$300,$F23,'Nashua 10K'!$J$2:$J$300)</f>
        <v>0</v>
      </c>
      <c r="H23" s="26">
        <f>SUMIF('Cinco 5K'!$F$2:$F$399,$F23,'Cinco 5K'!$J$2:$J$399)</f>
        <v>11</v>
      </c>
      <c r="I23" s="26">
        <f>SUMIF('Run for Freedom 10K'!$F$2:$F$300,$F23,'Run for Freedom 10K'!$J$2:$J$300)</f>
        <v>0</v>
      </c>
      <c r="J23" s="26">
        <f>SUMIF('Half Way to St. Patty 5K'!$F$2:$F$300,$F23,'Half Way to St. Patty 5K'!$J$2:$J$300)</f>
        <v>0</v>
      </c>
      <c r="K23" s="26">
        <f>SUMIF('Downriver 10K'!$F$2:$F$300,$F23,'Downriver 10K'!$J$2:$J$300)</f>
        <v>0</v>
      </c>
      <c r="L23" s="26">
        <f>SUMIF('New England Half'!$F$2:$F$300,$F23,'New England Half'!$J$2:$J$300)</f>
        <v>0</v>
      </c>
      <c r="M23" s="28">
        <f t="shared" si="1"/>
        <v>11</v>
      </c>
    </row>
    <row r="24" spans="1:13" ht="12.45" x14ac:dyDescent="0.3">
      <c r="A24" s="3" t="s">
        <v>481</v>
      </c>
      <c r="B24" s="3" t="s">
        <v>685</v>
      </c>
      <c r="C24" s="3" t="s">
        <v>33</v>
      </c>
      <c r="D24" s="3">
        <v>30</v>
      </c>
      <c r="E24" s="3" t="s">
        <v>20</v>
      </c>
      <c r="F24" s="2" t="str">
        <f t="shared" si="0"/>
        <v>CoreyBissonnetteMMILLENNIUM RUNNING</v>
      </c>
      <c r="G24" s="26">
        <f>SUMIF('Nashua 10K'!$F$2:$F$300,$F24,'Nashua 10K'!$J$2:$J$300)</f>
        <v>0</v>
      </c>
      <c r="H24" s="26">
        <f>SUMIF('Cinco 5K'!$F$2:$F$399,$F24,'Cinco 5K'!$J$2:$J$399)</f>
        <v>0</v>
      </c>
      <c r="I24" s="26">
        <f>SUMIF('Run for Freedom 10K'!$F$2:$F$300,$F24,'Run for Freedom 10K'!$J$2:$J$300)</f>
        <v>9.125</v>
      </c>
      <c r="J24" s="26">
        <f>SUMIF('Half Way to St. Patty 5K'!$F$2:$F$300,$F24,'Half Way to St. Patty 5K'!$J$2:$J$300)</f>
        <v>0</v>
      </c>
      <c r="K24" s="26">
        <f>SUMIF('Downriver 10K'!$F$2:$F$300,$F24,'Downriver 10K'!$J$2:$J$300)</f>
        <v>0</v>
      </c>
      <c r="L24" s="26">
        <f>SUMIF('New England Half'!$F$2:$F$300,$F24,'New England Half'!$J$2:$J$300)</f>
        <v>0</v>
      </c>
      <c r="M24" s="28">
        <f t="shared" si="1"/>
        <v>9.125</v>
      </c>
    </row>
    <row r="25" spans="1:13" ht="12.45" x14ac:dyDescent="0.3">
      <c r="A25" s="3" t="s">
        <v>85</v>
      </c>
      <c r="B25" s="3" t="s">
        <v>686</v>
      </c>
      <c r="C25" s="3" t="s">
        <v>33</v>
      </c>
      <c r="D25" s="3">
        <v>35</v>
      </c>
      <c r="E25" s="3" t="s">
        <v>19</v>
      </c>
      <c r="F25" s="2" t="str">
        <f t="shared" si="0"/>
        <v>StephenHorajMGREATER DERRY TRACK CLUB</v>
      </c>
      <c r="G25" s="26">
        <f>SUMIF('Nashua 10K'!$F$2:$F$300,$F25,'Nashua 10K'!$J$2:$J$300)</f>
        <v>0</v>
      </c>
      <c r="H25" s="26">
        <f>SUMIF('Cinco 5K'!$F$2:$F$399,$F25,'Cinco 5K'!$J$2:$J$399)</f>
        <v>0</v>
      </c>
      <c r="I25" s="26">
        <f>SUMIF('Run for Freedom 10K'!$F$2:$F$300,$F25,'Run for Freedom 10K'!$J$2:$J$300)</f>
        <v>8.75</v>
      </c>
      <c r="J25" s="26">
        <f>SUMIF('Half Way to St. Patty 5K'!$F$2:$F$300,$F25,'Half Way to St. Patty 5K'!$J$2:$J$300)</f>
        <v>0</v>
      </c>
      <c r="K25" s="26">
        <f>SUMIF('Downriver 10K'!$F$2:$F$300,$F25,'Downriver 10K'!$J$2:$J$300)</f>
        <v>0</v>
      </c>
      <c r="L25" s="26">
        <f>SUMIF('New England Half'!$F$2:$F$300,$F25,'New England Half'!$J$2:$J$300)</f>
        <v>0</v>
      </c>
      <c r="M25" s="28">
        <f t="shared" si="1"/>
        <v>8.75</v>
      </c>
    </row>
    <row r="26" spans="1:13" ht="12.45" x14ac:dyDescent="0.3">
      <c r="A26" s="3" t="s">
        <v>583</v>
      </c>
      <c r="B26" s="3" t="s">
        <v>934</v>
      </c>
      <c r="C26" s="3" t="s">
        <v>33</v>
      </c>
      <c r="D26" s="3">
        <v>36</v>
      </c>
      <c r="E26" s="3" t="s">
        <v>18</v>
      </c>
      <c r="F26" s="2" t="str">
        <f t="shared" si="0"/>
        <v>WilliamBenedumMGATE CITY STRIDERS</v>
      </c>
      <c r="G26" s="26">
        <f>SUMIF('Nashua 10K'!$F$2:$F$300,$F26,'Nashua 10K'!$J$2:$J$300)</f>
        <v>0</v>
      </c>
      <c r="H26" s="26">
        <f>SUMIF('Cinco 5K'!$F$2:$F$399,$F26,'Cinco 5K'!$J$2:$J$399)</f>
        <v>0</v>
      </c>
      <c r="I26" s="26">
        <f>SUMIF('Run for Freedom 10K'!$F$2:$F$300,$F26,'Run for Freedom 10K'!$J$2:$J$300)</f>
        <v>0</v>
      </c>
      <c r="J26" s="26">
        <f>SUMIF('Half Way to St. Patty 5K'!$F$2:$F$300,$F26,'Half Way to St. Patty 5K'!$J$2:$J$300)</f>
        <v>0</v>
      </c>
      <c r="K26" s="26">
        <f>SUMIF('Downriver 10K'!$F$2:$F$300,$F26,'Downriver 10K'!$J$2:$J$300)</f>
        <v>0</v>
      </c>
      <c r="L26" s="26">
        <f>SUMIF('New England Half'!$F$2:$F$300,$F26,'New England Half'!$J$2:$J$300)</f>
        <v>8.25</v>
      </c>
      <c r="M26" s="28">
        <f t="shared" si="1"/>
        <v>8.25</v>
      </c>
    </row>
    <row r="27" spans="1:13" ht="12.45" x14ac:dyDescent="0.3">
      <c r="A27" s="3" t="s">
        <v>473</v>
      </c>
      <c r="B27" s="3" t="s">
        <v>623</v>
      </c>
      <c r="C27" s="3" t="s">
        <v>33</v>
      </c>
      <c r="D27" s="3">
        <v>35</v>
      </c>
      <c r="E27" s="3" t="s">
        <v>20</v>
      </c>
      <c r="F27" s="2" t="str">
        <f t="shared" si="0"/>
        <v>DavidBagarellaMMILLENNIUM RUNNING</v>
      </c>
      <c r="G27" s="26">
        <f>SUMIF('Nashua 10K'!$F$2:$F$300,$F27,'Nashua 10K'!$J$2:$J$300)</f>
        <v>0</v>
      </c>
      <c r="H27" s="26">
        <f>SUMIF('Cinco 5K'!$F$2:$F$399,$F27,'Cinco 5K'!$J$2:$J$399)</f>
        <v>0</v>
      </c>
      <c r="I27" s="26">
        <f>SUMIF('Run for Freedom 10K'!$F$2:$F$300,$F27,'Run for Freedom 10K'!$J$2:$J$300)</f>
        <v>7.25</v>
      </c>
      <c r="J27" s="26">
        <f>SUMIF('Half Way to St. Patty 5K'!$F$2:$F$300,$F27,'Half Way to St. Patty 5K'!$J$2:$J$300)</f>
        <v>0</v>
      </c>
      <c r="K27" s="26">
        <f>SUMIF('Downriver 10K'!$F$2:$F$300,$F27,'Downriver 10K'!$J$2:$J$300)</f>
        <v>0</v>
      </c>
      <c r="L27" s="26">
        <f>SUMIF('New England Half'!$F$2:$F$300,$F27,'New England Half'!$J$2:$J$300)</f>
        <v>0</v>
      </c>
      <c r="M27" s="28">
        <f t="shared" si="1"/>
        <v>7.25</v>
      </c>
    </row>
    <row r="28" spans="1:13" ht="12.45" x14ac:dyDescent="0.3">
      <c r="A28" s="3" t="s">
        <v>495</v>
      </c>
      <c r="B28" s="3" t="s">
        <v>689</v>
      </c>
      <c r="C28" s="3" t="s">
        <v>33</v>
      </c>
      <c r="D28" s="3">
        <v>30</v>
      </c>
      <c r="E28" s="3" t="s">
        <v>19</v>
      </c>
      <c r="F28" s="2" t="str">
        <f t="shared" si="0"/>
        <v>ChristopherForbesMGREATER DERRY TRACK CLUB</v>
      </c>
      <c r="G28" s="26">
        <f>SUMIF('Nashua 10K'!$F$2:$F$300,$F28,'Nashua 10K'!$J$2:$J$300)</f>
        <v>0</v>
      </c>
      <c r="H28" s="26">
        <f>SUMIF('Cinco 5K'!$F$2:$F$399,$F28,'Cinco 5K'!$J$2:$J$399)</f>
        <v>0</v>
      </c>
      <c r="I28" s="26">
        <f>SUMIF('Run for Freedom 10K'!$F$2:$F$300,$F28,'Run for Freedom 10K'!$J$2:$J$300)</f>
        <v>6.25</v>
      </c>
      <c r="J28" s="26">
        <f>SUMIF('Half Way to St. Patty 5K'!$F$2:$F$300,$F28,'Half Way to St. Patty 5K'!$J$2:$J$300)</f>
        <v>0</v>
      </c>
      <c r="K28" s="26">
        <f>SUMIF('Downriver 10K'!$F$2:$F$300,$F28,'Downriver 10K'!$J$2:$J$300)</f>
        <v>0</v>
      </c>
      <c r="L28" s="26">
        <f>SUMIF('New England Half'!$F$2:$F$300,$F28,'New England Half'!$J$2:$J$300)</f>
        <v>0</v>
      </c>
      <c r="M28" s="28">
        <f t="shared" si="1"/>
        <v>6.25</v>
      </c>
    </row>
    <row r="29" spans="1:13" ht="12.45" x14ac:dyDescent="0.3">
      <c r="A29" s="3" t="s">
        <v>111</v>
      </c>
      <c r="B29" s="3" t="s">
        <v>534</v>
      </c>
      <c r="C29" s="3" t="s">
        <v>33</v>
      </c>
      <c r="D29" s="3">
        <v>33</v>
      </c>
      <c r="E29" s="3" t="s">
        <v>21</v>
      </c>
      <c r="F29" s="2" t="str">
        <f t="shared" si="0"/>
        <v>RobertJonesMUPPER VALLEY RUNNING CLUB</v>
      </c>
      <c r="G29" s="26">
        <f>SUMIF('Nashua 10K'!$F$2:$F$300,$F29,'Nashua 10K'!$J$2:$J$300)</f>
        <v>0</v>
      </c>
      <c r="H29" s="26">
        <f>SUMIF('Cinco 5K'!$F$2:$F$399,$F29,'Cinco 5K'!$J$2:$J$399)</f>
        <v>5.5</v>
      </c>
      <c r="I29" s="26">
        <f>SUMIF('Run for Freedom 10K'!$F$2:$F$300,$F29,'Run for Freedom 10K'!$J$2:$J$300)</f>
        <v>0</v>
      </c>
      <c r="J29" s="26">
        <f>SUMIF('Half Way to St. Patty 5K'!$F$2:$F$300,$F29,'Half Way to St. Patty 5K'!$J$2:$J$300)</f>
        <v>0</v>
      </c>
      <c r="K29" s="26">
        <f>SUMIF('Downriver 10K'!$F$2:$F$300,$F29,'Downriver 10K'!$J$2:$J$300)</f>
        <v>0</v>
      </c>
      <c r="L29" s="26">
        <f>SUMIF('New England Half'!$F$2:$F$300,$F29,'New England Half'!$J$2:$J$300)</f>
        <v>0</v>
      </c>
      <c r="M29" s="28">
        <f t="shared" si="1"/>
        <v>5.5</v>
      </c>
    </row>
    <row r="30" spans="1:13" ht="12.45" x14ac:dyDescent="0.3">
      <c r="A30" s="3" t="s">
        <v>475</v>
      </c>
      <c r="B30" s="3" t="s">
        <v>767</v>
      </c>
      <c r="C30" s="3" t="s">
        <v>33</v>
      </c>
      <c r="D30" s="3">
        <v>34</v>
      </c>
      <c r="E30" s="2" t="s">
        <v>20</v>
      </c>
      <c r="F30" s="2" t="str">
        <f t="shared" si="0"/>
        <v>StevenHolderMMILLENNIUM RUNNING</v>
      </c>
      <c r="G30" s="26">
        <f>SUMIF('Nashua 10K'!$F$2:$F$300,$F30,'Nashua 10K'!$J$2:$J$300)</f>
        <v>0</v>
      </c>
      <c r="H30" s="26">
        <f>SUMIF('Cinco 5K'!$F$2:$F$399,$F30,'Cinco 5K'!$J$2:$J$399)</f>
        <v>0</v>
      </c>
      <c r="I30" s="26">
        <f>SUMIF('Run for Freedom 10K'!$F$2:$F$300,$F30,'Run for Freedom 10K'!$J$2:$J$300)</f>
        <v>0</v>
      </c>
      <c r="J30" s="26">
        <f>SUMIF('Half Way to St. Patty 5K'!$F$2:$F$300,$F30,'Half Way to St. Patty 5K'!$J$2:$J$300)</f>
        <v>5.3125</v>
      </c>
      <c r="K30" s="26">
        <f>SUMIF('Downriver 10K'!$F$2:$F$300,$F30,'Downriver 10K'!$J$2:$J$300)</f>
        <v>0</v>
      </c>
      <c r="L30" s="26">
        <f>SUMIF('New England Half'!$F$2:$F$300,$F30,'New England Half'!$J$2:$J$300)</f>
        <v>0</v>
      </c>
      <c r="M30" s="28">
        <f t="shared" si="1"/>
        <v>5.3125</v>
      </c>
    </row>
    <row r="31" spans="1:13" ht="12.45" x14ac:dyDescent="0.3">
      <c r="A31" s="3" t="s">
        <v>532</v>
      </c>
      <c r="B31" s="3" t="s">
        <v>422</v>
      </c>
      <c r="C31" s="3" t="s">
        <v>33</v>
      </c>
      <c r="D31" s="3">
        <v>34</v>
      </c>
      <c r="E31" s="3" t="s">
        <v>20</v>
      </c>
      <c r="F31" s="2" t="str">
        <f t="shared" si="0"/>
        <v>EricSmithMMILLENNIUM RUNNING</v>
      </c>
      <c r="G31" s="26">
        <f>SUMIF('Nashua 10K'!$F$2:$F$300,$F31,'Nashua 10K'!$J$2:$J$300)</f>
        <v>0</v>
      </c>
      <c r="H31" s="26">
        <f>SUMIF('Cinco 5K'!$F$2:$F$399,$F31,'Cinco 5K'!$J$2:$J$399)</f>
        <v>5.3125</v>
      </c>
      <c r="I31" s="26">
        <f>SUMIF('Run for Freedom 10K'!$F$2:$F$300,$F31,'Run for Freedom 10K'!$J$2:$J$300)</f>
        <v>0</v>
      </c>
      <c r="J31" s="26">
        <f>SUMIF('Half Way to St. Patty 5K'!$F$2:$F$300,$F31,'Half Way to St. Patty 5K'!$J$2:$J$300)</f>
        <v>0</v>
      </c>
      <c r="K31" s="26">
        <f>SUMIF('Downriver 10K'!$F$2:$F$300,$F31,'Downriver 10K'!$J$2:$J$300)</f>
        <v>0</v>
      </c>
      <c r="L31" s="26">
        <f>SUMIF('New England Half'!$F$2:$F$300,$F31,'New England Half'!$J$2:$J$300)</f>
        <v>0</v>
      </c>
      <c r="M31" s="28">
        <f t="shared" si="1"/>
        <v>5.3125</v>
      </c>
    </row>
    <row r="32" spans="1:13" ht="12.45" x14ac:dyDescent="0.3">
      <c r="A32" s="3" t="s">
        <v>99</v>
      </c>
      <c r="B32" s="3" t="s">
        <v>553</v>
      </c>
      <c r="C32" s="3" t="s">
        <v>33</v>
      </c>
      <c r="D32" s="3">
        <v>33</v>
      </c>
      <c r="E32" s="2" t="s">
        <v>25</v>
      </c>
      <c r="F32" s="2" t="str">
        <f t="shared" si="0"/>
        <v>TomMeloMRUNNERS ALLEY</v>
      </c>
      <c r="G32" s="26">
        <f>SUMIF('Nashua 10K'!$F$2:$F$300,$F32,'Nashua 10K'!$J$2:$J$300)</f>
        <v>0</v>
      </c>
      <c r="H32" s="26">
        <f>SUMIF('Cinco 5K'!$F$2:$F$399,$F32,'Cinco 5K'!$J$2:$J$399)</f>
        <v>5.125</v>
      </c>
      <c r="I32" s="26">
        <f>SUMIF('Run for Freedom 10K'!$F$2:$F$300,$F32,'Run for Freedom 10K'!$J$2:$J$300)</f>
        <v>0</v>
      </c>
      <c r="J32" s="26">
        <f>SUMIF('Half Way to St. Patty 5K'!$F$2:$F$300,$F32,'Half Way to St. Patty 5K'!$J$2:$J$300)</f>
        <v>0</v>
      </c>
      <c r="K32" s="26">
        <f>SUMIF('Downriver 10K'!$F$2:$F$300,$F32,'Downriver 10K'!$J$2:$J$300)</f>
        <v>0</v>
      </c>
      <c r="L32" s="26">
        <f>SUMIF('New England Half'!$F$2:$F$300,$F32,'New England Half'!$J$2:$J$300)</f>
        <v>0</v>
      </c>
      <c r="M32" s="28">
        <f t="shared" si="1"/>
        <v>5.125</v>
      </c>
    </row>
    <row r="33" spans="1:13" ht="12.45" x14ac:dyDescent="0.3">
      <c r="A33" s="3" t="s">
        <v>555</v>
      </c>
      <c r="B33" s="3" t="s">
        <v>556</v>
      </c>
      <c r="C33" s="3" t="s">
        <v>33</v>
      </c>
      <c r="D33" s="3">
        <v>31</v>
      </c>
      <c r="E33" s="3" t="s">
        <v>20</v>
      </c>
      <c r="F33" s="2" t="str">
        <f t="shared" si="0"/>
        <v>TylerGuilbeaultMMILLENNIUM RUNNING</v>
      </c>
      <c r="G33" s="26">
        <f>SUMIF('Nashua 10K'!$F$2:$F$300,$F33,'Nashua 10K'!$J$2:$J$300)</f>
        <v>0</v>
      </c>
      <c r="H33" s="26">
        <f>SUMIF('Cinco 5K'!$F$2:$F$399,$F33,'Cinco 5K'!$J$2:$J$399)</f>
        <v>4.375</v>
      </c>
      <c r="I33" s="26">
        <f>SUMIF('Run for Freedom 10K'!$F$2:$F$300,$F33,'Run for Freedom 10K'!$J$2:$J$300)</f>
        <v>0</v>
      </c>
      <c r="J33" s="26">
        <f>SUMIF('Half Way to St. Patty 5K'!$F$2:$F$300,$F33,'Half Way to St. Patty 5K'!$J$2:$J$300)</f>
        <v>0</v>
      </c>
      <c r="K33" s="26">
        <f>SUMIF('Downriver 10K'!$F$2:$F$300,$F33,'Downriver 10K'!$J$2:$J$300)</f>
        <v>0</v>
      </c>
      <c r="L33" s="26">
        <f>SUMIF('New England Half'!$F$2:$F$300,$F33,'New England Half'!$J$2:$J$300)</f>
        <v>0</v>
      </c>
      <c r="M33" s="28">
        <f t="shared" si="1"/>
        <v>4.375</v>
      </c>
    </row>
    <row r="34" spans="1:13" ht="12.45" x14ac:dyDescent="0.3">
      <c r="A34" s="3" t="s">
        <v>575</v>
      </c>
      <c r="B34" s="3" t="s">
        <v>491</v>
      </c>
      <c r="C34" s="3" t="s">
        <v>33</v>
      </c>
      <c r="D34" s="3">
        <v>39</v>
      </c>
      <c r="E34" s="3" t="s">
        <v>20</v>
      </c>
      <c r="F34" s="2" t="str">
        <f t="shared" si="0"/>
        <v>BrendanBurnsMMILLENNIUM RUNNING</v>
      </c>
      <c r="G34" s="26">
        <f>SUMIF('Nashua 10K'!$F$2:$F$300,$F34,'Nashua 10K'!$J$2:$J$300)</f>
        <v>0</v>
      </c>
      <c r="H34" s="26">
        <f>SUMIF('Cinco 5K'!$F$2:$F$399,$F34,'Cinco 5K'!$J$2:$J$399)</f>
        <v>2.65625</v>
      </c>
      <c r="I34" s="26">
        <f>SUMIF('Run for Freedom 10K'!$F$2:$F$300,$F34,'Run for Freedom 10K'!$J$2:$J$300)</f>
        <v>0</v>
      </c>
      <c r="J34" s="26">
        <f>SUMIF('Half Way to St. Patty 5K'!$F$2:$F$300,$F34,'Half Way to St. Patty 5K'!$J$2:$J$300)</f>
        <v>0</v>
      </c>
      <c r="K34" s="26">
        <f>SUMIF('Downriver 10K'!$F$2:$F$300,$F34,'Downriver 10K'!$J$2:$J$300)</f>
        <v>0</v>
      </c>
      <c r="L34" s="26">
        <f>SUMIF('New England Half'!$F$2:$F$300,$F34,'New England Half'!$J$2:$J$300)</f>
        <v>0</v>
      </c>
      <c r="M34" s="28">
        <f t="shared" si="1"/>
        <v>2.65625</v>
      </c>
    </row>
    <row r="35" spans="1:13" ht="12.45" x14ac:dyDescent="0.3">
      <c r="A35" s="3" t="s">
        <v>555</v>
      </c>
      <c r="B35" s="3" t="s">
        <v>579</v>
      </c>
      <c r="C35" s="3" t="s">
        <v>33</v>
      </c>
      <c r="D35" s="3">
        <v>30</v>
      </c>
      <c r="E35" s="3" t="s">
        <v>20</v>
      </c>
      <c r="F35" s="2" t="str">
        <f t="shared" si="0"/>
        <v>TylerMeilleurMMILLENNIUM RUNNING</v>
      </c>
      <c r="G35" s="26">
        <f>SUMIF('Nashua 10K'!$F$2:$F$300,$F35,'Nashua 10K'!$J$2:$J$300)</f>
        <v>0</v>
      </c>
      <c r="H35" s="26">
        <f>SUMIF('Cinco 5K'!$F$2:$F$399,$F35,'Cinco 5K'!$J$2:$J$399)</f>
        <v>2.125</v>
      </c>
      <c r="I35" s="26">
        <f>SUMIF('Run for Freedom 10K'!$F$2:$F$300,$F35,'Run for Freedom 10K'!$J$2:$J$300)</f>
        <v>0</v>
      </c>
      <c r="J35" s="26">
        <f>SUMIF('Half Way to St. Patty 5K'!$F$2:$F$300,$F35,'Half Way to St. Patty 5K'!$J$2:$J$300)</f>
        <v>0</v>
      </c>
      <c r="K35" s="26">
        <f>SUMIF('Downriver 10K'!$F$2:$F$300,$F35,'Downriver 10K'!$J$2:$J$300)</f>
        <v>0</v>
      </c>
      <c r="L35" s="26">
        <f>SUMIF('New England Half'!$F$2:$F$300,$F35,'New England Half'!$J$2:$J$300)</f>
        <v>0</v>
      </c>
      <c r="M35" s="28">
        <f t="shared" si="1"/>
        <v>2.125</v>
      </c>
    </row>
    <row r="36" spans="1:13" ht="12.45" x14ac:dyDescent="0.3">
      <c r="A36" s="3" t="s">
        <v>486</v>
      </c>
      <c r="B36" s="3" t="s">
        <v>580</v>
      </c>
      <c r="C36" s="3" t="s">
        <v>33</v>
      </c>
      <c r="D36" s="3">
        <v>37</v>
      </c>
      <c r="E36" s="3" t="s">
        <v>20</v>
      </c>
      <c r="F36" s="2" t="str">
        <f t="shared" si="0"/>
        <v>KevinSwensonMMILLENNIUM RUNNING</v>
      </c>
      <c r="G36" s="26">
        <f>SUMIF('Nashua 10K'!$F$2:$F$300,$F36,'Nashua 10K'!$J$2:$J$300)</f>
        <v>0</v>
      </c>
      <c r="H36" s="26">
        <f>SUMIF('Cinco 5K'!$F$2:$F$399,$F36,'Cinco 5K'!$J$2:$J$399)</f>
        <v>2.0625</v>
      </c>
      <c r="I36" s="26">
        <f>SUMIF('Run for Freedom 10K'!$F$2:$F$300,$F36,'Run for Freedom 10K'!$J$2:$J$300)</f>
        <v>0</v>
      </c>
      <c r="J36" s="26">
        <f>SUMIF('Half Way to St. Patty 5K'!$F$2:$F$300,$F36,'Half Way to St. Patty 5K'!$J$2:$J$300)</f>
        <v>0</v>
      </c>
      <c r="K36" s="26">
        <f>SUMIF('Downriver 10K'!$F$2:$F$300,$F36,'Downriver 10K'!$J$2:$J$300)</f>
        <v>0</v>
      </c>
      <c r="L36" s="26">
        <f>SUMIF('New England Half'!$F$2:$F$300,$F36,'New England Half'!$J$2:$J$300)</f>
        <v>0</v>
      </c>
      <c r="M36" s="28">
        <f t="shared" si="1"/>
        <v>2.0625</v>
      </c>
    </row>
    <row r="37" spans="1:13" ht="12.45" x14ac:dyDescent="0.3">
      <c r="A37" s="3" t="s">
        <v>91</v>
      </c>
      <c r="B37" s="3" t="s">
        <v>261</v>
      </c>
      <c r="C37" s="3" t="s">
        <v>33</v>
      </c>
      <c r="D37" s="3">
        <v>33</v>
      </c>
      <c r="E37" s="3" t="s">
        <v>20</v>
      </c>
      <c r="F37" s="2" t="str">
        <f t="shared" si="0"/>
        <v>LauraJohnsonMMILLENNIUM RUNNING</v>
      </c>
      <c r="G37" s="26">
        <f>SUMIF('Nashua 10K'!$F$2:$F$300,$F37,'Nashua 10K'!$J$2:$J$300)</f>
        <v>0</v>
      </c>
      <c r="H37" s="26">
        <f>SUMIF('Cinco 5K'!$F$2:$F$399,$F37,'Cinco 5K'!$J$2:$J$399)</f>
        <v>2</v>
      </c>
      <c r="I37" s="26">
        <f>SUMIF('Run for Freedom 10K'!$F$2:$F$300,$F37,'Run for Freedom 10K'!$J$2:$J$300)</f>
        <v>0</v>
      </c>
      <c r="J37" s="26">
        <f>SUMIF('Half Way to St. Patty 5K'!$F$2:$F$300,$F37,'Half Way to St. Patty 5K'!$J$2:$J$300)</f>
        <v>0</v>
      </c>
      <c r="K37" s="26">
        <f>SUMIF('Downriver 10K'!$F$2:$F$300,$F37,'Downriver 10K'!$J$2:$J$300)</f>
        <v>0</v>
      </c>
      <c r="L37" s="26">
        <f>SUMIF('New England Half'!$F$2:$F$300,$F37,'New England Half'!$J$2:$J$300)</f>
        <v>0</v>
      </c>
      <c r="M37" s="28">
        <f t="shared" si="1"/>
        <v>2</v>
      </c>
    </row>
    <row r="38" spans="1:13" ht="12.45" x14ac:dyDescent="0.3">
      <c r="A38" s="3" t="s">
        <v>42</v>
      </c>
      <c r="B38" s="3" t="s">
        <v>165</v>
      </c>
      <c r="C38" s="3" t="s">
        <v>33</v>
      </c>
      <c r="D38" s="3">
        <v>36</v>
      </c>
      <c r="E38" s="3" t="s">
        <v>20</v>
      </c>
      <c r="F38" s="2" t="str">
        <f t="shared" si="0"/>
        <v>RyanFarnsworthMMILLENNIUM RUNNING</v>
      </c>
      <c r="G38" s="26">
        <f>SUMIF('Nashua 10K'!$F$2:$F$300,$F38,'Nashua 10K'!$J$2:$J$300)</f>
        <v>0</v>
      </c>
      <c r="H38" s="26">
        <f>SUMIF('Cinco 5K'!$F$2:$F$399,$F38,'Cinco 5K'!$J$2:$J$399)</f>
        <v>2</v>
      </c>
      <c r="I38" s="26">
        <f>SUMIF('Run for Freedom 10K'!$F$2:$F$300,$F38,'Run for Freedom 10K'!$J$2:$J$300)</f>
        <v>0</v>
      </c>
      <c r="J38" s="26">
        <f>SUMIF('Half Way to St. Patty 5K'!$F$2:$F$300,$F38,'Half Way to St. Patty 5K'!$J$2:$J$300)</f>
        <v>0</v>
      </c>
      <c r="K38" s="26">
        <f>SUMIF('Downriver 10K'!$F$2:$F$300,$F38,'Downriver 10K'!$J$2:$J$300)</f>
        <v>0</v>
      </c>
      <c r="L38" s="26">
        <f>SUMIF('New England Half'!$F$2:$F$300,$F38,'New England Half'!$J$2:$J$300)</f>
        <v>0</v>
      </c>
      <c r="M38" s="28">
        <f t="shared" si="1"/>
        <v>2</v>
      </c>
    </row>
    <row r="39" spans="1:13" ht="12.45" x14ac:dyDescent="0.3">
      <c r="A39" s="3" t="s">
        <v>81</v>
      </c>
      <c r="B39" s="3" t="s">
        <v>214</v>
      </c>
      <c r="C39" s="3" t="s">
        <v>33</v>
      </c>
      <c r="D39" s="3">
        <v>38</v>
      </c>
      <c r="E39" s="3" t="s">
        <v>20</v>
      </c>
      <c r="F39" s="2" t="str">
        <f t="shared" si="0"/>
        <v>TrevorCookMMILLENNIUM RUNNING</v>
      </c>
      <c r="G39" s="26">
        <f>SUMIF('Nashua 10K'!$F$2:$F$300,$F39,'Nashua 10K'!$J$2:$J$300)</f>
        <v>0</v>
      </c>
      <c r="H39" s="26">
        <f>SUMIF('Cinco 5K'!$F$2:$F$399,$F39,'Cinco 5K'!$J$2:$J$399)</f>
        <v>2</v>
      </c>
      <c r="I39" s="26">
        <f>SUMIF('Run for Freedom 10K'!$F$2:$F$300,$F39,'Run for Freedom 10K'!$J$2:$J$300)</f>
        <v>0</v>
      </c>
      <c r="J39" s="26">
        <f>SUMIF('Half Way to St. Patty 5K'!$F$2:$F$300,$F39,'Half Way to St. Patty 5K'!$J$2:$J$300)</f>
        <v>0</v>
      </c>
      <c r="K39" s="26">
        <f>SUMIF('Downriver 10K'!$F$2:$F$300,$F39,'Downriver 10K'!$J$2:$J$300)</f>
        <v>0</v>
      </c>
      <c r="L39" s="26">
        <f>SUMIF('New England Half'!$F$2:$F$300,$F39,'New England Half'!$J$2:$J$300)</f>
        <v>0</v>
      </c>
      <c r="M39" s="28">
        <f t="shared" si="1"/>
        <v>2</v>
      </c>
    </row>
    <row r="40" spans="1:13" ht="12.45" x14ac:dyDescent="0.3">
      <c r="M40" s="28"/>
    </row>
    <row r="41" spans="1:13" ht="12.45" x14ac:dyDescent="0.3">
      <c r="M41" s="28"/>
    </row>
    <row r="42" spans="1:13" ht="12.45" x14ac:dyDescent="0.3">
      <c r="M42" s="28"/>
    </row>
    <row r="43" spans="1:13" ht="12.45" x14ac:dyDescent="0.3">
      <c r="M43" s="28"/>
    </row>
    <row r="44" spans="1:13" ht="12.45" x14ac:dyDescent="0.3">
      <c r="M44" s="28"/>
    </row>
    <row r="45" spans="1:13" ht="12.45" x14ac:dyDescent="0.3">
      <c r="M45" s="28"/>
    </row>
    <row r="46" spans="1:13" ht="12.45" x14ac:dyDescent="0.3">
      <c r="M46" s="28"/>
    </row>
    <row r="47" spans="1:13" ht="12.45" x14ac:dyDescent="0.3">
      <c r="M47" s="28"/>
    </row>
    <row r="48" spans="1:13" ht="12.45" x14ac:dyDescent="0.3">
      <c r="M48" s="28"/>
    </row>
    <row r="49" spans="13:13" ht="12.45" x14ac:dyDescent="0.3">
      <c r="M49" s="28"/>
    </row>
    <row r="50" spans="13:13" ht="12.45" x14ac:dyDescent="0.3">
      <c r="M50" s="28"/>
    </row>
    <row r="51" spans="13:13" ht="12.45" x14ac:dyDescent="0.3">
      <c r="M51" s="28"/>
    </row>
    <row r="52" spans="13:13" ht="12.45" x14ac:dyDescent="0.3">
      <c r="M52" s="28"/>
    </row>
    <row r="53" spans="13:13" ht="12.45" x14ac:dyDescent="0.3">
      <c r="M53" s="28"/>
    </row>
    <row r="54" spans="13:13" ht="12.45" x14ac:dyDescent="0.3">
      <c r="M54" s="28"/>
    </row>
    <row r="55" spans="13:13" ht="12.45" x14ac:dyDescent="0.3">
      <c r="M55" s="28"/>
    </row>
    <row r="56" spans="13:13" ht="12.45" x14ac:dyDescent="0.3">
      <c r="M56" s="28"/>
    </row>
    <row r="57" spans="13:13" ht="12.45" x14ac:dyDescent="0.3">
      <c r="M57" s="28"/>
    </row>
    <row r="58" spans="13:13" ht="12.45" x14ac:dyDescent="0.3">
      <c r="M58" s="28"/>
    </row>
    <row r="59" spans="13:13" ht="12.45" x14ac:dyDescent="0.3">
      <c r="M59" s="28"/>
    </row>
    <row r="60" spans="13:13" ht="12.45" x14ac:dyDescent="0.3">
      <c r="M60" s="28"/>
    </row>
    <row r="61" spans="13:13" ht="12.45" x14ac:dyDescent="0.3">
      <c r="M61" s="28"/>
    </row>
    <row r="62" spans="13:13" ht="12.45" x14ac:dyDescent="0.3">
      <c r="M62" s="28"/>
    </row>
    <row r="63" spans="13:13" ht="12.45" x14ac:dyDescent="0.3">
      <c r="M63" s="28"/>
    </row>
    <row r="64" spans="13:13" ht="12.45" x14ac:dyDescent="0.3">
      <c r="M64" s="28"/>
    </row>
    <row r="65" spans="13:13" ht="12.45" x14ac:dyDescent="0.3">
      <c r="M65" s="28"/>
    </row>
    <row r="66" spans="13:13" ht="12.45" x14ac:dyDescent="0.3">
      <c r="M66" s="28"/>
    </row>
    <row r="67" spans="13:13" ht="12.45" x14ac:dyDescent="0.3">
      <c r="M67" s="28"/>
    </row>
    <row r="68" spans="13:13" ht="12.45" x14ac:dyDescent="0.3">
      <c r="M68" s="28"/>
    </row>
    <row r="69" spans="13:13" ht="12.45" x14ac:dyDescent="0.3">
      <c r="M69" s="28"/>
    </row>
    <row r="70" spans="13:13" ht="12.45" x14ac:dyDescent="0.3">
      <c r="M70" s="28"/>
    </row>
    <row r="71" spans="13:13" ht="12.45" x14ac:dyDescent="0.3">
      <c r="M71" s="28"/>
    </row>
    <row r="72" spans="13:13" ht="12.45" x14ac:dyDescent="0.3">
      <c r="M72" s="28"/>
    </row>
    <row r="73" spans="13:13" ht="12.45" x14ac:dyDescent="0.3">
      <c r="M73" s="28"/>
    </row>
    <row r="74" spans="13:13" ht="12.45" x14ac:dyDescent="0.3">
      <c r="M74" s="28"/>
    </row>
    <row r="75" spans="13:13" ht="12.45" x14ac:dyDescent="0.3">
      <c r="M75" s="28"/>
    </row>
    <row r="76" spans="13:13" ht="12.45" x14ac:dyDescent="0.3">
      <c r="M76" s="28"/>
    </row>
    <row r="77" spans="13:13" ht="12.45" x14ac:dyDescent="0.3">
      <c r="M77" s="28"/>
    </row>
    <row r="78" spans="13:13" ht="12.45" x14ac:dyDescent="0.3">
      <c r="M78" s="28"/>
    </row>
    <row r="79" spans="13:13" ht="12.45" x14ac:dyDescent="0.3">
      <c r="M79" s="28"/>
    </row>
    <row r="80" spans="13:13" ht="12.45" x14ac:dyDescent="0.3">
      <c r="M80" s="28"/>
    </row>
    <row r="81" spans="13:13" ht="12.45" x14ac:dyDescent="0.3">
      <c r="M81" s="28"/>
    </row>
    <row r="82" spans="13:13" ht="12.45" x14ac:dyDescent="0.3">
      <c r="M82" s="28"/>
    </row>
    <row r="83" spans="13:13" ht="12.45" x14ac:dyDescent="0.3">
      <c r="M83" s="28"/>
    </row>
    <row r="84" spans="13:13" ht="12.45" x14ac:dyDescent="0.3">
      <c r="M84" s="28"/>
    </row>
    <row r="85" spans="13:13" ht="12.45" x14ac:dyDescent="0.3">
      <c r="M85" s="28"/>
    </row>
    <row r="86" spans="13:13" ht="12.45" x14ac:dyDescent="0.3">
      <c r="M86" s="28"/>
    </row>
    <row r="87" spans="13:13" ht="12.45" x14ac:dyDescent="0.3">
      <c r="M87" s="28"/>
    </row>
    <row r="88" spans="13:13" ht="12.45" x14ac:dyDescent="0.3">
      <c r="M88" s="28"/>
    </row>
    <row r="89" spans="13:13" ht="12.45" x14ac:dyDescent="0.3">
      <c r="M89" s="28"/>
    </row>
    <row r="90" spans="13:13" ht="12.45" x14ac:dyDescent="0.3">
      <c r="M90" s="28"/>
    </row>
    <row r="91" spans="13:13" ht="12.45" x14ac:dyDescent="0.3">
      <c r="M91" s="28"/>
    </row>
    <row r="92" spans="13:13" ht="12.45" x14ac:dyDescent="0.3">
      <c r="M92" s="28"/>
    </row>
    <row r="93" spans="13:13" ht="12.45" x14ac:dyDescent="0.3">
      <c r="M93" s="28"/>
    </row>
    <row r="94" spans="13:13" ht="12.45" x14ac:dyDescent="0.3">
      <c r="M94" s="28"/>
    </row>
    <row r="95" spans="13:13" ht="12.45" x14ac:dyDescent="0.3">
      <c r="M95" s="28"/>
    </row>
    <row r="96" spans="13:13" ht="12.45" x14ac:dyDescent="0.3">
      <c r="M96" s="28"/>
    </row>
    <row r="97" spans="13:13" ht="12.45" x14ac:dyDescent="0.3">
      <c r="M97" s="28"/>
    </row>
    <row r="98" spans="13:13" ht="12.45" x14ac:dyDescent="0.3">
      <c r="M98" s="28"/>
    </row>
    <row r="99" spans="13:13" ht="12.45" x14ac:dyDescent="0.3">
      <c r="M99" s="28"/>
    </row>
    <row r="100" spans="13:13" ht="12.45" x14ac:dyDescent="0.3">
      <c r="M100" s="28"/>
    </row>
    <row r="101" spans="13:13" ht="12.45" x14ac:dyDescent="0.3">
      <c r="M101" s="28"/>
    </row>
    <row r="102" spans="13:13" ht="12.45" x14ac:dyDescent="0.3">
      <c r="M102" s="28"/>
    </row>
    <row r="103" spans="13:13" ht="12.45" x14ac:dyDescent="0.3">
      <c r="M103" s="28"/>
    </row>
    <row r="104" spans="13:13" ht="12.45" x14ac:dyDescent="0.3">
      <c r="M104" s="28"/>
    </row>
    <row r="105" spans="13:13" ht="12.45" x14ac:dyDescent="0.3">
      <c r="M105" s="28"/>
    </row>
    <row r="106" spans="13:13" ht="12.45" x14ac:dyDescent="0.3">
      <c r="M106" s="28"/>
    </row>
    <row r="107" spans="13:13" ht="12.45" x14ac:dyDescent="0.3">
      <c r="M107" s="28"/>
    </row>
    <row r="108" spans="13:13" ht="12.45" x14ac:dyDescent="0.3">
      <c r="M108" s="28"/>
    </row>
    <row r="109" spans="13:13" ht="12.45" x14ac:dyDescent="0.3">
      <c r="M109" s="28"/>
    </row>
    <row r="110" spans="13:13" ht="12.45" x14ac:dyDescent="0.3">
      <c r="M110" s="28"/>
    </row>
    <row r="111" spans="13:13" ht="12.45" x14ac:dyDescent="0.3">
      <c r="M111" s="28"/>
    </row>
    <row r="112" spans="13:13" ht="12.45" x14ac:dyDescent="0.3">
      <c r="M112" s="28"/>
    </row>
    <row r="113" spans="13:13" ht="12.45" x14ac:dyDescent="0.3">
      <c r="M113" s="28"/>
    </row>
    <row r="114" spans="13:13" ht="12.45" x14ac:dyDescent="0.3">
      <c r="M114" s="28"/>
    </row>
    <row r="115" spans="13:13" ht="12.45" x14ac:dyDescent="0.3">
      <c r="M115" s="28"/>
    </row>
    <row r="116" spans="13:13" ht="12.45" x14ac:dyDescent="0.3">
      <c r="M116" s="28"/>
    </row>
    <row r="117" spans="13:13" ht="12.45" x14ac:dyDescent="0.3">
      <c r="M117" s="28"/>
    </row>
    <row r="118" spans="13:13" ht="12.45" x14ac:dyDescent="0.3">
      <c r="M118" s="28"/>
    </row>
    <row r="119" spans="13:13" ht="12.45" x14ac:dyDescent="0.3">
      <c r="M119" s="28"/>
    </row>
    <row r="120" spans="13:13" ht="12.45" x14ac:dyDescent="0.3">
      <c r="M120" s="28"/>
    </row>
    <row r="121" spans="13:13" ht="12.45" x14ac:dyDescent="0.3">
      <c r="M121" s="28"/>
    </row>
    <row r="122" spans="13:13" ht="12.45" x14ac:dyDescent="0.3">
      <c r="M122" s="28"/>
    </row>
    <row r="123" spans="13:13" ht="12.45" x14ac:dyDescent="0.3">
      <c r="M123" s="28"/>
    </row>
    <row r="124" spans="13:13" ht="12.45" x14ac:dyDescent="0.3">
      <c r="M124" s="28"/>
    </row>
    <row r="125" spans="13:13" ht="12.45" x14ac:dyDescent="0.3">
      <c r="M125" s="28"/>
    </row>
    <row r="126" spans="13:13" ht="12.45" x14ac:dyDescent="0.3">
      <c r="M126" s="28"/>
    </row>
    <row r="127" spans="13:13" ht="12.45" x14ac:dyDescent="0.3">
      <c r="M127" s="28"/>
    </row>
    <row r="128" spans="13:13" ht="12.45" x14ac:dyDescent="0.3">
      <c r="M128" s="28"/>
    </row>
    <row r="129" spans="13:13" ht="12.45" x14ac:dyDescent="0.3">
      <c r="M129" s="28"/>
    </row>
    <row r="130" spans="13:13" ht="12.45" x14ac:dyDescent="0.3">
      <c r="M130" s="28"/>
    </row>
    <row r="131" spans="13:13" ht="12.45" x14ac:dyDescent="0.3">
      <c r="M131" s="28"/>
    </row>
    <row r="132" spans="13:13" ht="12.45" x14ac:dyDescent="0.3">
      <c r="M132" s="28"/>
    </row>
    <row r="133" spans="13:13" ht="12.45" x14ac:dyDescent="0.3">
      <c r="M133" s="28"/>
    </row>
    <row r="134" spans="13:13" ht="12.45" x14ac:dyDescent="0.3">
      <c r="M134" s="28"/>
    </row>
    <row r="135" spans="13:13" ht="12.45" x14ac:dyDescent="0.3">
      <c r="M135" s="28"/>
    </row>
    <row r="136" spans="13:13" ht="12.45" x14ac:dyDescent="0.3">
      <c r="M136" s="28"/>
    </row>
    <row r="137" spans="13:13" ht="12.45" x14ac:dyDescent="0.3">
      <c r="M137" s="28"/>
    </row>
    <row r="138" spans="13:13" ht="12.45" x14ac:dyDescent="0.3">
      <c r="M138" s="28"/>
    </row>
    <row r="139" spans="13:13" ht="12.45" x14ac:dyDescent="0.3">
      <c r="M139" s="28"/>
    </row>
    <row r="140" spans="13:13" ht="12.45" x14ac:dyDescent="0.3">
      <c r="M140" s="28"/>
    </row>
    <row r="141" spans="13:13" ht="12.45" x14ac:dyDescent="0.3">
      <c r="M141" s="28"/>
    </row>
    <row r="142" spans="13:13" ht="12.45" x14ac:dyDescent="0.3">
      <c r="M142" s="28"/>
    </row>
    <row r="143" spans="13:13" ht="12.45" x14ac:dyDescent="0.3">
      <c r="M143" s="28"/>
    </row>
    <row r="144" spans="13:13" ht="12.45" x14ac:dyDescent="0.3">
      <c r="M144" s="28"/>
    </row>
    <row r="145" spans="13:13" ht="12.45" x14ac:dyDescent="0.3">
      <c r="M145" s="28"/>
    </row>
    <row r="146" spans="13:13" ht="12.45" x14ac:dyDescent="0.3">
      <c r="M146" s="28"/>
    </row>
    <row r="147" spans="13:13" ht="12.45" x14ac:dyDescent="0.3">
      <c r="M147" s="28"/>
    </row>
    <row r="148" spans="13:13" ht="12.45" x14ac:dyDescent="0.3">
      <c r="M148" s="28"/>
    </row>
    <row r="149" spans="13:13" ht="12.45" x14ac:dyDescent="0.3">
      <c r="M149" s="28"/>
    </row>
    <row r="150" spans="13:13" ht="12.45" x14ac:dyDescent="0.3">
      <c r="M150" s="28"/>
    </row>
    <row r="151" spans="13:13" ht="12.45" x14ac:dyDescent="0.3">
      <c r="M151" s="28"/>
    </row>
    <row r="152" spans="13:13" ht="12.45" x14ac:dyDescent="0.3">
      <c r="M152" s="28"/>
    </row>
    <row r="153" spans="13:13" ht="12.45" x14ac:dyDescent="0.3">
      <c r="M153" s="28"/>
    </row>
    <row r="154" spans="13:13" ht="12.45" x14ac:dyDescent="0.3">
      <c r="M154" s="28"/>
    </row>
    <row r="155" spans="13:13" ht="12.45" x14ac:dyDescent="0.3">
      <c r="M155" s="28"/>
    </row>
    <row r="156" spans="13:13" ht="12.45" x14ac:dyDescent="0.3">
      <c r="M156" s="28"/>
    </row>
    <row r="157" spans="13:13" ht="12.45" x14ac:dyDescent="0.3">
      <c r="M157" s="28"/>
    </row>
    <row r="158" spans="13:13" ht="12.45" x14ac:dyDescent="0.3">
      <c r="M158" s="28"/>
    </row>
    <row r="159" spans="13:13" ht="12.45" x14ac:dyDescent="0.3">
      <c r="M159" s="28"/>
    </row>
    <row r="160" spans="13:13" ht="12.45" x14ac:dyDescent="0.3">
      <c r="M160" s="28"/>
    </row>
    <row r="161" spans="13:13" ht="12.45" x14ac:dyDescent="0.3">
      <c r="M161" s="28"/>
    </row>
    <row r="162" spans="13:13" ht="12.45" x14ac:dyDescent="0.3">
      <c r="M162" s="28"/>
    </row>
    <row r="163" spans="13:13" ht="12.45" x14ac:dyDescent="0.3">
      <c r="M163" s="28"/>
    </row>
    <row r="164" spans="13:13" ht="12.45" x14ac:dyDescent="0.3">
      <c r="M164" s="28"/>
    </row>
    <row r="165" spans="13:13" ht="12.45" x14ac:dyDescent="0.3">
      <c r="M165" s="28"/>
    </row>
    <row r="166" spans="13:13" ht="12.45" x14ac:dyDescent="0.3">
      <c r="M166" s="28"/>
    </row>
    <row r="167" spans="13:13" ht="12.45" x14ac:dyDescent="0.3">
      <c r="M167" s="28"/>
    </row>
    <row r="168" spans="13:13" ht="12.45" x14ac:dyDescent="0.3">
      <c r="M168" s="28"/>
    </row>
    <row r="169" spans="13:13" ht="12.45" x14ac:dyDescent="0.3">
      <c r="M169" s="28"/>
    </row>
    <row r="170" spans="13:13" ht="12.45" x14ac:dyDescent="0.3">
      <c r="M170" s="28"/>
    </row>
    <row r="171" spans="13:13" ht="12.45" x14ac:dyDescent="0.3">
      <c r="M171" s="28"/>
    </row>
    <row r="172" spans="13:13" ht="12.45" x14ac:dyDescent="0.3">
      <c r="M172" s="28"/>
    </row>
    <row r="173" spans="13:13" ht="12.45" x14ac:dyDescent="0.3">
      <c r="M173" s="28"/>
    </row>
    <row r="174" spans="13:13" ht="12.45" x14ac:dyDescent="0.3">
      <c r="M174" s="28"/>
    </row>
    <row r="175" spans="13:13" ht="12.45" x14ac:dyDescent="0.3">
      <c r="M175" s="28"/>
    </row>
    <row r="176" spans="13:13" ht="12.45" x14ac:dyDescent="0.3">
      <c r="M176" s="28"/>
    </row>
    <row r="177" spans="13:13" ht="12.45" x14ac:dyDescent="0.3">
      <c r="M177" s="28"/>
    </row>
    <row r="178" spans="13:13" ht="12.45" x14ac:dyDescent="0.3">
      <c r="M178" s="28"/>
    </row>
    <row r="179" spans="13:13" ht="12.45" x14ac:dyDescent="0.3">
      <c r="M179" s="28"/>
    </row>
    <row r="180" spans="13:13" ht="12.45" x14ac:dyDescent="0.3">
      <c r="M180" s="28"/>
    </row>
    <row r="181" spans="13:13" ht="12.45" x14ac:dyDescent="0.3">
      <c r="M181" s="28"/>
    </row>
    <row r="182" spans="13:13" ht="12.45" x14ac:dyDescent="0.3">
      <c r="M182" s="28"/>
    </row>
    <row r="183" spans="13:13" ht="12.45" x14ac:dyDescent="0.3">
      <c r="M183" s="28"/>
    </row>
    <row r="184" spans="13:13" ht="12.45" x14ac:dyDescent="0.3">
      <c r="M184" s="28"/>
    </row>
    <row r="185" spans="13:13" ht="12.45" x14ac:dyDescent="0.3">
      <c r="M185" s="28"/>
    </row>
    <row r="186" spans="13:13" ht="12.45" x14ac:dyDescent="0.3">
      <c r="M186" s="28"/>
    </row>
    <row r="187" spans="13:13" ht="12.45" x14ac:dyDescent="0.3">
      <c r="M187" s="28"/>
    </row>
    <row r="188" spans="13:13" ht="12.45" x14ac:dyDescent="0.3">
      <c r="M188" s="28"/>
    </row>
    <row r="189" spans="13:13" ht="12.45" x14ac:dyDescent="0.3">
      <c r="M189" s="28"/>
    </row>
    <row r="190" spans="13:13" ht="12.45" x14ac:dyDescent="0.3">
      <c r="M190" s="28"/>
    </row>
    <row r="191" spans="13:13" ht="12.45" x14ac:dyDescent="0.3">
      <c r="M191" s="28"/>
    </row>
    <row r="192" spans="13:13" ht="12.45" x14ac:dyDescent="0.3">
      <c r="M192" s="28"/>
    </row>
    <row r="193" spans="13:13" ht="12.45" x14ac:dyDescent="0.3">
      <c r="M193" s="28"/>
    </row>
    <row r="194" spans="13:13" ht="12.45" x14ac:dyDescent="0.3">
      <c r="M194" s="28"/>
    </row>
    <row r="195" spans="13:13" ht="12.45" x14ac:dyDescent="0.3">
      <c r="M195" s="28"/>
    </row>
    <row r="196" spans="13:13" ht="12.45" x14ac:dyDescent="0.3">
      <c r="M196" s="28"/>
    </row>
    <row r="197" spans="13:13" ht="12.45" x14ac:dyDescent="0.3">
      <c r="M197" s="28"/>
    </row>
    <row r="198" spans="13:13" ht="12.45" x14ac:dyDescent="0.3">
      <c r="M198" s="28"/>
    </row>
    <row r="199" spans="13:13" ht="12.45" x14ac:dyDescent="0.3">
      <c r="M199" s="28"/>
    </row>
    <row r="200" spans="13:13" ht="12.45" x14ac:dyDescent="0.3">
      <c r="M200" s="28"/>
    </row>
    <row r="201" spans="13:13" ht="12.45" x14ac:dyDescent="0.3">
      <c r="M201" s="28"/>
    </row>
    <row r="202" spans="13:13" ht="12.45" x14ac:dyDescent="0.3">
      <c r="M202" s="28"/>
    </row>
    <row r="203" spans="13:13" ht="12.45" x14ac:dyDescent="0.3">
      <c r="M203" s="28"/>
    </row>
    <row r="204" spans="13:13" ht="12.45" x14ac:dyDescent="0.3">
      <c r="M204" s="28"/>
    </row>
    <row r="205" spans="13:13" ht="12.45" x14ac:dyDescent="0.3">
      <c r="M205" s="28"/>
    </row>
    <row r="206" spans="13:13" ht="12.45" x14ac:dyDescent="0.3">
      <c r="M206" s="28"/>
    </row>
    <row r="207" spans="13:13" ht="12.45" x14ac:dyDescent="0.3">
      <c r="M207" s="28"/>
    </row>
    <row r="208" spans="13:13" ht="12.45" x14ac:dyDescent="0.3">
      <c r="M208" s="28"/>
    </row>
    <row r="209" spans="13:13" ht="12.45" x14ac:dyDescent="0.3">
      <c r="M209" s="28"/>
    </row>
    <row r="210" spans="13:13" ht="12.45" x14ac:dyDescent="0.3">
      <c r="M210" s="28"/>
    </row>
    <row r="211" spans="13:13" ht="12.45" x14ac:dyDescent="0.3">
      <c r="M211" s="28"/>
    </row>
    <row r="212" spans="13:13" ht="12.45" x14ac:dyDescent="0.3">
      <c r="M212" s="28"/>
    </row>
    <row r="213" spans="13:13" ht="12.45" x14ac:dyDescent="0.3">
      <c r="M213" s="28"/>
    </row>
    <row r="214" spans="13:13" ht="12.45" x14ac:dyDescent="0.3">
      <c r="M214" s="28"/>
    </row>
    <row r="215" spans="13:13" ht="12.45" x14ac:dyDescent="0.3">
      <c r="M215" s="28"/>
    </row>
    <row r="216" spans="13:13" ht="12.45" x14ac:dyDescent="0.3">
      <c r="M216" s="28"/>
    </row>
    <row r="217" spans="13:13" ht="12.45" x14ac:dyDescent="0.3">
      <c r="M217" s="28"/>
    </row>
    <row r="218" spans="13:13" ht="12.45" x14ac:dyDescent="0.3">
      <c r="M218" s="28"/>
    </row>
    <row r="219" spans="13:13" ht="12.45" x14ac:dyDescent="0.3">
      <c r="M219" s="28"/>
    </row>
    <row r="220" spans="13:13" ht="12.45" x14ac:dyDescent="0.3">
      <c r="M220" s="28"/>
    </row>
    <row r="221" spans="13:13" ht="12.45" x14ac:dyDescent="0.3">
      <c r="M221" s="28"/>
    </row>
    <row r="222" spans="13:13" ht="12.45" x14ac:dyDescent="0.3">
      <c r="M222" s="28"/>
    </row>
    <row r="223" spans="13:13" ht="12.45" x14ac:dyDescent="0.3">
      <c r="M223" s="28"/>
    </row>
    <row r="224" spans="13:13" ht="12.45" x14ac:dyDescent="0.3">
      <c r="M224" s="28"/>
    </row>
    <row r="225" spans="13:13" ht="12.45" x14ac:dyDescent="0.3">
      <c r="M225" s="28"/>
    </row>
    <row r="226" spans="13:13" ht="12.45" x14ac:dyDescent="0.3">
      <c r="M226" s="28"/>
    </row>
    <row r="227" spans="13:13" ht="12.45" x14ac:dyDescent="0.3">
      <c r="M227" s="28"/>
    </row>
    <row r="228" spans="13:13" ht="12.45" x14ac:dyDescent="0.3">
      <c r="M228" s="28"/>
    </row>
    <row r="229" spans="13:13" ht="12.45" x14ac:dyDescent="0.3">
      <c r="M229" s="28"/>
    </row>
    <row r="230" spans="13:13" ht="12.45" x14ac:dyDescent="0.3">
      <c r="M230" s="28"/>
    </row>
    <row r="231" spans="13:13" ht="12.45" x14ac:dyDescent="0.3">
      <c r="M231" s="28"/>
    </row>
    <row r="232" spans="13:13" ht="12.45" x14ac:dyDescent="0.3">
      <c r="M232" s="28"/>
    </row>
    <row r="233" spans="13:13" ht="12.45" x14ac:dyDescent="0.3">
      <c r="M233" s="28"/>
    </row>
    <row r="234" spans="13:13" ht="12.45" x14ac:dyDescent="0.3">
      <c r="M234" s="28"/>
    </row>
    <row r="235" spans="13:13" ht="12.45" x14ac:dyDescent="0.3">
      <c r="M235" s="28"/>
    </row>
    <row r="236" spans="13:13" ht="12.45" x14ac:dyDescent="0.3">
      <c r="M236" s="28"/>
    </row>
    <row r="237" spans="13:13" ht="12.45" x14ac:dyDescent="0.3">
      <c r="M237" s="28"/>
    </row>
    <row r="238" spans="13:13" ht="12.45" x14ac:dyDescent="0.3">
      <c r="M238" s="28"/>
    </row>
    <row r="239" spans="13:13" ht="12.45" x14ac:dyDescent="0.3">
      <c r="M239" s="28"/>
    </row>
    <row r="240" spans="13:13" ht="12.45" x14ac:dyDescent="0.3">
      <c r="M240" s="28"/>
    </row>
    <row r="241" spans="13:13" ht="12.45" x14ac:dyDescent="0.3">
      <c r="M241" s="28"/>
    </row>
    <row r="242" spans="13:13" ht="12.45" x14ac:dyDescent="0.3">
      <c r="M242" s="28"/>
    </row>
    <row r="243" spans="13:13" ht="12.45" x14ac:dyDescent="0.3">
      <c r="M243" s="28"/>
    </row>
    <row r="244" spans="13:13" ht="12.45" x14ac:dyDescent="0.3">
      <c r="M244" s="28"/>
    </row>
    <row r="245" spans="13:13" ht="12.45" x14ac:dyDescent="0.3">
      <c r="M245" s="28"/>
    </row>
    <row r="246" spans="13:13" ht="12.45" x14ac:dyDescent="0.3">
      <c r="M246" s="28"/>
    </row>
    <row r="247" spans="13:13" ht="12.45" x14ac:dyDescent="0.3">
      <c r="M247" s="28"/>
    </row>
    <row r="248" spans="13:13" ht="12.45" x14ac:dyDescent="0.3">
      <c r="M248" s="28"/>
    </row>
    <row r="249" spans="13:13" ht="12.45" x14ac:dyDescent="0.3">
      <c r="M249" s="28"/>
    </row>
    <row r="250" spans="13:13" ht="12.45" x14ac:dyDescent="0.3">
      <c r="M250" s="28"/>
    </row>
    <row r="251" spans="13:13" ht="12.45" x14ac:dyDescent="0.3">
      <c r="M251" s="28"/>
    </row>
    <row r="252" spans="13:13" ht="12.45" x14ac:dyDescent="0.3">
      <c r="M252" s="28"/>
    </row>
    <row r="253" spans="13:13" ht="12.45" x14ac:dyDescent="0.3">
      <c r="M253" s="28"/>
    </row>
    <row r="254" spans="13:13" ht="12.45" x14ac:dyDescent="0.3">
      <c r="M254" s="28"/>
    </row>
    <row r="255" spans="13:13" ht="12.45" x14ac:dyDescent="0.3">
      <c r="M255" s="28"/>
    </row>
    <row r="256" spans="13:13" ht="12.45" x14ac:dyDescent="0.3">
      <c r="M256" s="28"/>
    </row>
    <row r="257" spans="13:13" ht="12.45" x14ac:dyDescent="0.3">
      <c r="M257" s="28"/>
    </row>
    <row r="258" spans="13:13" ht="12.45" x14ac:dyDescent="0.3">
      <c r="M258" s="28"/>
    </row>
    <row r="259" spans="13:13" ht="12.45" x14ac:dyDescent="0.3">
      <c r="M259" s="28"/>
    </row>
    <row r="260" spans="13:13" ht="12.45" x14ac:dyDescent="0.3">
      <c r="M260" s="28"/>
    </row>
    <row r="261" spans="13:13" ht="12.45" x14ac:dyDescent="0.3">
      <c r="M261" s="28"/>
    </row>
    <row r="262" spans="13:13" ht="12.45" x14ac:dyDescent="0.3">
      <c r="M262" s="28"/>
    </row>
    <row r="263" spans="13:13" ht="12.45" x14ac:dyDescent="0.3">
      <c r="M263" s="28"/>
    </row>
    <row r="264" spans="13:13" ht="12.45" x14ac:dyDescent="0.3">
      <c r="M264" s="28"/>
    </row>
    <row r="265" spans="13:13" ht="12.45" x14ac:dyDescent="0.3">
      <c r="M265" s="28"/>
    </row>
    <row r="266" spans="13:13" ht="12.45" x14ac:dyDescent="0.3">
      <c r="M266" s="28"/>
    </row>
    <row r="267" spans="13:13" ht="12.45" x14ac:dyDescent="0.3">
      <c r="M267" s="28"/>
    </row>
    <row r="268" spans="13:13" ht="12.45" x14ac:dyDescent="0.3">
      <c r="M268" s="28"/>
    </row>
    <row r="269" spans="13:13" ht="12.45" x14ac:dyDescent="0.3">
      <c r="M269" s="28"/>
    </row>
    <row r="270" spans="13:13" ht="12.45" x14ac:dyDescent="0.3">
      <c r="M270" s="28"/>
    </row>
    <row r="271" spans="13:13" ht="12.45" x14ac:dyDescent="0.3">
      <c r="M271" s="28"/>
    </row>
    <row r="272" spans="13:13" ht="12.45" x14ac:dyDescent="0.3">
      <c r="M272" s="28"/>
    </row>
    <row r="273" spans="13:13" ht="12.45" x14ac:dyDescent="0.3">
      <c r="M273" s="28"/>
    </row>
    <row r="274" spans="13:13" ht="12.45" x14ac:dyDescent="0.3">
      <c r="M274" s="28"/>
    </row>
    <row r="275" spans="13:13" ht="12.45" x14ac:dyDescent="0.3">
      <c r="M275" s="28"/>
    </row>
    <row r="276" spans="13:13" ht="12.45" x14ac:dyDescent="0.3">
      <c r="M276" s="28"/>
    </row>
    <row r="277" spans="13:13" ht="12.45" x14ac:dyDescent="0.3">
      <c r="M277" s="28"/>
    </row>
    <row r="278" spans="13:13" ht="12.45" x14ac:dyDescent="0.3">
      <c r="M278" s="28"/>
    </row>
    <row r="279" spans="13:13" ht="12.45" x14ac:dyDescent="0.3">
      <c r="M279" s="28"/>
    </row>
    <row r="280" spans="13:13" ht="12.45" x14ac:dyDescent="0.3">
      <c r="M280" s="28"/>
    </row>
    <row r="281" spans="13:13" ht="12.45" x14ac:dyDescent="0.3">
      <c r="M281" s="28"/>
    </row>
    <row r="282" spans="13:13" ht="12.45" x14ac:dyDescent="0.3">
      <c r="M282" s="28"/>
    </row>
    <row r="283" spans="13:13" ht="12.45" x14ac:dyDescent="0.3">
      <c r="M283" s="28"/>
    </row>
    <row r="284" spans="13:13" ht="12.45" x14ac:dyDescent="0.3">
      <c r="M284" s="28"/>
    </row>
    <row r="285" spans="13:13" ht="12.45" x14ac:dyDescent="0.3">
      <c r="M285" s="28"/>
    </row>
    <row r="286" spans="13:13" ht="12.45" x14ac:dyDescent="0.3">
      <c r="M286" s="28"/>
    </row>
    <row r="287" spans="13:13" ht="12.45" x14ac:dyDescent="0.3">
      <c r="M287" s="28"/>
    </row>
    <row r="288" spans="13:13" ht="12.45" x14ac:dyDescent="0.3">
      <c r="M288" s="28"/>
    </row>
    <row r="289" spans="13:13" ht="12.45" x14ac:dyDescent="0.3">
      <c r="M289" s="28"/>
    </row>
    <row r="290" spans="13:13" ht="12.45" x14ac:dyDescent="0.3">
      <c r="M290" s="28"/>
    </row>
    <row r="291" spans="13:13" ht="12.45" x14ac:dyDescent="0.3">
      <c r="M291" s="28"/>
    </row>
    <row r="292" spans="13:13" ht="12.45" x14ac:dyDescent="0.3">
      <c r="M292" s="28"/>
    </row>
    <row r="293" spans="13:13" ht="12.45" x14ac:dyDescent="0.3">
      <c r="M293" s="28"/>
    </row>
    <row r="294" spans="13:13" ht="12.45" x14ac:dyDescent="0.3">
      <c r="M294" s="28"/>
    </row>
    <row r="295" spans="13:13" ht="12.45" x14ac:dyDescent="0.3">
      <c r="M295" s="28"/>
    </row>
    <row r="296" spans="13:13" ht="12.45" x14ac:dyDescent="0.3">
      <c r="M296" s="28"/>
    </row>
    <row r="297" spans="13:13" ht="12.45" x14ac:dyDescent="0.3">
      <c r="M297" s="28"/>
    </row>
    <row r="298" spans="13:13" ht="12.45" x14ac:dyDescent="0.3">
      <c r="M298" s="28"/>
    </row>
    <row r="299" spans="13:13" ht="12.45" x14ac:dyDescent="0.3">
      <c r="M299" s="28"/>
    </row>
    <row r="300" spans="13:13" ht="12.45" x14ac:dyDescent="0.3">
      <c r="M300" s="28"/>
    </row>
    <row r="301" spans="13:13" ht="12.45" x14ac:dyDescent="0.3">
      <c r="M301" s="28"/>
    </row>
    <row r="302" spans="13:13" ht="12.45" x14ac:dyDescent="0.3">
      <c r="M302" s="28"/>
    </row>
    <row r="303" spans="13:13" ht="12.45" x14ac:dyDescent="0.3">
      <c r="M303" s="28"/>
    </row>
    <row r="304" spans="13:13" ht="12.45" x14ac:dyDescent="0.3">
      <c r="M304" s="28"/>
    </row>
    <row r="305" spans="13:13" ht="12.45" x14ac:dyDescent="0.3">
      <c r="M305" s="28"/>
    </row>
    <row r="306" spans="13:13" ht="12.45" x14ac:dyDescent="0.3">
      <c r="M306" s="28"/>
    </row>
    <row r="307" spans="13:13" ht="12.45" x14ac:dyDescent="0.3">
      <c r="M307" s="28"/>
    </row>
    <row r="308" spans="13:13" ht="12.45" x14ac:dyDescent="0.3">
      <c r="M308" s="28"/>
    </row>
    <row r="309" spans="13:13" ht="12.45" x14ac:dyDescent="0.3">
      <c r="M309" s="28"/>
    </row>
    <row r="310" spans="13:13" ht="12.45" x14ac:dyDescent="0.3">
      <c r="M310" s="28"/>
    </row>
    <row r="311" spans="13:13" ht="12.45" x14ac:dyDescent="0.3">
      <c r="M311" s="28"/>
    </row>
    <row r="312" spans="13:13" ht="12.45" x14ac:dyDescent="0.3">
      <c r="M312" s="28"/>
    </row>
    <row r="313" spans="13:13" ht="12.45" x14ac:dyDescent="0.3">
      <c r="M313" s="28"/>
    </row>
    <row r="314" spans="13:13" ht="12.45" x14ac:dyDescent="0.3">
      <c r="M314" s="28"/>
    </row>
    <row r="315" spans="13:13" ht="12.45" x14ac:dyDescent="0.3">
      <c r="M315" s="28"/>
    </row>
    <row r="316" spans="13:13" ht="12.45" x14ac:dyDescent="0.3">
      <c r="M316" s="28"/>
    </row>
    <row r="317" spans="13:13" ht="12.45" x14ac:dyDescent="0.3">
      <c r="M317" s="28"/>
    </row>
    <row r="318" spans="13:13" ht="12.45" x14ac:dyDescent="0.3">
      <c r="M318" s="28"/>
    </row>
    <row r="319" spans="13:13" ht="12.45" x14ac:dyDescent="0.3">
      <c r="M319" s="28"/>
    </row>
    <row r="320" spans="13:13" ht="12.45" x14ac:dyDescent="0.3">
      <c r="M320" s="28"/>
    </row>
    <row r="321" spans="13:13" ht="12.45" x14ac:dyDescent="0.3">
      <c r="M321" s="28"/>
    </row>
    <row r="322" spans="13:13" ht="12.45" x14ac:dyDescent="0.3">
      <c r="M322" s="28"/>
    </row>
    <row r="323" spans="13:13" ht="12.45" x14ac:dyDescent="0.3">
      <c r="M323" s="28"/>
    </row>
    <row r="324" spans="13:13" ht="12.45" x14ac:dyDescent="0.3">
      <c r="M324" s="28"/>
    </row>
    <row r="325" spans="13:13" ht="12.45" x14ac:dyDescent="0.3">
      <c r="M325" s="28"/>
    </row>
    <row r="326" spans="13:13" ht="12.45" x14ac:dyDescent="0.3">
      <c r="M326" s="28"/>
    </row>
    <row r="327" spans="13:13" ht="12.45" x14ac:dyDescent="0.3">
      <c r="M327" s="28"/>
    </row>
    <row r="328" spans="13:13" ht="12.45" x14ac:dyDescent="0.3">
      <c r="M328" s="28"/>
    </row>
    <row r="329" spans="13:13" ht="12.45" x14ac:dyDescent="0.3">
      <c r="M329" s="28"/>
    </row>
    <row r="330" spans="13:13" ht="12.45" x14ac:dyDescent="0.3">
      <c r="M330" s="28"/>
    </row>
    <row r="331" spans="13:13" ht="12.45" x14ac:dyDescent="0.3">
      <c r="M331" s="28"/>
    </row>
    <row r="332" spans="13:13" ht="12.45" x14ac:dyDescent="0.3">
      <c r="M332" s="28"/>
    </row>
    <row r="333" spans="13:13" ht="12.45" x14ac:dyDescent="0.3">
      <c r="M333" s="28"/>
    </row>
    <row r="334" spans="13:13" ht="12.45" x14ac:dyDescent="0.3">
      <c r="M334" s="28"/>
    </row>
    <row r="335" spans="13:13" ht="12.45" x14ac:dyDescent="0.3">
      <c r="M335" s="28"/>
    </row>
    <row r="336" spans="13:13" ht="12.45" x14ac:dyDescent="0.3">
      <c r="M336" s="28"/>
    </row>
    <row r="337" spans="13:13" ht="12.45" x14ac:dyDescent="0.3">
      <c r="M337" s="28"/>
    </row>
    <row r="338" spans="13:13" ht="12.45" x14ac:dyDescent="0.3">
      <c r="M338" s="28"/>
    </row>
    <row r="339" spans="13:13" ht="12.45" x14ac:dyDescent="0.3">
      <c r="M339" s="28"/>
    </row>
    <row r="340" spans="13:13" ht="12.45" x14ac:dyDescent="0.3">
      <c r="M340" s="28"/>
    </row>
    <row r="341" spans="13:13" ht="12.45" x14ac:dyDescent="0.3">
      <c r="M341" s="28"/>
    </row>
    <row r="342" spans="13:13" ht="12.45" x14ac:dyDescent="0.3">
      <c r="M342" s="28"/>
    </row>
    <row r="343" spans="13:13" ht="12.45" x14ac:dyDescent="0.3">
      <c r="M343" s="28"/>
    </row>
    <row r="344" spans="13:13" ht="12.45" x14ac:dyDescent="0.3">
      <c r="M344" s="28"/>
    </row>
    <row r="345" spans="13:13" ht="12.45" x14ac:dyDescent="0.3">
      <c r="M345" s="28"/>
    </row>
    <row r="346" spans="13:13" ht="12.45" x14ac:dyDescent="0.3">
      <c r="M346" s="28"/>
    </row>
    <row r="347" spans="13:13" ht="12.45" x14ac:dyDescent="0.3">
      <c r="M347" s="28"/>
    </row>
    <row r="348" spans="13:13" ht="12.45" x14ac:dyDescent="0.3">
      <c r="M348" s="28"/>
    </row>
    <row r="349" spans="13:13" ht="12.45" x14ac:dyDescent="0.3">
      <c r="M349" s="28"/>
    </row>
    <row r="350" spans="13:13" ht="12.45" x14ac:dyDescent="0.3">
      <c r="M350" s="28"/>
    </row>
    <row r="351" spans="13:13" ht="12.45" x14ac:dyDescent="0.3">
      <c r="M351" s="28"/>
    </row>
    <row r="352" spans="13:13" ht="12.45" x14ac:dyDescent="0.3">
      <c r="M352" s="28"/>
    </row>
    <row r="353" spans="13:13" ht="12.45" x14ac:dyDescent="0.3">
      <c r="M353" s="28"/>
    </row>
    <row r="354" spans="13:13" ht="12.45" x14ac:dyDescent="0.3">
      <c r="M354" s="28"/>
    </row>
    <row r="355" spans="13:13" ht="12.45" x14ac:dyDescent="0.3">
      <c r="M355" s="28"/>
    </row>
    <row r="356" spans="13:13" ht="12.45" x14ac:dyDescent="0.3">
      <c r="M356" s="28"/>
    </row>
    <row r="357" spans="13:13" ht="12.45" x14ac:dyDescent="0.3">
      <c r="M357" s="28"/>
    </row>
    <row r="358" spans="13:13" ht="12.45" x14ac:dyDescent="0.3">
      <c r="M358" s="28"/>
    </row>
    <row r="359" spans="13:13" ht="12.45" x14ac:dyDescent="0.3">
      <c r="M359" s="28"/>
    </row>
    <row r="360" spans="13:13" ht="12.45" x14ac:dyDescent="0.3">
      <c r="M360" s="28"/>
    </row>
    <row r="361" spans="13:13" ht="12.45" x14ac:dyDescent="0.3">
      <c r="M361" s="28"/>
    </row>
    <row r="362" spans="13:13" ht="12.45" x14ac:dyDescent="0.3">
      <c r="M362" s="28"/>
    </row>
    <row r="363" spans="13:13" ht="12.45" x14ac:dyDescent="0.3">
      <c r="M363" s="28"/>
    </row>
    <row r="364" spans="13:13" ht="12.45" x14ac:dyDescent="0.3">
      <c r="M364" s="28"/>
    </row>
    <row r="365" spans="13:13" ht="12.45" x14ac:dyDescent="0.3">
      <c r="M365" s="28"/>
    </row>
    <row r="366" spans="13:13" ht="12.45" x14ac:dyDescent="0.3">
      <c r="M366" s="28"/>
    </row>
    <row r="367" spans="13:13" ht="12.45" x14ac:dyDescent="0.3">
      <c r="M367" s="28"/>
    </row>
    <row r="368" spans="13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13:13" ht="12.45" x14ac:dyDescent="0.3">
      <c r="M641" s="28"/>
    </row>
    <row r="642" spans="13:13" ht="12.45" x14ac:dyDescent="0.3">
      <c r="M642" s="28"/>
    </row>
    <row r="643" spans="13:13" ht="12.45" x14ac:dyDescent="0.3">
      <c r="M643" s="28"/>
    </row>
    <row r="644" spans="13:13" ht="12.45" x14ac:dyDescent="0.3">
      <c r="M644" s="28"/>
    </row>
    <row r="645" spans="13:13" ht="12.45" x14ac:dyDescent="0.3">
      <c r="M645" s="28"/>
    </row>
    <row r="646" spans="13:13" ht="12.45" x14ac:dyDescent="0.3">
      <c r="M646" s="28"/>
    </row>
    <row r="647" spans="13:13" ht="12.45" x14ac:dyDescent="0.3">
      <c r="M647" s="28"/>
    </row>
    <row r="648" spans="13:13" ht="12.45" x14ac:dyDescent="0.3">
      <c r="M648" s="28"/>
    </row>
    <row r="649" spans="13:13" ht="12.45" x14ac:dyDescent="0.3">
      <c r="M649" s="28"/>
    </row>
    <row r="650" spans="13:13" ht="12.45" x14ac:dyDescent="0.3">
      <c r="M650" s="28"/>
    </row>
    <row r="651" spans="13:13" ht="12.45" x14ac:dyDescent="0.3">
      <c r="M651" s="28"/>
    </row>
    <row r="652" spans="13:13" ht="12.45" x14ac:dyDescent="0.3">
      <c r="M652" s="28"/>
    </row>
    <row r="653" spans="13:13" ht="12.45" x14ac:dyDescent="0.3">
      <c r="M653" s="28"/>
    </row>
    <row r="654" spans="13:13" ht="12.45" x14ac:dyDescent="0.3">
      <c r="M654" s="28"/>
    </row>
    <row r="655" spans="13:13" ht="12.45" x14ac:dyDescent="0.3">
      <c r="M655" s="28"/>
    </row>
    <row r="656" spans="13:13" ht="12.45" x14ac:dyDescent="0.3">
      <c r="M656" s="28"/>
    </row>
    <row r="657" spans="13:13" ht="12.45" x14ac:dyDescent="0.3">
      <c r="M657" s="28"/>
    </row>
    <row r="658" spans="13:13" ht="12.45" x14ac:dyDescent="0.3">
      <c r="M658" s="28"/>
    </row>
    <row r="659" spans="13:13" ht="12.45" x14ac:dyDescent="0.3">
      <c r="M659" s="28"/>
    </row>
    <row r="660" spans="13:13" ht="12.45" x14ac:dyDescent="0.3">
      <c r="M660" s="28"/>
    </row>
    <row r="661" spans="13:13" ht="12.45" x14ac:dyDescent="0.3">
      <c r="M661" s="28"/>
    </row>
    <row r="662" spans="13:13" ht="12.45" x14ac:dyDescent="0.3">
      <c r="M662" s="28"/>
    </row>
    <row r="663" spans="13:13" ht="12.45" x14ac:dyDescent="0.3">
      <c r="M663" s="28"/>
    </row>
    <row r="664" spans="13:13" ht="12.45" x14ac:dyDescent="0.3">
      <c r="M664" s="28"/>
    </row>
    <row r="665" spans="13:13" ht="12.45" x14ac:dyDescent="0.3">
      <c r="M665" s="28"/>
    </row>
    <row r="666" spans="13:13" ht="12.45" x14ac:dyDescent="0.3">
      <c r="M666" s="28"/>
    </row>
    <row r="667" spans="13:13" ht="12.45" x14ac:dyDescent="0.3">
      <c r="M667" s="28"/>
    </row>
    <row r="668" spans="13:13" ht="12.45" x14ac:dyDescent="0.3">
      <c r="M668" s="28"/>
    </row>
    <row r="669" spans="13:13" ht="12.45" x14ac:dyDescent="0.3">
      <c r="M669" s="28"/>
    </row>
    <row r="670" spans="13:13" ht="12.45" x14ac:dyDescent="0.3">
      <c r="M670" s="28"/>
    </row>
    <row r="671" spans="13:13" ht="12.45" x14ac:dyDescent="0.3">
      <c r="M671" s="28"/>
    </row>
    <row r="672" spans="13:13" ht="12.45" x14ac:dyDescent="0.3">
      <c r="M672" s="28"/>
    </row>
    <row r="673" spans="13:13" ht="12.45" x14ac:dyDescent="0.3">
      <c r="M673" s="28"/>
    </row>
    <row r="674" spans="13:13" ht="12.45" x14ac:dyDescent="0.3">
      <c r="M674" s="28"/>
    </row>
    <row r="675" spans="13:13" ht="12.45" x14ac:dyDescent="0.3">
      <c r="M675" s="28"/>
    </row>
    <row r="676" spans="13:13" ht="12.45" x14ac:dyDescent="0.3">
      <c r="M676" s="28"/>
    </row>
    <row r="677" spans="13:13" ht="12.45" x14ac:dyDescent="0.3">
      <c r="M677" s="28"/>
    </row>
    <row r="678" spans="13:13" ht="12.45" x14ac:dyDescent="0.3">
      <c r="M678" s="28"/>
    </row>
    <row r="679" spans="13:13" ht="12.45" x14ac:dyDescent="0.3">
      <c r="M679" s="28"/>
    </row>
    <row r="680" spans="13:13" ht="12.45" x14ac:dyDescent="0.3">
      <c r="M680" s="28"/>
    </row>
    <row r="681" spans="13:13" ht="12.45" x14ac:dyDescent="0.3">
      <c r="M681" s="28"/>
    </row>
    <row r="682" spans="13:13" ht="12.45" x14ac:dyDescent="0.3">
      <c r="M682" s="28"/>
    </row>
    <row r="683" spans="13:13" ht="12.45" x14ac:dyDescent="0.3">
      <c r="M683" s="28"/>
    </row>
    <row r="684" spans="13:13" ht="12.45" x14ac:dyDescent="0.3">
      <c r="M684" s="28"/>
    </row>
    <row r="685" spans="13:13" ht="12.45" x14ac:dyDescent="0.3">
      <c r="M685" s="28"/>
    </row>
    <row r="686" spans="13:13" ht="12.45" x14ac:dyDescent="0.3">
      <c r="M686" s="28"/>
    </row>
    <row r="687" spans="13:13" ht="12.45" x14ac:dyDescent="0.3">
      <c r="M687" s="28"/>
    </row>
    <row r="688" spans="13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M837" s="28"/>
    </row>
    <row r="838" spans="6:13" ht="12.45" x14ac:dyDescent="0.3">
      <c r="M838" s="28"/>
    </row>
    <row r="839" spans="6:13" ht="12.45" x14ac:dyDescent="0.3">
      <c r="M839" s="28"/>
    </row>
    <row r="840" spans="6:13" ht="12.45" x14ac:dyDescent="0.3">
      <c r="M840" s="28"/>
    </row>
    <row r="841" spans="6:13" ht="12.45" x14ac:dyDescent="0.3">
      <c r="M841" s="28"/>
    </row>
    <row r="842" spans="6:13" ht="12.45" x14ac:dyDescent="0.3">
      <c r="M842" s="28"/>
    </row>
    <row r="843" spans="6:13" ht="12.45" x14ac:dyDescent="0.3">
      <c r="M843" s="28"/>
    </row>
    <row r="844" spans="6:13" ht="12.45" x14ac:dyDescent="0.3">
      <c r="M844" s="28"/>
    </row>
    <row r="845" spans="6:13" ht="12.45" x14ac:dyDescent="0.3">
      <c r="M845" s="28"/>
    </row>
    <row r="846" spans="6:13" ht="12.45" x14ac:dyDescent="0.3">
      <c r="M846" s="28"/>
    </row>
    <row r="847" spans="6:13" ht="12.45" x14ac:dyDescent="0.3">
      <c r="M847" s="28"/>
    </row>
    <row r="848" spans="6:13" ht="12.45" x14ac:dyDescent="0.3">
      <c r="F848" s="6"/>
      <c r="M848" s="28"/>
    </row>
  </sheetData>
  <sortState xmlns:xlrd2="http://schemas.microsoft.com/office/spreadsheetml/2017/richdata2" ref="A2:M848">
    <sortCondition descending="1" ref="M2:M848"/>
  </sortState>
  <pageMargins left="0.7" right="0.7" top="0.75" bottom="0.75" header="0.3" footer="0.3"/>
  <pageSetup orientation="portrait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M848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4.53515625" defaultRowHeight="15.75" customHeight="1" outlineLevelCol="1" x14ac:dyDescent="0.3"/>
  <cols>
    <col min="1" max="1" width="10" style="3" bestFit="1" customWidth="1"/>
    <col min="2" max="2" width="10.84375" style="3" bestFit="1" customWidth="1"/>
    <col min="3" max="3" width="7.15234375" style="3" bestFit="1" customWidth="1"/>
    <col min="4" max="4" width="4.15234375" style="3" bestFit="1" customWidth="1"/>
    <col min="5" max="5" width="28.3828125" style="3" bestFit="1" customWidth="1" collapsed="1"/>
    <col min="6" max="6" width="43.382812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bestFit="1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4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s="3" t="s">
        <v>42</v>
      </c>
      <c r="B2" s="3" t="s">
        <v>43</v>
      </c>
      <c r="C2" s="3" t="s">
        <v>33</v>
      </c>
      <c r="D2">
        <v>46</v>
      </c>
      <c r="E2" s="3" t="s">
        <v>18</v>
      </c>
      <c r="F2" s="2" t="str">
        <f t="shared" ref="F2:F33" si="0">A2&amp;B2&amp;C2&amp;E2</f>
        <v>RyanAschbrennerMGATE CITY STRIDERS</v>
      </c>
      <c r="G2" s="26">
        <f>SUMIF('Nashua 10K'!$F$2:$F$300,$F2,'Nashua 10K'!$J$2:$J$300)</f>
        <v>79</v>
      </c>
      <c r="H2" s="26">
        <f>SUMIF('Cinco 5K'!$F$2:$F$399,$F2,'Cinco 5K'!$J$2:$J$399)</f>
        <v>85</v>
      </c>
      <c r="I2" s="26">
        <f>SUMIF('Run for Freedom 10K'!$F$2:$F$300,$F2,'Run for Freedom 10K'!$J$2:$J$300)</f>
        <v>76</v>
      </c>
      <c r="J2" s="26">
        <f>SUMIF('Half Way to St. Patty 5K'!$F$2:$F$300,$F2,'Half Way to St. Patty 5K'!$J$2:$J$300)</f>
        <v>70</v>
      </c>
      <c r="K2" s="26">
        <f>SUMIF('Downriver 10K'!$F$2:$F$300,$F2,'Downriver 10K'!$J$2:$J$300)</f>
        <v>85</v>
      </c>
      <c r="L2" s="26">
        <f>SUMIF('New England Half'!$F$2:$F$300,$F2,'New England Half'!$J$2:$J$300)</f>
        <v>113</v>
      </c>
      <c r="M2" s="28">
        <f t="shared" ref="M2:M33" si="1">SUM(G2:L2)</f>
        <v>508</v>
      </c>
    </row>
    <row r="3" spans="1:13" ht="12.45" x14ac:dyDescent="0.3">
      <c r="A3" s="3" t="s">
        <v>516</v>
      </c>
      <c r="B3" s="3" t="s">
        <v>652</v>
      </c>
      <c r="C3" s="3" t="s">
        <v>33</v>
      </c>
      <c r="D3">
        <v>45</v>
      </c>
      <c r="E3" s="3" t="s">
        <v>20</v>
      </c>
      <c r="F3" s="2" t="str">
        <f t="shared" si="0"/>
        <v>DaveBeaudoinMMILLENNIUM RUNNING</v>
      </c>
      <c r="G3" s="26">
        <f>SUMIF('Nashua 10K'!$F$2:$F$300,$F3,'Nashua 10K'!$J$2:$J$300)</f>
        <v>0</v>
      </c>
      <c r="H3" s="26">
        <f>SUMIF('Cinco 5K'!$F$2:$F$399,$F3,'Cinco 5K'!$J$2:$J$399)</f>
        <v>0</v>
      </c>
      <c r="I3" s="26">
        <f>SUMIF('Run for Freedom 10K'!$F$2:$F$300,$F3,'Run for Freedom 10K'!$J$2:$J$300)</f>
        <v>73</v>
      </c>
      <c r="J3" s="26">
        <f>SUMIF('Half Way to St. Patty 5K'!$F$2:$F$300,$F3,'Half Way to St. Patty 5K'!$J$2:$J$300)</f>
        <v>88</v>
      </c>
      <c r="K3" s="26">
        <f>SUMIF('Downriver 10K'!$F$2:$F$300,$F3,'Downriver 10K'!$J$2:$J$300)</f>
        <v>88</v>
      </c>
      <c r="L3" s="26">
        <f>SUMIF('New England Half'!$F$2:$F$300,$F3,'New England Half'!$J$2:$J$300)</f>
        <v>107</v>
      </c>
      <c r="M3" s="28">
        <f t="shared" si="1"/>
        <v>356</v>
      </c>
    </row>
    <row r="4" spans="1:13" ht="12.45" x14ac:dyDescent="0.3">
      <c r="A4" s="3" t="s">
        <v>483</v>
      </c>
      <c r="B4" s="3" t="s">
        <v>46</v>
      </c>
      <c r="C4" s="3" t="s">
        <v>33</v>
      </c>
      <c r="D4" s="3">
        <v>49</v>
      </c>
      <c r="E4" s="3" t="s">
        <v>19</v>
      </c>
      <c r="F4" s="2" t="str">
        <f t="shared" si="0"/>
        <v>FredCarterMGREATER DERRY TRACK CLUB</v>
      </c>
      <c r="G4" s="26">
        <f>SUMIF('Nashua 10K'!$F$2:$F$300,$F4,'Nashua 10K'!$J$2:$J$300)</f>
        <v>68</v>
      </c>
      <c r="H4" s="26">
        <f>SUMIF('Cinco 5K'!$F$2:$F$399,$F4,'Cinco 5K'!$J$2:$J$399)</f>
        <v>56</v>
      </c>
      <c r="I4" s="26">
        <f>SUMIF('Run for Freedom 10K'!$F$2:$F$300,$F4,'Run for Freedom 10K'!$J$2:$J$300)</f>
        <v>41</v>
      </c>
      <c r="J4" s="26">
        <f>SUMIF('Half Way to St. Patty 5K'!$F$2:$F$300,$F4,'Half Way to St. Patty 5K'!$J$2:$J$300)</f>
        <v>48.5</v>
      </c>
      <c r="K4" s="26">
        <f>SUMIF('Downriver 10K'!$F$2:$F$300,$F4,'Downriver 10K'!$J$2:$J$300)</f>
        <v>0</v>
      </c>
      <c r="L4" s="26">
        <f>SUMIF('New England Half'!$F$2:$F$300,$F4,'New England Half'!$J$2:$J$300)</f>
        <v>82</v>
      </c>
      <c r="M4" s="28">
        <f t="shared" si="1"/>
        <v>295.5</v>
      </c>
    </row>
    <row r="5" spans="1:13" ht="12.45" x14ac:dyDescent="0.3">
      <c r="A5" s="3" t="s">
        <v>489</v>
      </c>
      <c r="B5" s="3" t="s">
        <v>490</v>
      </c>
      <c r="C5" s="3" t="s">
        <v>33</v>
      </c>
      <c r="D5">
        <v>46</v>
      </c>
      <c r="E5" s="3" t="s">
        <v>20</v>
      </c>
      <c r="F5" s="2" t="str">
        <f t="shared" si="0"/>
        <v>EdwardFerris, IIIMMILLENNIUM RUNNING</v>
      </c>
      <c r="G5" s="26">
        <f>SUMIF('Nashua 10K'!$F$2:$F$300,$F5,'Nashua 10K'!$J$2:$J$300)</f>
        <v>0</v>
      </c>
      <c r="H5" s="26">
        <f>SUMIF('Cinco 5K'!$F$2:$F$399,$F5,'Cinco 5K'!$J$2:$J$399)</f>
        <v>47</v>
      </c>
      <c r="I5" s="26">
        <f>SUMIF('Run for Freedom 10K'!$F$2:$F$300,$F5,'Run for Freedom 10K'!$J$2:$J$300)</f>
        <v>45.5</v>
      </c>
      <c r="J5" s="26">
        <f>SUMIF('Half Way to St. Patty 5K'!$F$2:$F$300,$F5,'Half Way to St. Patty 5K'!$J$2:$J$300)</f>
        <v>44</v>
      </c>
      <c r="K5" s="26">
        <f>SUMIF('Downriver 10K'!$F$2:$F$300,$F5,'Downriver 10K'!$J$2:$J$300)</f>
        <v>58</v>
      </c>
      <c r="L5" s="26">
        <f>SUMIF('New England Half'!$F$2:$F$300,$F5,'New England Half'!$J$2:$J$300)</f>
        <v>58</v>
      </c>
      <c r="M5" s="28">
        <f t="shared" si="1"/>
        <v>252.5</v>
      </c>
    </row>
    <row r="6" spans="1:13" ht="12.45" x14ac:dyDescent="0.3">
      <c r="A6" t="s">
        <v>658</v>
      </c>
      <c r="B6" t="s">
        <v>804</v>
      </c>
      <c r="C6" t="s">
        <v>33</v>
      </c>
      <c r="D6">
        <v>46</v>
      </c>
      <c r="E6" s="2" t="s">
        <v>20</v>
      </c>
      <c r="F6" s="2" t="str">
        <f t="shared" si="0"/>
        <v>MikeVeilleuxMMILLENNIUM RUNNING</v>
      </c>
      <c r="G6" s="26">
        <f>SUMIF('Nashua 10K'!$F$2:$F$300,$F6,'Nashua 10K'!$J$2:$J$300)</f>
        <v>0</v>
      </c>
      <c r="H6" s="26">
        <f>SUMIF('Cinco 5K'!$F$2:$F$399,$F6,'Cinco 5K'!$J$2:$J$399)</f>
        <v>0</v>
      </c>
      <c r="I6" s="26">
        <f>SUMIF('Run for Freedom 10K'!$F$2:$F$300,$F6,'Run for Freedom 10K'!$J$2:$J$300)</f>
        <v>0</v>
      </c>
      <c r="J6" s="26">
        <f>SUMIF('Half Way to St. Patty 5K'!$F$2:$F$300,$F6,'Half Way to St. Patty 5K'!$J$2:$J$300)</f>
        <v>0</v>
      </c>
      <c r="K6" s="26">
        <f>SUMIF('Downriver 10K'!$F$2:$F$300,$F6,'Downriver 10K'!$J$2:$J$300)</f>
        <v>100</v>
      </c>
      <c r="L6" s="26">
        <f>SUMIF('New England Half'!$F$2:$F$300,$F6,'New England Half'!$J$2:$J$300)</f>
        <v>125</v>
      </c>
      <c r="M6" s="28">
        <f t="shared" si="1"/>
        <v>225</v>
      </c>
    </row>
    <row r="7" spans="1:13" ht="12.45" x14ac:dyDescent="0.3">
      <c r="A7" s="3" t="s">
        <v>48</v>
      </c>
      <c r="B7" s="3" t="s">
        <v>492</v>
      </c>
      <c r="C7" s="3" t="s">
        <v>33</v>
      </c>
      <c r="D7">
        <v>44</v>
      </c>
      <c r="E7" s="3" t="s">
        <v>20</v>
      </c>
      <c r="F7" s="2" t="str">
        <f t="shared" si="0"/>
        <v>MichaelMartinezMMILLENNIUM RUNNING</v>
      </c>
      <c r="G7" s="26">
        <f>SUMIF('Nashua 10K'!$F$2:$F$300,$F7,'Nashua 10K'!$J$2:$J$300)</f>
        <v>0</v>
      </c>
      <c r="H7" s="26">
        <f>SUMIF('Cinco 5K'!$F$2:$F$399,$F7,'Cinco 5K'!$J$2:$J$399)</f>
        <v>44</v>
      </c>
      <c r="I7" s="26">
        <f>SUMIF('Run for Freedom 10K'!$F$2:$F$300,$F7,'Run for Freedom 10K'!$J$2:$J$300)</f>
        <v>0</v>
      </c>
      <c r="J7" s="26">
        <f>SUMIF('Half Way to St. Patty 5K'!$F$2:$F$300,$F7,'Half Way to St. Patty 5K'!$J$2:$J$300)</f>
        <v>42.5</v>
      </c>
      <c r="K7" s="26">
        <f>SUMIF('Downriver 10K'!$F$2:$F$300,$F7,'Downriver 10K'!$J$2:$J$300)</f>
        <v>60</v>
      </c>
      <c r="L7" s="26">
        <f>SUMIF('New England Half'!$F$2:$F$300,$F7,'New England Half'!$J$2:$J$300)</f>
        <v>54</v>
      </c>
      <c r="M7" s="28">
        <f t="shared" si="1"/>
        <v>200.5</v>
      </c>
    </row>
    <row r="8" spans="1:13" ht="12.45" x14ac:dyDescent="0.3">
      <c r="A8" s="3" t="s">
        <v>479</v>
      </c>
      <c r="B8" s="3" t="s">
        <v>78</v>
      </c>
      <c r="C8" s="3" t="s">
        <v>33</v>
      </c>
      <c r="D8">
        <v>42</v>
      </c>
      <c r="E8" s="2" t="s">
        <v>20</v>
      </c>
      <c r="F8" s="2" t="str">
        <f t="shared" si="0"/>
        <v>BrianSeveranceMMILLENNIUM RUNNING</v>
      </c>
      <c r="G8" s="26">
        <f>SUMIF('Nashua 10K'!$F$2:$F$300,$F8,'Nashua 10K'!$J$2:$J$300)</f>
        <v>0</v>
      </c>
      <c r="H8" s="26">
        <f>SUMIF('Cinco 5K'!$F$2:$F$399,$F8,'Cinco 5K'!$J$2:$J$399)</f>
        <v>0</v>
      </c>
      <c r="I8" s="26">
        <f>SUMIF('Run for Freedom 10K'!$F$2:$F$300,$F8,'Run for Freedom 10K'!$J$2:$J$300)</f>
        <v>0</v>
      </c>
      <c r="J8" s="26">
        <f>SUMIF('Half Way to St. Patty 5K'!$F$2:$F$300,$F8,'Half Way to St. Patty 5K'!$J$2:$J$300)</f>
        <v>73</v>
      </c>
      <c r="K8" s="26">
        <f>SUMIF('Downriver 10K'!$F$2:$F$300,$F8,'Downriver 10K'!$J$2:$J$300)</f>
        <v>64</v>
      </c>
      <c r="L8" s="26">
        <f>SUMIF('New England Half'!$F$2:$F$300,$F8,'New England Half'!$J$2:$J$300)</f>
        <v>46</v>
      </c>
      <c r="M8" s="28">
        <f t="shared" si="1"/>
        <v>183</v>
      </c>
    </row>
    <row r="9" spans="1:13" ht="12.45" x14ac:dyDescent="0.3">
      <c r="A9" s="3" t="s">
        <v>495</v>
      </c>
      <c r="B9" s="3" t="s">
        <v>503</v>
      </c>
      <c r="C9" s="3" t="s">
        <v>33</v>
      </c>
      <c r="D9">
        <v>47</v>
      </c>
      <c r="E9" s="3" t="s">
        <v>20</v>
      </c>
      <c r="F9" s="2" t="str">
        <f t="shared" si="0"/>
        <v>ChristopherDeanMMILLENNIUM RUNNING</v>
      </c>
      <c r="G9" s="26">
        <f>SUMIF('Nashua 10K'!$F$2:$F$300,$F9,'Nashua 10K'!$J$2:$J$300)</f>
        <v>0</v>
      </c>
      <c r="H9" s="26">
        <f>SUMIF('Cinco 5K'!$F$2:$F$399,$F9,'Cinco 5K'!$J$2:$J$399)</f>
        <v>28</v>
      </c>
      <c r="I9" s="26">
        <f>SUMIF('Run for Freedom 10K'!$F$2:$F$300,$F9,'Run for Freedom 10K'!$J$2:$J$300)</f>
        <v>22.75</v>
      </c>
      <c r="J9" s="26">
        <f>SUMIF('Half Way to St. Patty 5K'!$F$2:$F$300,$F9,'Half Way to St. Patty 5K'!$J$2:$J$300)</f>
        <v>31</v>
      </c>
      <c r="K9" s="26">
        <f>SUMIF('Downriver 10K'!$F$2:$F$300,$F9,'Downriver 10K'!$J$2:$J$300)</f>
        <v>45.5</v>
      </c>
      <c r="L9" s="26">
        <f>SUMIF('New England Half'!$F$2:$F$300,$F9,'New England Half'!$J$2:$J$300)</f>
        <v>34</v>
      </c>
      <c r="M9" s="28">
        <f t="shared" si="1"/>
        <v>161.25</v>
      </c>
    </row>
    <row r="10" spans="1:13" ht="12.45" x14ac:dyDescent="0.3">
      <c r="A10" s="3" t="s">
        <v>481</v>
      </c>
      <c r="B10" s="3" t="s">
        <v>482</v>
      </c>
      <c r="C10" s="3" t="s">
        <v>33</v>
      </c>
      <c r="D10" s="3">
        <v>41</v>
      </c>
      <c r="E10" s="3" t="s">
        <v>20</v>
      </c>
      <c r="F10" s="2" t="str">
        <f t="shared" si="0"/>
        <v>CoreyGirardMMILLENNIUM RUNNING</v>
      </c>
      <c r="G10" s="26">
        <f>SUMIF('Nashua 10K'!$F$2:$F$300,$F10,'Nashua 10K'!$J$2:$J$300)</f>
        <v>0</v>
      </c>
      <c r="H10" s="26">
        <f>SUMIF('Cinco 5K'!$F$2:$F$399,$F10,'Cinco 5K'!$J$2:$J$399)</f>
        <v>66</v>
      </c>
      <c r="I10" s="26">
        <f>SUMIF('Run for Freedom 10K'!$F$2:$F$300,$F10,'Run for Freedom 10K'!$J$2:$J$300)</f>
        <v>0</v>
      </c>
      <c r="J10" s="26">
        <f>SUMIF('Half Way to St. Patty 5K'!$F$2:$F$300,$F10,'Half Way to St. Patty 5K'!$J$2:$J$300)</f>
        <v>0</v>
      </c>
      <c r="K10" s="26">
        <f>SUMIF('Downriver 10K'!$F$2:$F$300,$F10,'Downriver 10K'!$J$2:$J$300)</f>
        <v>0</v>
      </c>
      <c r="L10" s="26">
        <f>SUMIF('New England Half'!$F$2:$F$300,$F10,'New England Half'!$J$2:$J$300)</f>
        <v>78</v>
      </c>
      <c r="M10" s="28">
        <f t="shared" si="1"/>
        <v>144</v>
      </c>
    </row>
    <row r="11" spans="1:13" ht="12.45" x14ac:dyDescent="0.3">
      <c r="A11" s="3" t="s">
        <v>488</v>
      </c>
      <c r="B11" s="3" t="s">
        <v>320</v>
      </c>
      <c r="C11" s="3" t="s">
        <v>33</v>
      </c>
      <c r="D11" s="3">
        <v>49</v>
      </c>
      <c r="E11" s="3" t="s">
        <v>19</v>
      </c>
      <c r="F11" s="2" t="str">
        <f t="shared" si="0"/>
        <v>KurtMullenMGREATER DERRY TRACK CLUB</v>
      </c>
      <c r="G11" s="26">
        <f>SUMIF('Nashua 10K'!$F$2:$F$300,$F11,'Nashua 10K'!$J$2:$J$300)</f>
        <v>0</v>
      </c>
      <c r="H11" s="26">
        <f>SUMIF('Cinco 5K'!$F$2:$F$399,$F11,'Cinco 5K'!$J$2:$J$399)</f>
        <v>54</v>
      </c>
      <c r="I11" s="26">
        <f>SUMIF('Run for Freedom 10K'!$F$2:$F$300,$F11,'Run for Freedom 10K'!$J$2:$J$300)</f>
        <v>0</v>
      </c>
      <c r="J11" s="26">
        <f>SUMIF('Half Way to St. Patty 5K'!$F$2:$F$300,$F11,'Half Way to St. Patty 5K'!$J$2:$J$300)</f>
        <v>35</v>
      </c>
      <c r="K11" s="26">
        <f>SUMIF('Downriver 10K'!$F$2:$F$300,$F11,'Downriver 10K'!$J$2:$J$300)</f>
        <v>0</v>
      </c>
      <c r="L11" s="26">
        <f>SUMIF('New England Half'!$F$2:$F$300,$F11,'New England Half'!$J$2:$J$300)</f>
        <v>39</v>
      </c>
      <c r="M11" s="28">
        <f t="shared" si="1"/>
        <v>128</v>
      </c>
    </row>
    <row r="12" spans="1:13" ht="12.45" x14ac:dyDescent="0.3">
      <c r="A12" s="3" t="s">
        <v>594</v>
      </c>
      <c r="B12" s="3" t="s">
        <v>737</v>
      </c>
      <c r="C12" s="3" t="s">
        <v>33</v>
      </c>
      <c r="D12" s="3">
        <v>48</v>
      </c>
      <c r="E12" s="2" t="s">
        <v>20</v>
      </c>
      <c r="F12" s="2" t="str">
        <f t="shared" si="0"/>
        <v>BrettRickenbachMMILLENNIUM RUNNING</v>
      </c>
      <c r="G12" s="26">
        <f>SUMIF('Nashua 10K'!$F$2:$F$300,$F12,'Nashua 10K'!$J$2:$J$300)</f>
        <v>0</v>
      </c>
      <c r="H12" s="26">
        <f>SUMIF('Cinco 5K'!$F$2:$F$399,$F12,'Cinco 5K'!$J$2:$J$399)</f>
        <v>0</v>
      </c>
      <c r="I12" s="26">
        <f>SUMIF('Run for Freedom 10K'!$F$2:$F$300,$F12,'Run for Freedom 10K'!$J$2:$J$300)</f>
        <v>0</v>
      </c>
      <c r="J12" s="26">
        <f>SUMIF('Half Way to St. Patty 5K'!$F$2:$F$300,$F12,'Half Way to St. Patty 5K'!$J$2:$J$300)</f>
        <v>45.5</v>
      </c>
      <c r="K12" s="26">
        <f>SUMIF('Downriver 10K'!$F$2:$F$300,$F12,'Downriver 10K'!$J$2:$J$300)</f>
        <v>0</v>
      </c>
      <c r="L12" s="26">
        <f>SUMIF('New England Half'!$F$2:$F$300,$F12,'New England Half'!$J$2:$J$300)</f>
        <v>50</v>
      </c>
      <c r="M12" s="28">
        <f t="shared" si="1"/>
        <v>95.5</v>
      </c>
    </row>
    <row r="13" spans="1:13" ht="12.45" x14ac:dyDescent="0.3">
      <c r="A13" s="3" t="s">
        <v>507</v>
      </c>
      <c r="B13" s="3" t="s">
        <v>508</v>
      </c>
      <c r="C13" s="3" t="s">
        <v>33</v>
      </c>
      <c r="D13" s="3">
        <v>46</v>
      </c>
      <c r="E13" s="3" t="s">
        <v>20</v>
      </c>
      <c r="F13" s="2" t="str">
        <f t="shared" si="0"/>
        <v>RayLevesqueMMILLENNIUM RUNNING</v>
      </c>
      <c r="G13" s="26">
        <f>SUMIF('Nashua 10K'!$F$2:$F$300,$F13,'Nashua 10K'!$J$2:$J$300)</f>
        <v>0</v>
      </c>
      <c r="H13" s="26">
        <f>SUMIF('Cinco 5K'!$F$2:$F$399,$F13,'Cinco 5K'!$J$2:$J$399)</f>
        <v>25</v>
      </c>
      <c r="I13" s="26">
        <f>SUMIF('Run for Freedom 10K'!$F$2:$F$300,$F13,'Run for Freedom 10K'!$J$2:$J$300)</f>
        <v>16.5</v>
      </c>
      <c r="J13" s="26">
        <f>SUMIF('Half Way to St. Patty 5K'!$F$2:$F$300,$F13,'Half Way to St. Patty 5K'!$J$2:$J$300)</f>
        <v>26</v>
      </c>
      <c r="K13" s="26">
        <f>SUMIF('Downriver 10K'!$F$2:$F$300,$F13,'Downriver 10K'!$J$2:$J$300)</f>
        <v>0</v>
      </c>
      <c r="L13" s="26">
        <f>SUMIF('New England Half'!$F$2:$F$300,$F13,'New England Half'!$J$2:$J$300)</f>
        <v>25</v>
      </c>
      <c r="M13" s="28">
        <f t="shared" si="1"/>
        <v>92.5</v>
      </c>
    </row>
    <row r="14" spans="1:13" ht="12.45" x14ac:dyDescent="0.3">
      <c r="A14" s="3" t="s">
        <v>85</v>
      </c>
      <c r="B14" s="3" t="s">
        <v>86</v>
      </c>
      <c r="C14" s="3" t="s">
        <v>33</v>
      </c>
      <c r="D14">
        <v>45</v>
      </c>
      <c r="E14" s="3" t="s">
        <v>18</v>
      </c>
      <c r="F14" s="2" t="str">
        <f t="shared" si="0"/>
        <v>StephenRouleauMGATE CITY STRIDERS</v>
      </c>
      <c r="G14" s="26">
        <f>SUMIF('Nashua 10K'!$F$2:$F$300,$F14,'Nashua 10K'!$J$2:$J$300)</f>
        <v>35</v>
      </c>
      <c r="H14" s="26">
        <f>SUMIF('Cinco 5K'!$F$2:$F$399,$F14,'Cinco 5K'!$J$2:$J$399)</f>
        <v>12.5</v>
      </c>
      <c r="I14" s="26">
        <f>SUMIF('Run for Freedom 10K'!$F$2:$F$300,$F14,'Run for Freedom 10K'!$J$2:$J$300)</f>
        <v>8.25</v>
      </c>
      <c r="J14" s="26">
        <f>SUMIF('Half Way to St. Patty 5K'!$F$2:$F$300,$F14,'Half Way to St. Patty 5K'!$J$2:$J$300)</f>
        <v>16</v>
      </c>
      <c r="K14" s="26">
        <f>SUMIF('Downriver 10K'!$F$2:$F$300,$F14,'Downriver 10K'!$J$2:$J$300)</f>
        <v>18.25</v>
      </c>
      <c r="L14" s="26">
        <f>SUMIF('New England Half'!$F$2:$F$300,$F14,'New England Half'!$J$2:$J$300)</f>
        <v>0</v>
      </c>
      <c r="M14" s="28">
        <f t="shared" si="1"/>
        <v>90</v>
      </c>
    </row>
    <row r="15" spans="1:13" ht="12.45" x14ac:dyDescent="0.3">
      <c r="A15" s="3" t="s">
        <v>924</v>
      </c>
      <c r="B15" s="3" t="s">
        <v>925</v>
      </c>
      <c r="C15" s="3" t="s">
        <v>33</v>
      </c>
      <c r="D15" s="3">
        <v>49</v>
      </c>
      <c r="E15" s="3" t="s">
        <v>19</v>
      </c>
      <c r="F15" s="2" t="str">
        <f t="shared" si="0"/>
        <v>JimmieCochranMGREATER DERRY TRACK CLUB</v>
      </c>
      <c r="G15" s="26">
        <f>SUMIF('Nashua 10K'!$F$2:$F$300,$F15,'Nashua 10K'!$J$2:$J$300)</f>
        <v>0</v>
      </c>
      <c r="H15" s="26">
        <f>SUMIF('Cinco 5K'!$F$2:$F$399,$F15,'Cinco 5K'!$J$2:$J$399)</f>
        <v>0</v>
      </c>
      <c r="I15" s="26">
        <f>SUMIF('Run for Freedom 10K'!$F$2:$F$300,$F15,'Run for Freedom 10K'!$J$2:$J$300)</f>
        <v>0</v>
      </c>
      <c r="J15" s="26">
        <f>SUMIF('Half Way to St. Patty 5K'!$F$2:$F$300,$F15,'Half Way to St. Patty 5K'!$J$2:$J$300)</f>
        <v>0</v>
      </c>
      <c r="K15" s="26">
        <f>SUMIF('Downriver 10K'!$F$2:$F$300,$F15,'Downriver 10K'!$J$2:$J$300)</f>
        <v>0</v>
      </c>
      <c r="L15" s="26">
        <f>SUMIF('New England Half'!$F$2:$F$300,$F15,'New England Half'!$J$2:$J$300)</f>
        <v>80</v>
      </c>
      <c r="M15" s="28">
        <f t="shared" si="1"/>
        <v>80</v>
      </c>
    </row>
    <row r="16" spans="1:13" ht="12.45" x14ac:dyDescent="0.3">
      <c r="A16" t="s">
        <v>715</v>
      </c>
      <c r="B16" t="s">
        <v>714</v>
      </c>
      <c r="C16" s="3" t="s">
        <v>33</v>
      </c>
      <c r="D16">
        <v>44</v>
      </c>
      <c r="E16" s="2" t="s">
        <v>19</v>
      </c>
      <c r="F16" s="2" t="str">
        <f t="shared" si="0"/>
        <v>BradFernandesMGREATER DERRY TRACK CLUB</v>
      </c>
      <c r="G16" s="26">
        <f>SUMIF('Nashua 10K'!$F$2:$F$300,$F16,'Nashua 10K'!$J$2:$J$300)</f>
        <v>0</v>
      </c>
      <c r="H16" s="26">
        <f>SUMIF('Cinco 5K'!$F$2:$F$399,$F16,'Cinco 5K'!$J$2:$J$399)</f>
        <v>0</v>
      </c>
      <c r="I16" s="26">
        <f>SUMIF('Run for Freedom 10K'!$F$2:$F$300,$F16,'Run for Freedom 10K'!$J$2:$J$300)</f>
        <v>0</v>
      </c>
      <c r="J16" s="26">
        <f>SUMIF('Half Way to St. Patty 5K'!$F$2:$F$300,$F16,'Half Way to St. Patty 5K'!$J$2:$J$300)</f>
        <v>8.75</v>
      </c>
      <c r="K16" s="26">
        <f>SUMIF('Downriver 10K'!$F$2:$F$300,$F16,'Downriver 10K'!$J$2:$J$300)</f>
        <v>0</v>
      </c>
      <c r="L16" s="26">
        <f>SUMIF('New England Half'!$F$2:$F$300,$F16,'New England Half'!$J$2:$J$300)</f>
        <v>68</v>
      </c>
      <c r="M16" s="28">
        <f t="shared" si="1"/>
        <v>76.75</v>
      </c>
    </row>
    <row r="17" spans="1:13" ht="12.45" x14ac:dyDescent="0.3">
      <c r="A17" s="3" t="s">
        <v>117</v>
      </c>
      <c r="B17" s="3" t="s">
        <v>118</v>
      </c>
      <c r="C17" s="3" t="s">
        <v>33</v>
      </c>
      <c r="D17">
        <v>42</v>
      </c>
      <c r="E17" s="3" t="s">
        <v>18</v>
      </c>
      <c r="F17" s="2" t="str">
        <f t="shared" si="0"/>
        <v>IsaacHornMGATE CITY STRIDERS</v>
      </c>
      <c r="G17" s="26">
        <f>SUMIF('Nashua 10K'!$F$2:$F$300,$F17,'Nashua 10K'!$J$2:$J$300)</f>
        <v>28</v>
      </c>
      <c r="H17" s="26">
        <f>SUMIF('Cinco 5K'!$F$2:$F$399,$F17,'Cinco 5K'!$J$2:$J$399)</f>
        <v>3.375</v>
      </c>
      <c r="I17" s="26">
        <f>SUMIF('Run for Freedom 10K'!$F$2:$F$300,$F17,'Run for Freedom 10K'!$J$2:$J$300)</f>
        <v>5.6875</v>
      </c>
      <c r="J17" s="26">
        <f>SUMIF('Half Way to St. Patty 5K'!$F$2:$F$300,$F17,'Half Way to St. Patty 5K'!$J$2:$J$300)</f>
        <v>10.25</v>
      </c>
      <c r="K17" s="26">
        <f>SUMIF('Downriver 10K'!$F$2:$F$300,$F17,'Downriver 10K'!$J$2:$J$300)</f>
        <v>15</v>
      </c>
      <c r="L17" s="26">
        <f>SUMIF('New England Half'!$F$2:$F$300,$F17,'New England Half'!$J$2:$J$300)</f>
        <v>7.25</v>
      </c>
      <c r="M17" s="28">
        <f t="shared" si="1"/>
        <v>69.5625</v>
      </c>
    </row>
    <row r="18" spans="1:13" ht="12.45" x14ac:dyDescent="0.3">
      <c r="A18" s="3" t="s">
        <v>532</v>
      </c>
      <c r="B18" s="3" t="s">
        <v>186</v>
      </c>
      <c r="C18" s="3" t="s">
        <v>33</v>
      </c>
      <c r="D18">
        <v>47</v>
      </c>
      <c r="E18" s="3" t="s">
        <v>20</v>
      </c>
      <c r="F18" s="2" t="str">
        <f t="shared" si="0"/>
        <v>EricChorneyMMILLENNIUM RUNNING</v>
      </c>
      <c r="G18" s="26">
        <f>SUMIF('Nashua 10K'!$F$2:$F$300,$F18,'Nashua 10K'!$J$2:$J$300)</f>
        <v>0</v>
      </c>
      <c r="H18" s="26">
        <f>SUMIF('Cinco 5K'!$F$2:$F$399,$F18,'Cinco 5K'!$J$2:$J$399)</f>
        <v>9.875</v>
      </c>
      <c r="I18" s="26">
        <f>SUMIF('Run for Freedom 10K'!$F$2:$F$300,$F18,'Run for Freedom 10K'!$J$2:$J$300)</f>
        <v>12.125</v>
      </c>
      <c r="J18" s="26">
        <f>SUMIF('Half Way to St. Patty 5K'!$F$2:$F$300,$F18,'Half Way to St. Patty 5K'!$J$2:$J$300)</f>
        <v>0</v>
      </c>
      <c r="K18" s="26">
        <f>SUMIF('Downriver 10K'!$F$2:$F$300,$F18,'Downriver 10K'!$J$2:$J$300)</f>
        <v>31</v>
      </c>
      <c r="L18" s="26">
        <f>SUMIF('New England Half'!$F$2:$F$300,$F18,'New England Half'!$J$2:$J$300)</f>
        <v>15</v>
      </c>
      <c r="M18" s="28">
        <f t="shared" si="1"/>
        <v>68</v>
      </c>
    </row>
    <row r="19" spans="1:13" ht="12.45" x14ac:dyDescent="0.3">
      <c r="A19" s="3" t="s">
        <v>512</v>
      </c>
      <c r="B19" s="3" t="s">
        <v>513</v>
      </c>
      <c r="C19" s="3" t="s">
        <v>33</v>
      </c>
      <c r="D19" s="3">
        <v>47</v>
      </c>
      <c r="E19" s="3" t="s">
        <v>20</v>
      </c>
      <c r="F19" s="2" t="str">
        <f t="shared" si="0"/>
        <v>BarryFitzgeraldMMILLENNIUM RUNNING</v>
      </c>
      <c r="G19" s="26">
        <f>SUMIF('Nashua 10K'!$F$2:$F$300,$F19,'Nashua 10K'!$J$2:$J$300)</f>
        <v>0</v>
      </c>
      <c r="H19" s="26">
        <f>SUMIF('Cinco 5K'!$F$2:$F$399,$F19,'Cinco 5K'!$J$2:$J$399)</f>
        <v>21.25</v>
      </c>
      <c r="I19" s="26">
        <f>SUMIF('Run for Freedom 10K'!$F$2:$F$300,$F19,'Run for Freedom 10K'!$J$2:$J$300)</f>
        <v>20.5</v>
      </c>
      <c r="J19" s="26">
        <f>SUMIF('Half Way to St. Patty 5K'!$F$2:$F$300,$F19,'Half Way to St. Patty 5K'!$J$2:$J$300)</f>
        <v>24.25</v>
      </c>
      <c r="K19" s="26">
        <f>SUMIF('Downriver 10K'!$F$2:$F$300,$F19,'Downriver 10K'!$J$2:$J$300)</f>
        <v>0</v>
      </c>
      <c r="L19" s="26">
        <f>SUMIF('New England Half'!$F$2:$F$300,$F19,'New England Half'!$J$2:$J$300)</f>
        <v>0</v>
      </c>
      <c r="M19" s="28">
        <f t="shared" si="1"/>
        <v>66</v>
      </c>
    </row>
    <row r="20" spans="1:13" ht="12.45" x14ac:dyDescent="0.3">
      <c r="A20" s="3" t="s">
        <v>563</v>
      </c>
      <c r="B20" s="3" t="s">
        <v>564</v>
      </c>
      <c r="C20" s="3" t="s">
        <v>33</v>
      </c>
      <c r="D20">
        <v>49</v>
      </c>
      <c r="E20" s="3" t="s">
        <v>19</v>
      </c>
      <c r="F20" s="2" t="str">
        <f t="shared" si="0"/>
        <v>ClintHavensMGREATER DERRY TRACK CLUB</v>
      </c>
      <c r="G20" s="26">
        <f>SUMIF('Nashua 10K'!$F$2:$F$300,$F20,'Nashua 10K'!$J$2:$J$300)</f>
        <v>0</v>
      </c>
      <c r="H20" s="26">
        <f>SUMIF('Cinco 5K'!$F$2:$F$399,$F20,'Cinco 5K'!$J$2:$J$399)</f>
        <v>3.625</v>
      </c>
      <c r="I20" s="26">
        <f>SUMIF('Run for Freedom 10K'!$F$2:$F$300,$F20,'Run for Freedom 10K'!$J$2:$J$300)</f>
        <v>0</v>
      </c>
      <c r="J20" s="26">
        <f>SUMIF('Half Way to St. Patty 5K'!$F$2:$F$300,$F20,'Half Way to St. Patty 5K'!$J$2:$J$300)</f>
        <v>16.5</v>
      </c>
      <c r="K20" s="26">
        <f>SUMIF('Downriver 10K'!$F$2:$F$300,$F20,'Downriver 10K'!$J$2:$J$300)</f>
        <v>29</v>
      </c>
      <c r="L20" s="26">
        <f>SUMIF('New England Half'!$F$2:$F$300,$F20,'New England Half'!$J$2:$J$300)</f>
        <v>15.5</v>
      </c>
      <c r="M20" s="28">
        <f t="shared" si="1"/>
        <v>64.625</v>
      </c>
    </row>
    <row r="21" spans="1:13" ht="12.45" x14ac:dyDescent="0.3">
      <c r="A21" t="s">
        <v>77</v>
      </c>
      <c r="B21" t="s">
        <v>78</v>
      </c>
      <c r="C21" t="s">
        <v>33</v>
      </c>
      <c r="D21">
        <v>49</v>
      </c>
      <c r="E21" t="s">
        <v>19</v>
      </c>
      <c r="F21" s="2" t="str">
        <f t="shared" si="0"/>
        <v>ChrisSeveranceMGREATER DERRY TRACK CLUB</v>
      </c>
      <c r="G21" s="26">
        <f>SUMIF('Nashua 10K'!$F$2:$F$300,$F21,'Nashua 10K'!$J$2:$J$300)</f>
        <v>45.5</v>
      </c>
      <c r="H21" s="26">
        <f>SUMIF('Cinco 5K'!$F$2:$F$399,$F21,'Cinco 5K'!$J$2:$J$399)</f>
        <v>0</v>
      </c>
      <c r="I21" s="26">
        <f>SUMIF('Run for Freedom 10K'!$F$2:$F$300,$F21,'Run for Freedom 10K'!$J$2:$J$300)</f>
        <v>0</v>
      </c>
      <c r="J21" s="26">
        <f>SUMIF('Half Way to St. Patty 5K'!$F$2:$F$300,$F21,'Half Way to St. Patty 5K'!$J$2:$J$300)</f>
        <v>0</v>
      </c>
      <c r="K21" s="26">
        <f>SUMIF('Downriver 10K'!$F$2:$F$300,$F21,'Downriver 10K'!$J$2:$J$300)</f>
        <v>0</v>
      </c>
      <c r="L21" s="26">
        <f>SUMIF('New England Half'!$F$2:$F$300,$F21,'New England Half'!$J$2:$J$300)</f>
        <v>13.5</v>
      </c>
      <c r="M21" s="28">
        <f t="shared" si="1"/>
        <v>59</v>
      </c>
    </row>
    <row r="22" spans="1:13" ht="12.45" x14ac:dyDescent="0.3">
      <c r="A22" s="3" t="s">
        <v>533</v>
      </c>
      <c r="B22" s="3" t="s">
        <v>657</v>
      </c>
      <c r="C22" s="3" t="s">
        <v>33</v>
      </c>
      <c r="D22" s="3">
        <v>45</v>
      </c>
      <c r="E22" s="3" t="s">
        <v>18</v>
      </c>
      <c r="F22" s="2" t="str">
        <f t="shared" si="0"/>
        <v>AaronOuelletteMGATE CITY STRIDERS</v>
      </c>
      <c r="G22" s="26">
        <f>SUMIF('Nashua 10K'!$F$2:$F$300,$F22,'Nashua 10K'!$J$2:$J$300)</f>
        <v>0</v>
      </c>
      <c r="H22" s="26">
        <f>SUMIF('Cinco 5K'!$F$2:$F$399,$F22,'Cinco 5K'!$J$2:$J$399)</f>
        <v>0</v>
      </c>
      <c r="I22" s="26">
        <f>SUMIF('Run for Freedom 10K'!$F$2:$F$300,$F22,'Run for Freedom 10K'!$J$2:$J$300)</f>
        <v>54</v>
      </c>
      <c r="J22" s="26">
        <f>SUMIF('Half Way to St. Patty 5K'!$F$2:$F$300,$F22,'Half Way to St. Patty 5K'!$J$2:$J$300)</f>
        <v>0</v>
      </c>
      <c r="K22" s="26">
        <f>SUMIF('Downriver 10K'!$F$2:$F$300,$F22,'Downriver 10K'!$J$2:$J$300)</f>
        <v>0</v>
      </c>
      <c r="L22" s="26">
        <f>SUMIF('New England Half'!$F$2:$F$300,$F22,'New England Half'!$J$2:$J$300)</f>
        <v>0</v>
      </c>
      <c r="M22" s="28">
        <f t="shared" si="1"/>
        <v>54</v>
      </c>
    </row>
    <row r="23" spans="1:13" ht="12.45" x14ac:dyDescent="0.3">
      <c r="A23" s="3" t="s">
        <v>152</v>
      </c>
      <c r="B23" s="3" t="s">
        <v>153</v>
      </c>
      <c r="C23" s="3" t="s">
        <v>33</v>
      </c>
      <c r="D23">
        <v>45</v>
      </c>
      <c r="E23" s="3" t="s">
        <v>19</v>
      </c>
      <c r="F23" s="2" t="str">
        <f t="shared" si="0"/>
        <v>SharadVidyarthyMGREATER DERRY TRACK CLUB</v>
      </c>
      <c r="G23" s="26">
        <f>SUMIF('Nashua 10K'!$F$2:$F$300,$F23,'Nashua 10K'!$J$2:$J$300)</f>
        <v>25</v>
      </c>
      <c r="H23" s="26">
        <f>SUMIF('Cinco 5K'!$F$2:$F$399,$F23,'Cinco 5K'!$J$2:$J$399)</f>
        <v>2</v>
      </c>
      <c r="I23" s="26">
        <f>SUMIF('Run for Freedom 10K'!$F$2:$F$300,$F23,'Run for Freedom 10K'!$J$2:$J$300)</f>
        <v>0</v>
      </c>
      <c r="J23" s="26">
        <f>SUMIF('Half Way to St. Patty 5K'!$F$2:$F$300,$F23,'Half Way to St. Patty 5K'!$J$2:$J$300)</f>
        <v>7.25</v>
      </c>
      <c r="K23" s="26">
        <f>SUMIF('Downriver 10K'!$F$2:$F$300,$F23,'Downriver 10K'!$J$2:$J$300)</f>
        <v>12.125</v>
      </c>
      <c r="L23" s="26">
        <f>SUMIF('New England Half'!$F$2:$F$300,$F23,'New England Half'!$J$2:$J$300)</f>
        <v>5</v>
      </c>
      <c r="M23" s="28">
        <f t="shared" si="1"/>
        <v>51.375</v>
      </c>
    </row>
    <row r="24" spans="1:13" ht="12.45" x14ac:dyDescent="0.3">
      <c r="A24" t="s">
        <v>805</v>
      </c>
      <c r="B24" t="s">
        <v>615</v>
      </c>
      <c r="C24" t="s">
        <v>33</v>
      </c>
      <c r="D24">
        <v>47</v>
      </c>
      <c r="E24" s="2" t="s">
        <v>21</v>
      </c>
      <c r="F24" s="2" t="str">
        <f t="shared" si="0"/>
        <v>JimmyWuMUPPER VALLEY RUNNING CLUB</v>
      </c>
      <c r="G24" s="26">
        <f>SUMIF('Nashua 10K'!$F$2:$F$300,$F24,'Nashua 10K'!$J$2:$J$300)</f>
        <v>0</v>
      </c>
      <c r="H24" s="26">
        <f>SUMIF('Cinco 5K'!$F$2:$F$399,$F24,'Cinco 5K'!$J$2:$J$399)</f>
        <v>0</v>
      </c>
      <c r="I24" s="26">
        <f>SUMIF('Run for Freedom 10K'!$F$2:$F$300,$F24,'Run for Freedom 10K'!$J$2:$J$300)</f>
        <v>0</v>
      </c>
      <c r="J24" s="26">
        <f>SUMIF('Half Way to St. Patty 5K'!$F$2:$F$300,$F24,'Half Way to St. Patty 5K'!$J$2:$J$300)</f>
        <v>0</v>
      </c>
      <c r="K24" s="26">
        <f>SUMIF('Downriver 10K'!$F$2:$F$300,$F24,'Downriver 10K'!$J$2:$J$300)</f>
        <v>44</v>
      </c>
      <c r="L24" s="26">
        <f>SUMIF('New England Half'!$F$2:$F$300,$F24,'New England Half'!$J$2:$J$300)</f>
        <v>0</v>
      </c>
      <c r="M24" s="28">
        <f t="shared" si="1"/>
        <v>44</v>
      </c>
    </row>
    <row r="25" spans="1:13" ht="12.45" x14ac:dyDescent="0.3">
      <c r="A25" s="3" t="s">
        <v>479</v>
      </c>
      <c r="B25" s="3" t="s">
        <v>552</v>
      </c>
      <c r="C25" s="3" t="s">
        <v>33</v>
      </c>
      <c r="D25" s="3">
        <v>47</v>
      </c>
      <c r="E25" s="3" t="s">
        <v>20</v>
      </c>
      <c r="F25" s="2" t="str">
        <f t="shared" si="0"/>
        <v>BrianGillMMILLENNIUM RUNNING</v>
      </c>
      <c r="G25" s="26">
        <f>SUMIF('Nashua 10K'!$F$2:$F$300,$F25,'Nashua 10K'!$J$2:$J$300)</f>
        <v>0</v>
      </c>
      <c r="H25" s="26">
        <f>SUMIF('Cinco 5K'!$F$2:$F$399,$F25,'Cinco 5K'!$J$2:$J$399)</f>
        <v>5.875</v>
      </c>
      <c r="I25" s="26">
        <f>SUMIF('Run for Freedom 10K'!$F$2:$F$300,$F25,'Run for Freedom 10K'!$J$2:$J$300)</f>
        <v>0</v>
      </c>
      <c r="J25" s="26">
        <f>SUMIF('Half Way to St. Patty 5K'!$F$2:$F$300,$F25,'Half Way to St. Patty 5K'!$J$2:$J$300)</f>
        <v>3.875</v>
      </c>
      <c r="K25" s="26">
        <f>SUMIF('Downriver 10K'!$F$2:$F$300,$F25,'Downriver 10K'!$J$2:$J$300)</f>
        <v>0</v>
      </c>
      <c r="L25" s="26">
        <f>SUMIF('New England Half'!$F$2:$F$300,$F25,'New England Half'!$J$2:$J$300)</f>
        <v>28</v>
      </c>
      <c r="M25" s="28">
        <f t="shared" si="1"/>
        <v>37.75</v>
      </c>
    </row>
    <row r="26" spans="1:13" ht="12.45" x14ac:dyDescent="0.3">
      <c r="A26" s="3" t="s">
        <v>532</v>
      </c>
      <c r="B26" s="3" t="s">
        <v>405</v>
      </c>
      <c r="C26" s="3" t="s">
        <v>33</v>
      </c>
      <c r="D26" s="3">
        <v>43</v>
      </c>
      <c r="E26" s="3" t="s">
        <v>20</v>
      </c>
      <c r="F26" s="2" t="str">
        <f t="shared" si="0"/>
        <v>EricBoucherMMILLENNIUM RUNNING</v>
      </c>
      <c r="G26" s="26">
        <f>SUMIF('Nashua 10K'!$F$2:$F$300,$F26,'Nashua 10K'!$J$2:$J$300)</f>
        <v>0</v>
      </c>
      <c r="H26" s="26">
        <f>SUMIF('Cinco 5K'!$F$2:$F$399,$F26,'Cinco 5K'!$J$2:$J$399)</f>
        <v>8</v>
      </c>
      <c r="I26" s="26">
        <f>SUMIF('Run for Freedom 10K'!$F$2:$F$300,$F26,'Run for Freedom 10K'!$J$2:$J$300)</f>
        <v>13</v>
      </c>
      <c r="J26" s="26">
        <f>SUMIF('Half Way to St. Patty 5K'!$F$2:$F$300,$F26,'Half Way to St. Patty 5K'!$J$2:$J$300)</f>
        <v>0</v>
      </c>
      <c r="K26" s="26">
        <f>SUMIF('Downriver 10K'!$F$2:$F$300,$F26,'Downriver 10K'!$J$2:$J$300)</f>
        <v>0</v>
      </c>
      <c r="L26" s="26">
        <f>SUMIF('New England Half'!$F$2:$F$300,$F26,'New England Half'!$J$2:$J$300)</f>
        <v>7.75</v>
      </c>
      <c r="M26" s="28">
        <f t="shared" si="1"/>
        <v>28.75</v>
      </c>
    </row>
    <row r="27" spans="1:13" ht="12.45" x14ac:dyDescent="0.3">
      <c r="A27" s="3" t="s">
        <v>180</v>
      </c>
      <c r="B27" s="3" t="s">
        <v>669</v>
      </c>
      <c r="C27" s="3" t="s">
        <v>33</v>
      </c>
      <c r="D27" s="3">
        <v>40</v>
      </c>
      <c r="E27" s="3" t="s">
        <v>19</v>
      </c>
      <c r="F27" s="2" t="str">
        <f t="shared" si="0"/>
        <v>MarkAmbroseMGREATER DERRY TRACK CLUB</v>
      </c>
      <c r="G27" s="26">
        <f>SUMIF('Nashua 10K'!$F$2:$F$300,$F27,'Nashua 10K'!$J$2:$J$300)</f>
        <v>0</v>
      </c>
      <c r="H27" s="26">
        <f>SUMIF('Cinco 5K'!$F$2:$F$399,$F27,'Cinco 5K'!$J$2:$J$399)</f>
        <v>0</v>
      </c>
      <c r="I27" s="26">
        <f>SUMIF('Run for Freedom 10K'!$F$2:$F$300,$F27,'Run for Freedom 10K'!$J$2:$J$300)</f>
        <v>29</v>
      </c>
      <c r="J27" s="26">
        <f>SUMIF('Half Way to St. Patty 5K'!$F$2:$F$300,$F27,'Half Way to St. Patty 5K'!$J$2:$J$300)</f>
        <v>0</v>
      </c>
      <c r="K27" s="26">
        <f>SUMIF('Downriver 10K'!$F$2:$F$300,$F27,'Downriver 10K'!$J$2:$J$300)</f>
        <v>0</v>
      </c>
      <c r="L27" s="26">
        <f>SUMIF('New England Half'!$F$2:$F$300,$F27,'New England Half'!$J$2:$J$300)</f>
        <v>0</v>
      </c>
      <c r="M27" s="28">
        <f t="shared" si="1"/>
        <v>29</v>
      </c>
    </row>
    <row r="28" spans="1:13" ht="12.45" x14ac:dyDescent="0.3">
      <c r="A28" s="3" t="s">
        <v>704</v>
      </c>
      <c r="B28" s="3" t="s">
        <v>738</v>
      </c>
      <c r="C28" s="3" t="s">
        <v>33</v>
      </c>
      <c r="D28" s="3">
        <v>43</v>
      </c>
      <c r="E28" s="2" t="s">
        <v>20</v>
      </c>
      <c r="F28" s="2" t="str">
        <f t="shared" si="0"/>
        <v>AlexTanguayMMILLENNIUM RUNNING</v>
      </c>
      <c r="G28" s="26">
        <f>SUMIF('Nashua 10K'!$F$2:$F$300,$F28,'Nashua 10K'!$J$2:$J$300)</f>
        <v>0</v>
      </c>
      <c r="H28" s="26">
        <f>SUMIF('Cinco 5K'!$F$2:$F$399,$F28,'Cinco 5K'!$J$2:$J$399)</f>
        <v>0</v>
      </c>
      <c r="I28" s="26">
        <f>SUMIF('Run for Freedom 10K'!$F$2:$F$300,$F28,'Run for Freedom 10K'!$J$2:$J$300)</f>
        <v>0</v>
      </c>
      <c r="J28" s="26">
        <f>SUMIF('Half Way to St. Patty 5K'!$F$2:$F$300,$F28,'Half Way to St. Patty 5K'!$J$2:$J$300)</f>
        <v>29</v>
      </c>
      <c r="K28" s="26">
        <f>SUMIF('Downriver 10K'!$F$2:$F$300,$F28,'Downriver 10K'!$J$2:$J$300)</f>
        <v>0</v>
      </c>
      <c r="L28" s="26">
        <f>SUMIF('New England Half'!$F$2:$F$300,$F28,'New England Half'!$J$2:$J$300)</f>
        <v>0</v>
      </c>
      <c r="M28" s="28">
        <f t="shared" si="1"/>
        <v>29</v>
      </c>
    </row>
    <row r="29" spans="1:13" ht="12.45" x14ac:dyDescent="0.3">
      <c r="A29" t="s">
        <v>48</v>
      </c>
      <c r="B29" t="s">
        <v>876</v>
      </c>
      <c r="C29" t="s">
        <v>33</v>
      </c>
      <c r="D29">
        <v>42</v>
      </c>
      <c r="E29" s="3" t="s">
        <v>20</v>
      </c>
      <c r="F29" s="2" t="str">
        <f t="shared" si="0"/>
        <v>MichaelPophamMMILLENNIUM RUNNING</v>
      </c>
      <c r="G29" s="26">
        <f>SUMIF('Nashua 10K'!$F$2:$F$300,$F29,'Nashua 10K'!$J$2:$J$300)</f>
        <v>0</v>
      </c>
      <c r="H29" s="26">
        <f>SUMIF('Cinco 5K'!$F$2:$F$399,$F29,'Cinco 5K'!$J$2:$J$399)</f>
        <v>0</v>
      </c>
      <c r="I29" s="26">
        <f>SUMIF('Run for Freedom 10K'!$F$2:$F$300,$F29,'Run for Freedom 10K'!$J$2:$J$300)</f>
        <v>0</v>
      </c>
      <c r="J29" s="26">
        <f>SUMIF('Half Way to St. Patty 5K'!$F$2:$F$300,$F29,'Half Way to St. Patty 5K'!$J$2:$J$300)</f>
        <v>0</v>
      </c>
      <c r="K29" s="26">
        <f>SUMIF('Downriver 10K'!$F$2:$F$300,$F29,'Downriver 10K'!$J$2:$J$300)</f>
        <v>0</v>
      </c>
      <c r="L29" s="26">
        <f>SUMIF('New England Half'!$F$2:$F$300,$F29,'New England Half'!$J$2:$J$300)</f>
        <v>23</v>
      </c>
      <c r="M29" s="28">
        <f t="shared" si="1"/>
        <v>23</v>
      </c>
    </row>
    <row r="30" spans="1:13" ht="12.45" x14ac:dyDescent="0.3">
      <c r="A30" s="3" t="s">
        <v>674</v>
      </c>
      <c r="B30" s="3" t="s">
        <v>675</v>
      </c>
      <c r="C30" s="3" t="s">
        <v>33</v>
      </c>
      <c r="D30" s="3">
        <v>46</v>
      </c>
      <c r="E30" s="3" t="s">
        <v>18</v>
      </c>
      <c r="F30" s="2" t="str">
        <f t="shared" si="0"/>
        <v>Marcosde SaMGATE CITY STRIDERS</v>
      </c>
      <c r="G30" s="26">
        <f>SUMIF('Nashua 10K'!$F$2:$F$300,$F30,'Nashua 10K'!$J$2:$J$300)</f>
        <v>0</v>
      </c>
      <c r="H30" s="26">
        <f>SUMIF('Cinco 5K'!$F$2:$F$399,$F30,'Cinco 5K'!$J$2:$J$399)</f>
        <v>0</v>
      </c>
      <c r="I30" s="26">
        <f>SUMIF('Run for Freedom 10K'!$F$2:$F$300,$F30,'Run for Freedom 10K'!$J$2:$J$300)</f>
        <v>23.5</v>
      </c>
      <c r="J30" s="26">
        <f>SUMIF('Half Way to St. Patty 5K'!$F$2:$F$300,$F30,'Half Way to St. Patty 5K'!$J$2:$J$300)</f>
        <v>0</v>
      </c>
      <c r="K30" s="26">
        <f>SUMIF('Downriver 10K'!$F$2:$F$300,$F30,'Downriver 10K'!$J$2:$J$300)</f>
        <v>0</v>
      </c>
      <c r="L30" s="26">
        <f>SUMIF('New England Half'!$F$2:$F$300,$F30,'New England Half'!$J$2:$J$300)</f>
        <v>0</v>
      </c>
      <c r="M30" s="28">
        <f t="shared" si="1"/>
        <v>23.5</v>
      </c>
    </row>
    <row r="31" spans="1:13" ht="12.45" x14ac:dyDescent="0.3">
      <c r="A31" t="s">
        <v>473</v>
      </c>
      <c r="B31" t="s">
        <v>815</v>
      </c>
      <c r="C31" t="s">
        <v>33</v>
      </c>
      <c r="D31">
        <v>40</v>
      </c>
      <c r="E31" s="2" t="s">
        <v>21</v>
      </c>
      <c r="F31" s="2" t="str">
        <f t="shared" si="0"/>
        <v>DavidBardachMUPPER VALLEY RUNNING CLUB</v>
      </c>
      <c r="G31" s="26">
        <f>SUMIF('Nashua 10K'!$F$2:$F$300,$F31,'Nashua 10K'!$J$2:$J$300)</f>
        <v>0</v>
      </c>
      <c r="H31" s="26">
        <f>SUMIF('Cinco 5K'!$F$2:$F$399,$F31,'Cinco 5K'!$J$2:$J$399)</f>
        <v>0</v>
      </c>
      <c r="I31" s="26">
        <f>SUMIF('Run for Freedom 10K'!$F$2:$F$300,$F31,'Run for Freedom 10K'!$J$2:$J$300)</f>
        <v>0</v>
      </c>
      <c r="J31" s="26">
        <f>SUMIF('Half Way to St. Patty 5K'!$F$2:$F$300,$F31,'Half Way to St. Patty 5K'!$J$2:$J$300)</f>
        <v>0</v>
      </c>
      <c r="K31" s="26">
        <f>SUMIF('Downriver 10K'!$F$2:$F$300,$F31,'Downriver 10K'!$J$2:$J$300)</f>
        <v>19.75</v>
      </c>
      <c r="L31" s="26">
        <f>SUMIF('New England Half'!$F$2:$F$300,$F31,'New England Half'!$J$2:$J$300)</f>
        <v>0</v>
      </c>
      <c r="M31" s="28">
        <f t="shared" si="1"/>
        <v>19.75</v>
      </c>
    </row>
    <row r="32" spans="1:13" ht="12.45" x14ac:dyDescent="0.3">
      <c r="A32" s="3" t="s">
        <v>920</v>
      </c>
      <c r="B32" s="3" t="s">
        <v>921</v>
      </c>
      <c r="C32" s="3" t="s">
        <v>33</v>
      </c>
      <c r="D32" s="3">
        <v>42</v>
      </c>
      <c r="E32" s="3" t="s">
        <v>24</v>
      </c>
      <c r="F32" s="2" t="str">
        <f t="shared" si="0"/>
        <v>JosephFeminoMGREATER MANCHESTER RUNNING CLUB</v>
      </c>
      <c r="G32" s="26">
        <f>SUMIF('Nashua 10K'!$F$2:$F$300,$F32,'Nashua 10K'!$J$2:$J$300)</f>
        <v>0</v>
      </c>
      <c r="H32" s="26">
        <f>SUMIF('Cinco 5K'!$F$2:$F$399,$F32,'Cinco 5K'!$J$2:$J$399)</f>
        <v>0</v>
      </c>
      <c r="I32" s="26">
        <f>SUMIF('Run for Freedom 10K'!$F$2:$F$300,$F32,'Run for Freedom 10K'!$J$2:$J$300)</f>
        <v>0</v>
      </c>
      <c r="J32" s="26">
        <f>SUMIF('Half Way to St. Patty 5K'!$F$2:$F$300,$F32,'Half Way to St. Patty 5K'!$J$2:$J$300)</f>
        <v>0</v>
      </c>
      <c r="K32" s="26">
        <f>SUMIF('Downriver 10K'!$F$2:$F$300,$F32,'Downriver 10K'!$J$2:$J$300)</f>
        <v>0</v>
      </c>
      <c r="L32" s="26">
        <f>SUMIF('New England Half'!$F$2:$F$300,$F32,'New England Half'!$J$2:$J$300)</f>
        <v>19</v>
      </c>
      <c r="M32" s="28">
        <f t="shared" si="1"/>
        <v>19</v>
      </c>
    </row>
    <row r="33" spans="1:13" ht="12.45" x14ac:dyDescent="0.3">
      <c r="A33" t="s">
        <v>676</v>
      </c>
      <c r="B33" t="s">
        <v>827</v>
      </c>
      <c r="C33" t="s">
        <v>33</v>
      </c>
      <c r="D33">
        <v>49</v>
      </c>
      <c r="E33" s="2" t="s">
        <v>21</v>
      </c>
      <c r="F33" s="2" t="str">
        <f t="shared" si="0"/>
        <v>SeanWolfeMUPPER VALLEY RUNNING CLUB</v>
      </c>
      <c r="G33" s="26">
        <f>SUMIF('Nashua 10K'!$F$2:$F$300,$F33,'Nashua 10K'!$J$2:$J$300)</f>
        <v>0</v>
      </c>
      <c r="H33" s="26">
        <f>SUMIF('Cinco 5K'!$F$2:$F$399,$F33,'Cinco 5K'!$J$2:$J$399)</f>
        <v>0</v>
      </c>
      <c r="I33" s="26">
        <f>SUMIF('Run for Freedom 10K'!$F$2:$F$300,$F33,'Run for Freedom 10K'!$J$2:$J$300)</f>
        <v>0</v>
      </c>
      <c r="J33" s="26">
        <f>SUMIF('Half Way to St. Patty 5K'!$F$2:$F$300,$F33,'Half Way to St. Patty 5K'!$J$2:$J$300)</f>
        <v>0</v>
      </c>
      <c r="K33" s="26">
        <f>SUMIF('Downriver 10K'!$F$2:$F$300,$F33,'Downriver 10K'!$J$2:$J$300)</f>
        <v>19</v>
      </c>
      <c r="L33" s="26">
        <f>SUMIF('New England Half'!$F$2:$F$300,$F33,'New England Half'!$J$2:$J$300)</f>
        <v>0</v>
      </c>
      <c r="M33" s="28">
        <f t="shared" si="1"/>
        <v>19</v>
      </c>
    </row>
    <row r="34" spans="1:13" ht="12.45" x14ac:dyDescent="0.3">
      <c r="A34" s="3" t="s">
        <v>171</v>
      </c>
      <c r="B34" s="3" t="s">
        <v>354</v>
      </c>
      <c r="C34" s="3" t="s">
        <v>33</v>
      </c>
      <c r="D34" s="3">
        <v>40</v>
      </c>
      <c r="E34" s="3" t="s">
        <v>20</v>
      </c>
      <c r="F34" s="2" t="str">
        <f t="shared" ref="F34:F52" si="2">A34&amp;B34&amp;C34&amp;E34</f>
        <v>CharlesPerreaultMMILLENNIUM RUNNING</v>
      </c>
      <c r="G34" s="26">
        <f>SUMIF('Nashua 10K'!$F$2:$F$300,$F34,'Nashua 10K'!$J$2:$J$300)</f>
        <v>0</v>
      </c>
      <c r="H34" s="26">
        <f>SUMIF('Cinco 5K'!$F$2:$F$399,$F34,'Cinco 5K'!$J$2:$J$399)</f>
        <v>0</v>
      </c>
      <c r="I34" s="26">
        <f>SUMIF('Run for Freedom 10K'!$F$2:$F$300,$F34,'Run for Freedom 10K'!$J$2:$J$300)</f>
        <v>18.25</v>
      </c>
      <c r="J34" s="26">
        <f>SUMIF('Half Way to St. Patty 5K'!$F$2:$F$300,$F34,'Half Way to St. Patty 5K'!$J$2:$J$300)</f>
        <v>0</v>
      </c>
      <c r="K34" s="26">
        <f>SUMIF('Downriver 10K'!$F$2:$F$300,$F34,'Downriver 10K'!$J$2:$J$300)</f>
        <v>0</v>
      </c>
      <c r="L34" s="26">
        <f>SUMIF('New England Half'!$F$2:$F$300,$F34,'New England Half'!$J$2:$J$300)</f>
        <v>0</v>
      </c>
      <c r="M34" s="28">
        <f t="shared" ref="M34:M52" si="3">SUM(G34:L34)</f>
        <v>18.25</v>
      </c>
    </row>
    <row r="35" spans="1:13" ht="12.45" x14ac:dyDescent="0.3">
      <c r="A35" s="3" t="s">
        <v>530</v>
      </c>
      <c r="B35" s="3" t="s">
        <v>739</v>
      </c>
      <c r="C35" s="3" t="s">
        <v>33</v>
      </c>
      <c r="D35" s="3">
        <v>41</v>
      </c>
      <c r="E35" s="2" t="s">
        <v>20</v>
      </c>
      <c r="F35" s="2" t="str">
        <f t="shared" si="2"/>
        <v>DanHelieMMILLENNIUM RUNNING</v>
      </c>
      <c r="G35" s="26">
        <f>SUMIF('Nashua 10K'!$F$2:$F$300,$F35,'Nashua 10K'!$J$2:$J$300)</f>
        <v>0</v>
      </c>
      <c r="H35" s="26">
        <f>SUMIF('Cinco 5K'!$F$2:$F$399,$F35,'Cinco 5K'!$J$2:$J$399)</f>
        <v>0</v>
      </c>
      <c r="I35" s="26">
        <f>SUMIF('Run for Freedom 10K'!$F$2:$F$300,$F35,'Run for Freedom 10K'!$J$2:$J$300)</f>
        <v>0</v>
      </c>
      <c r="J35" s="26">
        <f>SUMIF('Half Way to St. Patty 5K'!$F$2:$F$300,$F35,'Half Way to St. Patty 5K'!$J$2:$J$300)</f>
        <v>18.25</v>
      </c>
      <c r="K35" s="26">
        <f>SUMIF('Downriver 10K'!$F$2:$F$300,$F35,'Downriver 10K'!$J$2:$J$300)</f>
        <v>0</v>
      </c>
      <c r="L35" s="26">
        <f>SUMIF('New England Half'!$F$2:$F$300,$F35,'New England Half'!$J$2:$J$300)</f>
        <v>0</v>
      </c>
      <c r="M35" s="28">
        <f t="shared" si="3"/>
        <v>18.25</v>
      </c>
    </row>
    <row r="36" spans="1:13" ht="12.45" x14ac:dyDescent="0.3">
      <c r="A36" s="3" t="s">
        <v>561</v>
      </c>
      <c r="B36" s="3" t="s">
        <v>562</v>
      </c>
      <c r="C36" s="3" t="s">
        <v>33</v>
      </c>
      <c r="D36" s="3">
        <v>47</v>
      </c>
      <c r="E36" s="3" t="s">
        <v>20</v>
      </c>
      <c r="F36" s="2" t="str">
        <f t="shared" si="2"/>
        <v>BillDucasseMMILLENNIUM RUNNING</v>
      </c>
      <c r="G36" s="26">
        <f>SUMIF('Nashua 10K'!$F$2:$F$300,$F36,'Nashua 10K'!$J$2:$J$300)</f>
        <v>0</v>
      </c>
      <c r="H36" s="26">
        <f>SUMIF('Cinco 5K'!$F$2:$F$399,$F36,'Cinco 5K'!$J$2:$J$399)</f>
        <v>3.75</v>
      </c>
      <c r="I36" s="26">
        <f>SUMIF('Run for Freedom 10K'!$F$2:$F$300,$F36,'Run for Freedom 10K'!$J$2:$J$300)</f>
        <v>7</v>
      </c>
      <c r="J36" s="26">
        <f>SUMIF('Half Way to St. Patty 5K'!$F$2:$F$300,$F36,'Half Way to St. Patty 5K'!$J$2:$J$300)</f>
        <v>0</v>
      </c>
      <c r="K36" s="26">
        <f>SUMIF('Downriver 10K'!$F$2:$F$300,$F36,'Downriver 10K'!$J$2:$J$300)</f>
        <v>0</v>
      </c>
      <c r="L36" s="26">
        <f>SUMIF('New England Half'!$F$2:$F$300,$F36,'New England Half'!$J$2:$J$300)</f>
        <v>7</v>
      </c>
      <c r="M36" s="28">
        <f t="shared" si="3"/>
        <v>17.75</v>
      </c>
    </row>
    <row r="37" spans="1:13" ht="12.45" x14ac:dyDescent="0.3">
      <c r="A37" t="s">
        <v>802</v>
      </c>
      <c r="B37" t="s">
        <v>514</v>
      </c>
      <c r="C37" t="s">
        <v>33</v>
      </c>
      <c r="D37">
        <v>48</v>
      </c>
      <c r="E37" s="2" t="s">
        <v>19</v>
      </c>
      <c r="F37" s="2" t="str">
        <f t="shared" si="2"/>
        <v>JeffLevineMGREATER DERRY TRACK CLUB</v>
      </c>
      <c r="G37" s="26">
        <f>SUMIF('Nashua 10K'!$F$2:$F$300,$F37,'Nashua 10K'!$J$2:$J$300)</f>
        <v>0</v>
      </c>
      <c r="H37" s="26">
        <f>SUMIF('Cinco 5K'!$F$2:$F$399,$F37,'Cinco 5K'!$J$2:$J$399)</f>
        <v>0</v>
      </c>
      <c r="I37" s="26">
        <f>SUMIF('Run for Freedom 10K'!$F$2:$F$300,$F37,'Run for Freedom 10K'!$J$2:$J$300)</f>
        <v>0</v>
      </c>
      <c r="J37" s="26">
        <f>SUMIF('Half Way to St. Patty 5K'!$F$2:$F$300,$F37,'Half Way to St. Patty 5K'!$J$2:$J$300)</f>
        <v>0</v>
      </c>
      <c r="K37" s="26">
        <f>SUMIF('Downriver 10K'!$F$2:$F$300,$F37,'Downriver 10K'!$J$2:$J$300)</f>
        <v>12.5</v>
      </c>
      <c r="L37" s="26">
        <f>SUMIF('New England Half'!$F$2:$F$300,$F37,'New England Half'!$J$2:$J$300)</f>
        <v>5.25</v>
      </c>
      <c r="M37" s="28">
        <f t="shared" si="3"/>
        <v>17.75</v>
      </c>
    </row>
    <row r="38" spans="1:13" ht="12.45" x14ac:dyDescent="0.3">
      <c r="A38" t="s">
        <v>828</v>
      </c>
      <c r="B38" t="s">
        <v>829</v>
      </c>
      <c r="C38" t="s">
        <v>33</v>
      </c>
      <c r="D38">
        <v>48</v>
      </c>
      <c r="E38" s="2" t="s">
        <v>21</v>
      </c>
      <c r="F38" s="2" t="str">
        <f t="shared" si="2"/>
        <v>GabeGroutMUPPER VALLEY RUNNING CLUB</v>
      </c>
      <c r="G38" s="26">
        <f>SUMIF('Nashua 10K'!$F$2:$F$300,$F38,'Nashua 10K'!$J$2:$J$300)</f>
        <v>0</v>
      </c>
      <c r="H38" s="26">
        <f>SUMIF('Cinco 5K'!$F$2:$F$399,$F38,'Cinco 5K'!$J$2:$J$399)</f>
        <v>0</v>
      </c>
      <c r="I38" s="26">
        <f>SUMIF('Run for Freedom 10K'!$F$2:$F$300,$F38,'Run for Freedom 10K'!$J$2:$J$300)</f>
        <v>0</v>
      </c>
      <c r="J38" s="26">
        <f>SUMIF('Half Way to St. Patty 5K'!$F$2:$F$300,$F38,'Half Way to St. Patty 5K'!$J$2:$J$300)</f>
        <v>0</v>
      </c>
      <c r="K38" s="26">
        <f>SUMIF('Downriver 10K'!$F$2:$F$300,$F38,'Downriver 10K'!$J$2:$J$300)</f>
        <v>16</v>
      </c>
      <c r="L38" s="26">
        <f>SUMIF('New England Half'!$F$2:$F$300,$F38,'New England Half'!$J$2:$J$300)</f>
        <v>0</v>
      </c>
      <c r="M38" s="28">
        <f t="shared" si="3"/>
        <v>16</v>
      </c>
    </row>
    <row r="39" spans="1:13" ht="12.45" x14ac:dyDescent="0.3">
      <c r="A39" t="s">
        <v>846</v>
      </c>
      <c r="B39" t="s">
        <v>847</v>
      </c>
      <c r="C39" t="s">
        <v>33</v>
      </c>
      <c r="D39">
        <v>49</v>
      </c>
      <c r="E39" s="2" t="s">
        <v>21</v>
      </c>
      <c r="F39" s="2" t="str">
        <f t="shared" si="2"/>
        <v>DeepakKaranwalMUPPER VALLEY RUNNING CLUB</v>
      </c>
      <c r="G39" s="26">
        <f>SUMIF('Nashua 10K'!$F$2:$F$300,$F39,'Nashua 10K'!$J$2:$J$300)</f>
        <v>0</v>
      </c>
      <c r="H39" s="26">
        <f>SUMIF('Cinco 5K'!$F$2:$F$399,$F39,'Cinco 5K'!$J$2:$J$399)</f>
        <v>0</v>
      </c>
      <c r="I39" s="26">
        <f>SUMIF('Run for Freedom 10K'!$F$2:$F$300,$F39,'Run for Freedom 10K'!$J$2:$J$300)</f>
        <v>0</v>
      </c>
      <c r="J39" s="26">
        <f>SUMIF('Half Way to St. Patty 5K'!$F$2:$F$300,$F39,'Half Way to St. Patty 5K'!$J$2:$J$300)</f>
        <v>0</v>
      </c>
      <c r="K39" s="26">
        <f>SUMIF('Downriver 10K'!$F$2:$F$300,$F39,'Downriver 10K'!$J$2:$J$300)</f>
        <v>14</v>
      </c>
      <c r="L39" s="26">
        <f>SUMIF('New England Half'!$F$2:$F$300,$F39,'New England Half'!$J$2:$J$300)</f>
        <v>0</v>
      </c>
      <c r="M39" s="28">
        <f t="shared" si="3"/>
        <v>14</v>
      </c>
    </row>
    <row r="40" spans="1:13" ht="12.45" x14ac:dyDescent="0.3">
      <c r="A40" s="3" t="s">
        <v>524</v>
      </c>
      <c r="B40" s="3" t="s">
        <v>525</v>
      </c>
      <c r="C40" s="3" t="s">
        <v>33</v>
      </c>
      <c r="D40" s="3">
        <v>49</v>
      </c>
      <c r="E40" s="3" t="s">
        <v>20</v>
      </c>
      <c r="F40" s="2" t="str">
        <f t="shared" si="2"/>
        <v>AndyYouttMMILLENNIUM RUNNING</v>
      </c>
      <c r="G40" s="26">
        <f>SUMIF('Nashua 10K'!$F$2:$F$300,$F40,'Nashua 10K'!$J$2:$J$300)</f>
        <v>0</v>
      </c>
      <c r="H40" s="26">
        <f>SUMIF('Cinco 5K'!$F$2:$F$399,$F40,'Cinco 5K'!$J$2:$J$399)</f>
        <v>14</v>
      </c>
      <c r="I40" s="26">
        <f>SUMIF('Run for Freedom 10K'!$F$2:$F$300,$F40,'Run for Freedom 10K'!$J$2:$J$300)</f>
        <v>0</v>
      </c>
      <c r="J40" s="26">
        <f>SUMIF('Half Way to St. Patty 5K'!$F$2:$F$300,$F40,'Half Way to St. Patty 5K'!$J$2:$J$300)</f>
        <v>0</v>
      </c>
      <c r="K40" s="26">
        <f>SUMIF('Downriver 10K'!$F$2:$F$300,$F40,'Downriver 10K'!$J$2:$J$300)</f>
        <v>0</v>
      </c>
      <c r="L40" s="26">
        <f>SUMIF('New England Half'!$F$2:$F$300,$F40,'New England Half'!$J$2:$J$300)</f>
        <v>0</v>
      </c>
      <c r="M40" s="28">
        <f t="shared" si="3"/>
        <v>14</v>
      </c>
    </row>
    <row r="41" spans="1:13" ht="12.45" x14ac:dyDescent="0.3">
      <c r="A41" s="3" t="s">
        <v>546</v>
      </c>
      <c r="B41" s="3" t="s">
        <v>547</v>
      </c>
      <c r="C41" s="3" t="s">
        <v>33</v>
      </c>
      <c r="D41" s="3">
        <v>42</v>
      </c>
      <c r="E41" s="3" t="s">
        <v>20</v>
      </c>
      <c r="F41" s="2" t="str">
        <f t="shared" si="2"/>
        <v>TorayMonteiroMMILLENNIUM RUNNING</v>
      </c>
      <c r="G41" s="26">
        <f>SUMIF('Nashua 10K'!$F$2:$F$300,$F41,'Nashua 10K'!$J$2:$J$300)</f>
        <v>0</v>
      </c>
      <c r="H41" s="26">
        <f>SUMIF('Cinco 5K'!$F$2:$F$399,$F41,'Cinco 5K'!$J$2:$J$399)</f>
        <v>6.5</v>
      </c>
      <c r="I41" s="26">
        <f>SUMIF('Run for Freedom 10K'!$F$2:$F$300,$F41,'Run for Freedom 10K'!$J$2:$J$300)</f>
        <v>0</v>
      </c>
      <c r="J41" s="26">
        <f>SUMIF('Half Way to St. Patty 5K'!$F$2:$F$300,$F41,'Half Way to St. Patty 5K'!$J$2:$J$300)</f>
        <v>0</v>
      </c>
      <c r="K41" s="26">
        <f>SUMIF('Downriver 10K'!$F$2:$F$300,$F41,'Downriver 10K'!$J$2:$J$300)</f>
        <v>0</v>
      </c>
      <c r="L41" s="26">
        <f>SUMIF('New England Half'!$F$2:$F$300,$F41,'New England Half'!$J$2:$J$300)</f>
        <v>6.75</v>
      </c>
      <c r="M41" s="28">
        <f t="shared" si="3"/>
        <v>13.25</v>
      </c>
    </row>
    <row r="42" spans="1:13" ht="12.45" x14ac:dyDescent="0.3">
      <c r="A42" s="3" t="s">
        <v>38</v>
      </c>
      <c r="B42" s="3" t="s">
        <v>184</v>
      </c>
      <c r="C42" s="3" t="s">
        <v>33</v>
      </c>
      <c r="D42" s="3">
        <v>44</v>
      </c>
      <c r="E42" s="3" t="s">
        <v>20</v>
      </c>
      <c r="F42" s="2" t="str">
        <f t="shared" si="2"/>
        <v>NicholasFolsomMMILLENNIUM RUNNING</v>
      </c>
      <c r="G42" s="26">
        <f>SUMIF('Nashua 10K'!$F$2:$F$300,$F42,'Nashua 10K'!$J$2:$J$300)</f>
        <v>0</v>
      </c>
      <c r="H42" s="26">
        <f>SUMIF('Cinco 5K'!$F$2:$F$399,$F42,'Cinco 5K'!$J$2:$J$399)</f>
        <v>11.75</v>
      </c>
      <c r="I42" s="26">
        <f>SUMIF('Run for Freedom 10K'!$F$2:$F$300,$F42,'Run for Freedom 10K'!$J$2:$J$300)</f>
        <v>0</v>
      </c>
      <c r="J42" s="26">
        <f>SUMIF('Half Way to St. Patty 5K'!$F$2:$F$300,$F42,'Half Way to St. Patty 5K'!$J$2:$J$300)</f>
        <v>0</v>
      </c>
      <c r="K42" s="26">
        <f>SUMIF('Downriver 10K'!$F$2:$F$300,$F42,'Downriver 10K'!$J$2:$J$300)</f>
        <v>0</v>
      </c>
      <c r="L42" s="26">
        <f>SUMIF('New England Half'!$F$2:$F$300,$F42,'New England Half'!$J$2:$J$300)</f>
        <v>0</v>
      </c>
      <c r="M42" s="28">
        <f t="shared" si="3"/>
        <v>11.75</v>
      </c>
    </row>
    <row r="43" spans="1:13" ht="12.45" x14ac:dyDescent="0.3">
      <c r="A43" s="3" t="s">
        <v>684</v>
      </c>
      <c r="B43" s="3" t="s">
        <v>627</v>
      </c>
      <c r="C43" s="3" t="s">
        <v>33</v>
      </c>
      <c r="D43" s="3">
        <v>46</v>
      </c>
      <c r="E43" s="3" t="s">
        <v>20</v>
      </c>
      <c r="F43" s="2" t="str">
        <f t="shared" si="2"/>
        <v>ClintonSwettMMILLENNIUM RUNNING</v>
      </c>
      <c r="G43" s="26">
        <f>SUMIF('Nashua 10K'!$F$2:$F$300,$F43,'Nashua 10K'!$J$2:$J$300)</f>
        <v>0</v>
      </c>
      <c r="H43" s="26">
        <f>SUMIF('Cinco 5K'!$F$2:$F$399,$F43,'Cinco 5K'!$J$2:$J$399)</f>
        <v>0</v>
      </c>
      <c r="I43" s="26">
        <f>SUMIF('Run for Freedom 10K'!$F$2:$F$300,$F43,'Run for Freedom 10K'!$J$2:$J$300)</f>
        <v>9.875</v>
      </c>
      <c r="J43" s="26">
        <f>SUMIF('Half Way to St. Patty 5K'!$F$2:$F$300,$F43,'Half Way to St. Patty 5K'!$J$2:$J$300)</f>
        <v>0</v>
      </c>
      <c r="K43" s="26">
        <f>SUMIF('Downriver 10K'!$F$2:$F$300,$F43,'Downriver 10K'!$J$2:$J$300)</f>
        <v>0</v>
      </c>
      <c r="L43" s="26">
        <f>SUMIF('New England Half'!$F$2:$F$300,$F43,'New England Half'!$J$2:$J$300)</f>
        <v>0</v>
      </c>
      <c r="M43" s="28">
        <f t="shared" si="3"/>
        <v>9.875</v>
      </c>
    </row>
    <row r="44" spans="1:13" ht="12.45" x14ac:dyDescent="0.3">
      <c r="A44" t="s">
        <v>790</v>
      </c>
      <c r="B44" t="s">
        <v>885</v>
      </c>
      <c r="C44" t="s">
        <v>33</v>
      </c>
      <c r="D44">
        <v>40</v>
      </c>
      <c r="E44" s="3" t="s">
        <v>20</v>
      </c>
      <c r="F44" s="2" t="str">
        <f t="shared" si="2"/>
        <v>RobSilvermanMMILLENNIUM RUNNING</v>
      </c>
      <c r="G44" s="26">
        <f>SUMIF('Nashua 10K'!$F$2:$F$300,$F44,'Nashua 10K'!$J$2:$J$300)</f>
        <v>0</v>
      </c>
      <c r="H44" s="26">
        <f>SUMIF('Cinco 5K'!$F$2:$F$399,$F44,'Cinco 5K'!$J$2:$J$399)</f>
        <v>0</v>
      </c>
      <c r="I44" s="26">
        <f>SUMIF('Run for Freedom 10K'!$F$2:$F$300,$F44,'Run for Freedom 10K'!$J$2:$J$300)</f>
        <v>0</v>
      </c>
      <c r="J44" s="26">
        <f>SUMIF('Half Way to St. Patty 5K'!$F$2:$F$300,$F44,'Half Way to St. Patty 5K'!$J$2:$J$300)</f>
        <v>0</v>
      </c>
      <c r="K44" s="26">
        <f>SUMIF('Downriver 10K'!$F$2:$F$300,$F44,'Downriver 10K'!$J$2:$J$300)</f>
        <v>0</v>
      </c>
      <c r="L44" s="26">
        <f>SUMIF('New England Half'!$F$2:$F$300,$F44,'New England Half'!$J$2:$J$300)</f>
        <v>9.25</v>
      </c>
      <c r="M44" s="28">
        <f t="shared" si="3"/>
        <v>9.25</v>
      </c>
    </row>
    <row r="45" spans="1:13" ht="12.45" x14ac:dyDescent="0.3">
      <c r="A45" t="s">
        <v>896</v>
      </c>
      <c r="B45" t="s">
        <v>897</v>
      </c>
      <c r="C45" t="s">
        <v>33</v>
      </c>
      <c r="D45">
        <v>47</v>
      </c>
      <c r="E45" s="3" t="s">
        <v>20</v>
      </c>
      <c r="F45" s="2" t="str">
        <f t="shared" si="2"/>
        <v>JorgeVelezMMILLENNIUM RUNNING</v>
      </c>
      <c r="G45" s="26">
        <f>SUMIF('Nashua 10K'!$F$2:$F$300,$F45,'Nashua 10K'!$J$2:$J$300)</f>
        <v>0</v>
      </c>
      <c r="H45" s="26">
        <f>SUMIF('Cinco 5K'!$F$2:$F$399,$F45,'Cinco 5K'!$J$2:$J$399)</f>
        <v>0</v>
      </c>
      <c r="I45" s="26">
        <f>SUMIF('Run for Freedom 10K'!$F$2:$F$300,$F45,'Run for Freedom 10K'!$J$2:$J$300)</f>
        <v>0</v>
      </c>
      <c r="J45" s="26">
        <f>SUMIF('Half Way to St. Patty 5K'!$F$2:$F$300,$F45,'Half Way to St. Patty 5K'!$J$2:$J$300)</f>
        <v>0</v>
      </c>
      <c r="K45" s="26">
        <f>SUMIF('Downriver 10K'!$F$2:$F$300,$F45,'Downriver 10K'!$J$2:$J$300)</f>
        <v>0</v>
      </c>
      <c r="L45" s="26">
        <f>SUMIF('New England Half'!$F$2:$F$300,$F45,'New England Half'!$J$2:$J$300)</f>
        <v>8.75</v>
      </c>
      <c r="M45" s="28">
        <f t="shared" si="3"/>
        <v>8.75</v>
      </c>
    </row>
    <row r="46" spans="1:13" ht="12.45" x14ac:dyDescent="0.3">
      <c r="A46" s="3" t="s">
        <v>73</v>
      </c>
      <c r="B46" s="3" t="s">
        <v>766</v>
      </c>
      <c r="C46" s="3" t="s">
        <v>33</v>
      </c>
      <c r="D46" s="3">
        <v>41</v>
      </c>
      <c r="E46" s="2" t="s">
        <v>20</v>
      </c>
      <c r="F46" s="2" t="str">
        <f t="shared" si="2"/>
        <v>JamesOwenMMILLENNIUM RUNNING</v>
      </c>
      <c r="G46" s="26">
        <f>SUMIF('Nashua 10K'!$F$2:$F$300,$F46,'Nashua 10K'!$J$2:$J$300)</f>
        <v>0</v>
      </c>
      <c r="H46" s="26">
        <f>SUMIF('Cinco 5K'!$F$2:$F$399,$F46,'Cinco 5K'!$J$2:$J$399)</f>
        <v>0</v>
      </c>
      <c r="I46" s="26">
        <f>SUMIF('Run for Freedom 10K'!$F$2:$F$300,$F46,'Run for Freedom 10K'!$J$2:$J$300)</f>
        <v>0</v>
      </c>
      <c r="J46" s="26">
        <f>SUMIF('Half Way to St. Patty 5K'!$F$2:$F$300,$F46,'Half Way to St. Patty 5K'!$J$2:$J$300)</f>
        <v>5.875</v>
      </c>
      <c r="K46" s="26">
        <f>SUMIF('Downriver 10K'!$F$2:$F$300,$F46,'Downriver 10K'!$J$2:$J$300)</f>
        <v>0</v>
      </c>
      <c r="L46" s="26">
        <f>SUMIF('New England Half'!$F$2:$F$300,$F46,'New England Half'!$J$2:$J$300)</f>
        <v>0</v>
      </c>
      <c r="M46" s="28">
        <f t="shared" si="3"/>
        <v>5.875</v>
      </c>
    </row>
    <row r="47" spans="1:13" ht="12.45" x14ac:dyDescent="0.3">
      <c r="A47" s="3" t="s">
        <v>180</v>
      </c>
      <c r="B47" s="3" t="s">
        <v>774</v>
      </c>
      <c r="C47" s="3" t="s">
        <v>33</v>
      </c>
      <c r="D47" s="3">
        <v>49</v>
      </c>
      <c r="E47" s="2" t="s">
        <v>20</v>
      </c>
      <c r="F47" s="2" t="str">
        <f t="shared" si="2"/>
        <v>MarkColeMMILLENNIUM RUNNING</v>
      </c>
      <c r="G47" s="26">
        <f>SUMIF('Nashua 10K'!$F$2:$F$300,$F47,'Nashua 10K'!$J$2:$J$300)</f>
        <v>0</v>
      </c>
      <c r="H47" s="26">
        <f>SUMIF('Cinco 5K'!$F$2:$F$399,$F47,'Cinco 5K'!$J$2:$J$399)</f>
        <v>0</v>
      </c>
      <c r="I47" s="26">
        <f>SUMIF('Run for Freedom 10K'!$F$2:$F$300,$F47,'Run for Freedom 10K'!$J$2:$J$300)</f>
        <v>0</v>
      </c>
      <c r="J47" s="26">
        <f>SUMIF('Half Way to St. Patty 5K'!$F$2:$F$300,$F47,'Half Way to St. Patty 5K'!$J$2:$J$300)</f>
        <v>5.5</v>
      </c>
      <c r="K47" s="26">
        <f>SUMIF('Downriver 10K'!$F$2:$F$300,$F47,'Downriver 10K'!$J$2:$J$300)</f>
        <v>0</v>
      </c>
      <c r="L47" s="26">
        <f>SUMIF('New England Half'!$F$2:$F$300,$F47,'New England Half'!$J$2:$J$300)</f>
        <v>0</v>
      </c>
      <c r="M47" s="28">
        <f t="shared" si="3"/>
        <v>5.5</v>
      </c>
    </row>
    <row r="48" spans="1:13" ht="12.45" x14ac:dyDescent="0.3">
      <c r="A48" s="3" t="s">
        <v>776</v>
      </c>
      <c r="B48" s="3" t="s">
        <v>777</v>
      </c>
      <c r="C48" s="3" t="s">
        <v>33</v>
      </c>
      <c r="D48" s="3">
        <v>45</v>
      </c>
      <c r="E48" s="2" t="s">
        <v>20</v>
      </c>
      <c r="F48" s="2" t="str">
        <f t="shared" si="2"/>
        <v>ErikLesniakMMILLENNIUM RUNNING</v>
      </c>
      <c r="G48" s="26">
        <f>SUMIF('Nashua 10K'!$F$2:$F$300,$F48,'Nashua 10K'!$J$2:$J$300)</f>
        <v>0</v>
      </c>
      <c r="H48" s="26">
        <f>SUMIF('Cinco 5K'!$F$2:$F$399,$F48,'Cinco 5K'!$J$2:$J$399)</f>
        <v>0</v>
      </c>
      <c r="I48" s="26">
        <f>SUMIF('Run for Freedom 10K'!$F$2:$F$300,$F48,'Run for Freedom 10K'!$J$2:$J$300)</f>
        <v>0</v>
      </c>
      <c r="J48" s="26">
        <f>SUMIF('Half Way to St. Patty 5K'!$F$2:$F$300,$F48,'Half Way to St. Patty 5K'!$J$2:$J$300)</f>
        <v>5.125</v>
      </c>
      <c r="K48" s="26">
        <f>SUMIF('Downriver 10K'!$F$2:$F$300,$F48,'Downriver 10K'!$J$2:$J$300)</f>
        <v>0</v>
      </c>
      <c r="L48" s="26">
        <f>SUMIF('New England Half'!$F$2:$F$300,$F48,'New England Half'!$J$2:$J$300)</f>
        <v>0</v>
      </c>
      <c r="M48" s="28">
        <f t="shared" si="3"/>
        <v>5.125</v>
      </c>
    </row>
    <row r="49" spans="1:13" ht="12.45" x14ac:dyDescent="0.3">
      <c r="A49" s="3" t="s">
        <v>559</v>
      </c>
      <c r="B49" s="3" t="s">
        <v>269</v>
      </c>
      <c r="C49" s="3" t="s">
        <v>33</v>
      </c>
      <c r="D49" s="3">
        <v>44</v>
      </c>
      <c r="E49" s="3" t="s">
        <v>20</v>
      </c>
      <c r="F49" s="2" t="str">
        <f t="shared" si="2"/>
        <v>AdamWilsonMMILLENNIUM RUNNING</v>
      </c>
      <c r="G49" s="26">
        <f>SUMIF('Nashua 10K'!$F$2:$F$300,$F49,'Nashua 10K'!$J$2:$J$300)</f>
        <v>0</v>
      </c>
      <c r="H49" s="26">
        <f>SUMIF('Cinco 5K'!$F$2:$F$399,$F49,'Cinco 5K'!$J$2:$J$399)</f>
        <v>4.75</v>
      </c>
      <c r="I49" s="26">
        <f>SUMIF('Run for Freedom 10K'!$F$2:$F$300,$F49,'Run for Freedom 10K'!$J$2:$J$300)</f>
        <v>0</v>
      </c>
      <c r="J49" s="26">
        <f>SUMIF('Half Way to St. Patty 5K'!$F$2:$F$300,$F49,'Half Way to St. Patty 5K'!$J$2:$J$300)</f>
        <v>0</v>
      </c>
      <c r="K49" s="26">
        <f>SUMIF('Downriver 10K'!$F$2:$F$300,$F49,'Downriver 10K'!$J$2:$J$300)</f>
        <v>0</v>
      </c>
      <c r="L49" s="26">
        <f>SUMIF('New England Half'!$F$2:$F$300,$F49,'New England Half'!$J$2:$J$300)</f>
        <v>0</v>
      </c>
      <c r="M49" s="28">
        <f t="shared" si="3"/>
        <v>4.75</v>
      </c>
    </row>
    <row r="50" spans="1:13" ht="12.45" x14ac:dyDescent="0.3">
      <c r="A50" s="3" t="s">
        <v>577</v>
      </c>
      <c r="B50" s="3" t="s">
        <v>578</v>
      </c>
      <c r="C50" s="3" t="s">
        <v>33</v>
      </c>
      <c r="D50" s="3">
        <v>42</v>
      </c>
      <c r="E50" s="3" t="s">
        <v>18</v>
      </c>
      <c r="F50" s="2" t="str">
        <f t="shared" si="2"/>
        <v>JonathanRuryMGATE CITY STRIDERS</v>
      </c>
      <c r="G50" s="26">
        <f>SUMIF('Nashua 10K'!$F$2:$F$300,$F50,'Nashua 10K'!$J$2:$J$300)</f>
        <v>0</v>
      </c>
      <c r="H50" s="26">
        <f>SUMIF('Cinco 5K'!$F$2:$F$399,$F50,'Cinco 5K'!$J$2:$J$399)</f>
        <v>2.375</v>
      </c>
      <c r="I50" s="26">
        <f>SUMIF('Run for Freedom 10K'!$F$2:$F$300,$F50,'Run for Freedom 10K'!$J$2:$J$300)</f>
        <v>0</v>
      </c>
      <c r="J50" s="26">
        <f>SUMIF('Half Way to St. Patty 5K'!$F$2:$F$300,$F50,'Half Way to St. Patty 5K'!$J$2:$J$300)</f>
        <v>0</v>
      </c>
      <c r="K50" s="26">
        <f>SUMIF('Downriver 10K'!$F$2:$F$300,$F50,'Downriver 10K'!$J$2:$J$300)</f>
        <v>0</v>
      </c>
      <c r="L50" s="26">
        <f>SUMIF('New England Half'!$F$2:$F$300,$F50,'New England Half'!$J$2:$J$300)</f>
        <v>0</v>
      </c>
      <c r="M50" s="28">
        <f t="shared" si="3"/>
        <v>2.375</v>
      </c>
    </row>
    <row r="51" spans="1:13" ht="12.45" x14ac:dyDescent="0.3">
      <c r="A51" s="3" t="s">
        <v>479</v>
      </c>
      <c r="B51" s="3" t="s">
        <v>589</v>
      </c>
      <c r="C51" s="3" t="s">
        <v>33</v>
      </c>
      <c r="D51" s="3">
        <v>42</v>
      </c>
      <c r="E51" s="3" t="s">
        <v>20</v>
      </c>
      <c r="F51" s="2" t="str">
        <f t="shared" si="2"/>
        <v>BrianBozakMMILLENNIUM RUNNING</v>
      </c>
      <c r="G51" s="26">
        <f>SUMIF('Nashua 10K'!$F$2:$F$300,$F51,'Nashua 10K'!$J$2:$J$300)</f>
        <v>0</v>
      </c>
      <c r="H51" s="26">
        <f>SUMIF('Cinco 5K'!$F$2:$F$399,$F51,'Cinco 5K'!$J$2:$J$399)</f>
        <v>2</v>
      </c>
      <c r="I51" s="26">
        <f>SUMIF('Run for Freedom 10K'!$F$2:$F$300,$F51,'Run for Freedom 10K'!$J$2:$J$300)</f>
        <v>0</v>
      </c>
      <c r="J51" s="26">
        <f>SUMIF('Half Way to St. Patty 5K'!$F$2:$F$300,$F51,'Half Way to St. Patty 5K'!$J$2:$J$300)</f>
        <v>0</v>
      </c>
      <c r="K51" s="26">
        <f>SUMIF('Downriver 10K'!$F$2:$F$300,$F51,'Downriver 10K'!$J$2:$J$300)</f>
        <v>0</v>
      </c>
      <c r="L51" s="26">
        <f>SUMIF('New England Half'!$F$2:$F$300,$F51,'New England Half'!$J$2:$J$300)</f>
        <v>0</v>
      </c>
      <c r="M51" s="28">
        <f t="shared" si="3"/>
        <v>2</v>
      </c>
    </row>
    <row r="52" spans="1:13" ht="12.45" x14ac:dyDescent="0.3">
      <c r="A52" s="3" t="s">
        <v>583</v>
      </c>
      <c r="B52" s="3" t="s">
        <v>353</v>
      </c>
      <c r="C52" s="3" t="s">
        <v>33</v>
      </c>
      <c r="D52" s="3">
        <v>43</v>
      </c>
      <c r="E52" s="3" t="s">
        <v>19</v>
      </c>
      <c r="F52" s="2" t="str">
        <f t="shared" si="2"/>
        <v>WilliamPetersonMGREATER DERRY TRACK CLUB</v>
      </c>
      <c r="G52" s="26">
        <f>SUMIF('Nashua 10K'!$F$2:$F$300,$F52,'Nashua 10K'!$J$2:$J$300)</f>
        <v>0</v>
      </c>
      <c r="H52" s="26">
        <f>SUMIF('Cinco 5K'!$F$2:$F$399,$F52,'Cinco 5K'!$J$2:$J$399)</f>
        <v>2</v>
      </c>
      <c r="I52" s="26">
        <f>SUMIF('Run for Freedom 10K'!$F$2:$F$300,$F52,'Run for Freedom 10K'!$J$2:$J$300)</f>
        <v>0</v>
      </c>
      <c r="J52" s="26">
        <f>SUMIF('Half Way to St. Patty 5K'!$F$2:$F$300,$F52,'Half Way to St. Patty 5K'!$J$2:$J$300)</f>
        <v>0</v>
      </c>
      <c r="K52" s="26">
        <f>SUMIF('Downriver 10K'!$F$2:$F$300,$F52,'Downriver 10K'!$J$2:$J$300)</f>
        <v>0</v>
      </c>
      <c r="L52" s="26">
        <f>SUMIF('New England Half'!$F$2:$F$300,$F52,'New England Half'!$J$2:$J$300)</f>
        <v>0</v>
      </c>
      <c r="M52" s="28">
        <f t="shared" si="3"/>
        <v>2</v>
      </c>
    </row>
    <row r="53" spans="1:13" ht="12.45" x14ac:dyDescent="0.3">
      <c r="M53" s="28"/>
    </row>
    <row r="54" spans="1:13" ht="12.45" x14ac:dyDescent="0.3">
      <c r="M54" s="28"/>
    </row>
    <row r="55" spans="1:13" ht="12.45" x14ac:dyDescent="0.3">
      <c r="M55" s="28"/>
    </row>
    <row r="56" spans="1:13" ht="12.45" x14ac:dyDescent="0.3">
      <c r="M56" s="28"/>
    </row>
    <row r="57" spans="1:13" ht="12.45" x14ac:dyDescent="0.3">
      <c r="M57" s="28"/>
    </row>
    <row r="58" spans="1:13" ht="12.45" x14ac:dyDescent="0.3">
      <c r="M58" s="28"/>
    </row>
    <row r="59" spans="1:13" ht="12.45" x14ac:dyDescent="0.3">
      <c r="M59" s="28"/>
    </row>
    <row r="60" spans="1:13" ht="12.45" x14ac:dyDescent="0.3">
      <c r="M60" s="28"/>
    </row>
    <row r="61" spans="1:13" ht="12.45" x14ac:dyDescent="0.3">
      <c r="M61" s="28"/>
    </row>
    <row r="62" spans="1:13" ht="12.45" x14ac:dyDescent="0.3">
      <c r="M62" s="28"/>
    </row>
    <row r="63" spans="1:13" ht="12.45" x14ac:dyDescent="0.3">
      <c r="M63" s="28"/>
    </row>
    <row r="64" spans="1:13" ht="12.45" x14ac:dyDescent="0.3">
      <c r="M64" s="28"/>
    </row>
    <row r="65" spans="13:13" ht="12.45" x14ac:dyDescent="0.3">
      <c r="M65" s="28"/>
    </row>
    <row r="66" spans="13:13" ht="12.45" x14ac:dyDescent="0.3">
      <c r="M66" s="28"/>
    </row>
    <row r="67" spans="13:13" ht="12.45" x14ac:dyDescent="0.3">
      <c r="M67" s="28"/>
    </row>
    <row r="68" spans="13:13" ht="12.45" x14ac:dyDescent="0.3">
      <c r="M68" s="28"/>
    </row>
    <row r="69" spans="13:13" ht="12.45" x14ac:dyDescent="0.3">
      <c r="M69" s="28"/>
    </row>
    <row r="70" spans="13:13" ht="12.45" x14ac:dyDescent="0.3">
      <c r="M70" s="28"/>
    </row>
    <row r="71" spans="13:13" ht="12.45" x14ac:dyDescent="0.3">
      <c r="M71" s="28"/>
    </row>
    <row r="72" spans="13:13" ht="12.45" x14ac:dyDescent="0.3">
      <c r="M72" s="28"/>
    </row>
    <row r="73" spans="13:13" ht="12.45" x14ac:dyDescent="0.3">
      <c r="M73" s="28"/>
    </row>
    <row r="74" spans="13:13" ht="12.45" x14ac:dyDescent="0.3">
      <c r="M74" s="28"/>
    </row>
    <row r="75" spans="13:13" ht="12.45" x14ac:dyDescent="0.3">
      <c r="M75" s="28"/>
    </row>
    <row r="76" spans="13:13" ht="12.45" x14ac:dyDescent="0.3">
      <c r="M76" s="28"/>
    </row>
    <row r="77" spans="13:13" ht="12.45" x14ac:dyDescent="0.3">
      <c r="M77" s="28"/>
    </row>
    <row r="78" spans="13:13" ht="12.45" x14ac:dyDescent="0.3">
      <c r="M78" s="28"/>
    </row>
    <row r="79" spans="13:13" ht="12.45" x14ac:dyDescent="0.3">
      <c r="M79" s="28"/>
    </row>
    <row r="80" spans="13:13" ht="12.45" x14ac:dyDescent="0.3">
      <c r="M80" s="28"/>
    </row>
    <row r="81" spans="13:13" ht="12.45" x14ac:dyDescent="0.3">
      <c r="M81" s="28"/>
    </row>
    <row r="82" spans="13:13" ht="12.45" x14ac:dyDescent="0.3">
      <c r="M82" s="28"/>
    </row>
    <row r="83" spans="13:13" ht="12.45" x14ac:dyDescent="0.3">
      <c r="M83" s="28"/>
    </row>
    <row r="84" spans="13:13" ht="12.45" x14ac:dyDescent="0.3">
      <c r="M84" s="28"/>
    </row>
    <row r="85" spans="13:13" ht="12.45" x14ac:dyDescent="0.3">
      <c r="M85" s="28"/>
    </row>
    <row r="86" spans="13:13" ht="12.45" x14ac:dyDescent="0.3">
      <c r="M86" s="28"/>
    </row>
    <row r="87" spans="13:13" ht="12.45" x14ac:dyDescent="0.3">
      <c r="M87" s="28"/>
    </row>
    <row r="88" spans="13:13" ht="12.45" x14ac:dyDescent="0.3">
      <c r="M88" s="28"/>
    </row>
    <row r="89" spans="13:13" ht="12.45" x14ac:dyDescent="0.3">
      <c r="M89" s="28"/>
    </row>
    <row r="90" spans="13:13" ht="12.45" x14ac:dyDescent="0.3">
      <c r="M90" s="28"/>
    </row>
    <row r="91" spans="13:13" ht="12.45" x14ac:dyDescent="0.3">
      <c r="M91" s="28"/>
    </row>
    <row r="92" spans="13:13" ht="12.45" x14ac:dyDescent="0.3">
      <c r="M92" s="28"/>
    </row>
    <row r="93" spans="13:13" ht="12.45" x14ac:dyDescent="0.3">
      <c r="M93" s="28"/>
    </row>
    <row r="94" spans="13:13" ht="12.45" x14ac:dyDescent="0.3">
      <c r="M94" s="28"/>
    </row>
    <row r="95" spans="13:13" ht="12.45" x14ac:dyDescent="0.3">
      <c r="M95" s="28"/>
    </row>
    <row r="96" spans="13:13" ht="12.45" x14ac:dyDescent="0.3">
      <c r="M96" s="28"/>
    </row>
    <row r="97" spans="13:13" ht="12.45" x14ac:dyDescent="0.3">
      <c r="M97" s="28"/>
    </row>
    <row r="98" spans="13:13" ht="12.45" x14ac:dyDescent="0.3">
      <c r="M98" s="28"/>
    </row>
    <row r="99" spans="13:13" ht="12.45" x14ac:dyDescent="0.3">
      <c r="M99" s="28"/>
    </row>
    <row r="100" spans="13:13" ht="12.45" x14ac:dyDescent="0.3">
      <c r="M100" s="28"/>
    </row>
    <row r="101" spans="13:13" ht="12.45" x14ac:dyDescent="0.3">
      <c r="M101" s="28"/>
    </row>
    <row r="102" spans="13:13" ht="12.45" x14ac:dyDescent="0.3">
      <c r="M102" s="28"/>
    </row>
    <row r="103" spans="13:13" ht="12.45" x14ac:dyDescent="0.3">
      <c r="M103" s="28"/>
    </row>
    <row r="104" spans="13:13" ht="12.45" x14ac:dyDescent="0.3">
      <c r="M104" s="28"/>
    </row>
    <row r="105" spans="13:13" ht="12.45" x14ac:dyDescent="0.3">
      <c r="M105" s="28"/>
    </row>
    <row r="106" spans="13:13" ht="12.45" x14ac:dyDescent="0.3">
      <c r="M106" s="28"/>
    </row>
    <row r="107" spans="13:13" ht="12.45" x14ac:dyDescent="0.3">
      <c r="M107" s="28"/>
    </row>
    <row r="108" spans="13:13" ht="12.45" x14ac:dyDescent="0.3">
      <c r="M108" s="28"/>
    </row>
    <row r="109" spans="13:13" ht="12.45" x14ac:dyDescent="0.3">
      <c r="M109" s="28"/>
    </row>
    <row r="110" spans="13:13" ht="12.45" x14ac:dyDescent="0.3">
      <c r="M110" s="28"/>
    </row>
    <row r="111" spans="13:13" ht="12.45" x14ac:dyDescent="0.3">
      <c r="M111" s="28"/>
    </row>
    <row r="112" spans="13:13" ht="12.45" x14ac:dyDescent="0.3">
      <c r="M112" s="28"/>
    </row>
    <row r="113" spans="13:13" ht="12.45" x14ac:dyDescent="0.3">
      <c r="M113" s="28"/>
    </row>
    <row r="114" spans="13:13" ht="12.45" x14ac:dyDescent="0.3">
      <c r="M114" s="28"/>
    </row>
    <row r="115" spans="13:13" ht="12.45" x14ac:dyDescent="0.3">
      <c r="M115" s="28"/>
    </row>
    <row r="116" spans="13:13" ht="12.45" x14ac:dyDescent="0.3">
      <c r="M116" s="28"/>
    </row>
    <row r="117" spans="13:13" ht="12.45" x14ac:dyDescent="0.3">
      <c r="M117" s="28"/>
    </row>
    <row r="118" spans="13:13" ht="12.45" x14ac:dyDescent="0.3">
      <c r="M118" s="28"/>
    </row>
    <row r="119" spans="13:13" ht="12.45" x14ac:dyDescent="0.3">
      <c r="M119" s="28"/>
    </row>
    <row r="120" spans="13:13" ht="12.45" x14ac:dyDescent="0.3">
      <c r="M120" s="28"/>
    </row>
    <row r="121" spans="13:13" ht="12.45" x14ac:dyDescent="0.3">
      <c r="M121" s="28"/>
    </row>
    <row r="122" spans="13:13" ht="12.45" x14ac:dyDescent="0.3">
      <c r="M122" s="28"/>
    </row>
    <row r="123" spans="13:13" ht="12.45" x14ac:dyDescent="0.3">
      <c r="M123" s="28"/>
    </row>
    <row r="124" spans="13:13" ht="12.45" x14ac:dyDescent="0.3">
      <c r="M124" s="28"/>
    </row>
    <row r="125" spans="13:13" ht="12.45" x14ac:dyDescent="0.3">
      <c r="M125" s="28"/>
    </row>
    <row r="126" spans="13:13" ht="12.45" x14ac:dyDescent="0.3">
      <c r="M126" s="28"/>
    </row>
    <row r="127" spans="13:13" ht="12.45" x14ac:dyDescent="0.3">
      <c r="M127" s="28"/>
    </row>
    <row r="128" spans="13:13" ht="12.45" x14ac:dyDescent="0.3">
      <c r="M128" s="28"/>
    </row>
    <row r="129" spans="13:13" ht="12.45" x14ac:dyDescent="0.3">
      <c r="M129" s="28"/>
    </row>
    <row r="130" spans="13:13" ht="12.45" x14ac:dyDescent="0.3">
      <c r="M130" s="28"/>
    </row>
    <row r="131" spans="13:13" ht="12.45" x14ac:dyDescent="0.3">
      <c r="M131" s="28"/>
    </row>
    <row r="132" spans="13:13" ht="12.45" x14ac:dyDescent="0.3">
      <c r="M132" s="28"/>
    </row>
    <row r="133" spans="13:13" ht="12.45" x14ac:dyDescent="0.3">
      <c r="M133" s="28"/>
    </row>
    <row r="134" spans="13:13" ht="12.45" x14ac:dyDescent="0.3">
      <c r="M134" s="28"/>
    </row>
    <row r="135" spans="13:13" ht="12.45" x14ac:dyDescent="0.3">
      <c r="M135" s="28"/>
    </row>
    <row r="136" spans="13:13" ht="12.45" x14ac:dyDescent="0.3">
      <c r="M136" s="28"/>
    </row>
    <row r="137" spans="13:13" ht="12.45" x14ac:dyDescent="0.3">
      <c r="M137" s="28"/>
    </row>
    <row r="138" spans="13:13" ht="12.45" x14ac:dyDescent="0.3">
      <c r="M138" s="28"/>
    </row>
    <row r="139" spans="13:13" ht="12.45" x14ac:dyDescent="0.3">
      <c r="M139" s="28"/>
    </row>
    <row r="140" spans="13:13" ht="12.45" x14ac:dyDescent="0.3">
      <c r="M140" s="28"/>
    </row>
    <row r="141" spans="13:13" ht="12.45" x14ac:dyDescent="0.3">
      <c r="M141" s="28"/>
    </row>
    <row r="142" spans="13:13" ht="12.45" x14ac:dyDescent="0.3">
      <c r="M142" s="28"/>
    </row>
    <row r="143" spans="13:13" ht="12.45" x14ac:dyDescent="0.3">
      <c r="M143" s="28"/>
    </row>
    <row r="144" spans="13:13" ht="12.45" x14ac:dyDescent="0.3">
      <c r="M144" s="28"/>
    </row>
    <row r="145" spans="13:13" ht="12.45" x14ac:dyDescent="0.3">
      <c r="M145" s="28"/>
    </row>
    <row r="146" spans="13:13" ht="12.45" x14ac:dyDescent="0.3">
      <c r="M146" s="28"/>
    </row>
    <row r="147" spans="13:13" ht="12.45" x14ac:dyDescent="0.3">
      <c r="M147" s="28"/>
    </row>
    <row r="148" spans="13:13" ht="12.45" x14ac:dyDescent="0.3">
      <c r="M148" s="28"/>
    </row>
    <row r="149" spans="13:13" ht="12.45" x14ac:dyDescent="0.3">
      <c r="M149" s="28"/>
    </row>
    <row r="150" spans="13:13" ht="12.45" x14ac:dyDescent="0.3">
      <c r="M150" s="28"/>
    </row>
    <row r="151" spans="13:13" ht="12.45" x14ac:dyDescent="0.3">
      <c r="M151" s="28"/>
    </row>
    <row r="152" spans="13:13" ht="12.45" x14ac:dyDescent="0.3">
      <c r="M152" s="28"/>
    </row>
    <row r="153" spans="13:13" ht="12.45" x14ac:dyDescent="0.3">
      <c r="M153" s="28"/>
    </row>
    <row r="154" spans="13:13" ht="12.45" x14ac:dyDescent="0.3">
      <c r="M154" s="28"/>
    </row>
    <row r="155" spans="13:13" ht="12.45" x14ac:dyDescent="0.3">
      <c r="M155" s="28"/>
    </row>
    <row r="156" spans="13:13" ht="12.45" x14ac:dyDescent="0.3">
      <c r="M156" s="28"/>
    </row>
    <row r="157" spans="13:13" ht="12.45" x14ac:dyDescent="0.3">
      <c r="M157" s="28"/>
    </row>
    <row r="158" spans="13:13" ht="12.45" x14ac:dyDescent="0.3">
      <c r="M158" s="28"/>
    </row>
    <row r="159" spans="13:13" ht="12.45" x14ac:dyDescent="0.3">
      <c r="M159" s="28"/>
    </row>
    <row r="160" spans="13:13" ht="12.45" x14ac:dyDescent="0.3">
      <c r="M160" s="28"/>
    </row>
    <row r="161" spans="13:13" ht="12.45" x14ac:dyDescent="0.3">
      <c r="M161" s="28"/>
    </row>
    <row r="162" spans="13:13" ht="12.45" x14ac:dyDescent="0.3">
      <c r="M162" s="28"/>
    </row>
    <row r="163" spans="13:13" ht="12.45" x14ac:dyDescent="0.3">
      <c r="M163" s="28"/>
    </row>
    <row r="164" spans="13:13" ht="12.45" x14ac:dyDescent="0.3">
      <c r="M164" s="28"/>
    </row>
    <row r="165" spans="13:13" ht="12.45" x14ac:dyDescent="0.3">
      <c r="M165" s="28"/>
    </row>
    <row r="166" spans="13:13" ht="12.45" x14ac:dyDescent="0.3">
      <c r="M166" s="28"/>
    </row>
    <row r="167" spans="13:13" ht="12.45" x14ac:dyDescent="0.3">
      <c r="M167" s="28"/>
    </row>
    <row r="168" spans="13:13" ht="12.45" x14ac:dyDescent="0.3">
      <c r="M168" s="28"/>
    </row>
    <row r="169" spans="13:13" ht="12.45" x14ac:dyDescent="0.3">
      <c r="M169" s="28"/>
    </row>
    <row r="170" spans="13:13" ht="12.45" x14ac:dyDescent="0.3">
      <c r="M170" s="28"/>
    </row>
    <row r="171" spans="13:13" ht="12.45" x14ac:dyDescent="0.3">
      <c r="M171" s="28"/>
    </row>
    <row r="172" spans="13:13" ht="12.45" x14ac:dyDescent="0.3">
      <c r="M172" s="28"/>
    </row>
    <row r="173" spans="13:13" ht="12.45" x14ac:dyDescent="0.3">
      <c r="M173" s="28"/>
    </row>
    <row r="174" spans="13:13" ht="12.45" x14ac:dyDescent="0.3">
      <c r="M174" s="28"/>
    </row>
    <row r="175" spans="13:13" ht="12.45" x14ac:dyDescent="0.3">
      <c r="M175" s="28"/>
    </row>
    <row r="176" spans="13:13" ht="12.45" x14ac:dyDescent="0.3">
      <c r="M176" s="28"/>
    </row>
    <row r="177" spans="13:13" ht="12.45" x14ac:dyDescent="0.3">
      <c r="M177" s="28"/>
    </row>
    <row r="178" spans="13:13" ht="12.45" x14ac:dyDescent="0.3">
      <c r="M178" s="28"/>
    </row>
    <row r="179" spans="13:13" ht="12.45" x14ac:dyDescent="0.3">
      <c r="M179" s="28"/>
    </row>
    <row r="180" spans="13:13" ht="12.45" x14ac:dyDescent="0.3">
      <c r="M180" s="28"/>
    </row>
    <row r="181" spans="13:13" ht="12.45" x14ac:dyDescent="0.3">
      <c r="M181" s="28"/>
    </row>
    <row r="182" spans="13:13" ht="12.45" x14ac:dyDescent="0.3">
      <c r="M182" s="28"/>
    </row>
    <row r="183" spans="13:13" ht="12.45" x14ac:dyDescent="0.3">
      <c r="M183" s="28"/>
    </row>
    <row r="184" spans="13:13" ht="12.45" x14ac:dyDescent="0.3">
      <c r="M184" s="28"/>
    </row>
    <row r="185" spans="13:13" ht="12.45" x14ac:dyDescent="0.3">
      <c r="M185" s="28"/>
    </row>
    <row r="186" spans="13:13" ht="12.45" x14ac:dyDescent="0.3">
      <c r="M186" s="28"/>
    </row>
    <row r="187" spans="13:13" ht="12.45" x14ac:dyDescent="0.3">
      <c r="M187" s="28"/>
    </row>
    <row r="188" spans="13:13" ht="12.45" x14ac:dyDescent="0.3">
      <c r="M188" s="28"/>
    </row>
    <row r="189" spans="13:13" ht="12.45" x14ac:dyDescent="0.3">
      <c r="M189" s="28"/>
    </row>
    <row r="190" spans="13:13" ht="12.45" x14ac:dyDescent="0.3">
      <c r="M190" s="28"/>
    </row>
    <row r="191" spans="13:13" ht="12.45" x14ac:dyDescent="0.3">
      <c r="M191" s="28"/>
    </row>
    <row r="192" spans="13:13" ht="12.45" x14ac:dyDescent="0.3">
      <c r="M192" s="28"/>
    </row>
    <row r="193" spans="13:13" ht="12.45" x14ac:dyDescent="0.3">
      <c r="M193" s="28"/>
    </row>
    <row r="194" spans="13:13" ht="12.45" x14ac:dyDescent="0.3">
      <c r="M194" s="28"/>
    </row>
    <row r="195" spans="13:13" ht="12.45" x14ac:dyDescent="0.3">
      <c r="M195" s="28"/>
    </row>
    <row r="196" spans="13:13" ht="12.45" x14ac:dyDescent="0.3">
      <c r="M196" s="28"/>
    </row>
    <row r="197" spans="13:13" ht="12.45" x14ac:dyDescent="0.3">
      <c r="M197" s="28"/>
    </row>
    <row r="198" spans="13:13" ht="12.45" x14ac:dyDescent="0.3">
      <c r="M198" s="28"/>
    </row>
    <row r="199" spans="13:13" ht="12.45" x14ac:dyDescent="0.3">
      <c r="M199" s="28"/>
    </row>
    <row r="200" spans="13:13" ht="12.45" x14ac:dyDescent="0.3">
      <c r="M200" s="28"/>
    </row>
    <row r="201" spans="13:13" ht="12.45" x14ac:dyDescent="0.3">
      <c r="M201" s="28"/>
    </row>
    <row r="202" spans="13:13" ht="12.45" x14ac:dyDescent="0.3">
      <c r="M202" s="28"/>
    </row>
    <row r="203" spans="13:13" ht="12.45" x14ac:dyDescent="0.3">
      <c r="M203" s="28"/>
    </row>
    <row r="204" spans="13:13" ht="12.45" x14ac:dyDescent="0.3">
      <c r="M204" s="28"/>
    </row>
    <row r="205" spans="13:13" ht="12.45" x14ac:dyDescent="0.3">
      <c r="M205" s="28"/>
    </row>
    <row r="206" spans="13:13" ht="12.45" x14ac:dyDescent="0.3">
      <c r="M206" s="28"/>
    </row>
    <row r="207" spans="13:13" ht="12.45" x14ac:dyDescent="0.3">
      <c r="M207" s="28"/>
    </row>
    <row r="208" spans="13:13" ht="12.45" x14ac:dyDescent="0.3">
      <c r="M208" s="28"/>
    </row>
    <row r="209" spans="13:13" ht="12.45" x14ac:dyDescent="0.3">
      <c r="M209" s="28"/>
    </row>
    <row r="210" spans="13:13" ht="12.45" x14ac:dyDescent="0.3">
      <c r="M210" s="28"/>
    </row>
    <row r="211" spans="13:13" ht="12.45" x14ac:dyDescent="0.3">
      <c r="M211" s="28"/>
    </row>
    <row r="212" spans="13:13" ht="12.45" x14ac:dyDescent="0.3">
      <c r="M212" s="28"/>
    </row>
    <row r="213" spans="13:13" ht="12.45" x14ac:dyDescent="0.3">
      <c r="M213" s="28"/>
    </row>
    <row r="214" spans="13:13" ht="12.45" x14ac:dyDescent="0.3">
      <c r="M214" s="28"/>
    </row>
    <row r="215" spans="13:13" ht="12.45" x14ac:dyDescent="0.3">
      <c r="M215" s="28"/>
    </row>
    <row r="216" spans="13:13" ht="12.45" x14ac:dyDescent="0.3">
      <c r="M216" s="28"/>
    </row>
    <row r="217" spans="13:13" ht="12.45" x14ac:dyDescent="0.3">
      <c r="M217" s="28"/>
    </row>
    <row r="218" spans="13:13" ht="12.45" x14ac:dyDescent="0.3">
      <c r="M218" s="28"/>
    </row>
    <row r="219" spans="13:13" ht="12.45" x14ac:dyDescent="0.3">
      <c r="M219" s="28"/>
    </row>
    <row r="220" spans="13:13" ht="12.45" x14ac:dyDescent="0.3">
      <c r="M220" s="28"/>
    </row>
    <row r="221" spans="13:13" ht="12.45" x14ac:dyDescent="0.3">
      <c r="M221" s="28"/>
    </row>
    <row r="222" spans="13:13" ht="12.45" x14ac:dyDescent="0.3">
      <c r="M222" s="28"/>
    </row>
    <row r="223" spans="13:13" ht="12.45" x14ac:dyDescent="0.3">
      <c r="M223" s="28"/>
    </row>
    <row r="224" spans="13:13" ht="12.45" x14ac:dyDescent="0.3">
      <c r="M224" s="28"/>
    </row>
    <row r="225" spans="13:13" ht="12.45" x14ac:dyDescent="0.3">
      <c r="M225" s="28"/>
    </row>
    <row r="226" spans="13:13" ht="12.45" x14ac:dyDescent="0.3">
      <c r="M226" s="28"/>
    </row>
    <row r="227" spans="13:13" ht="12.45" x14ac:dyDescent="0.3">
      <c r="M227" s="28"/>
    </row>
    <row r="228" spans="13:13" ht="12.45" x14ac:dyDescent="0.3">
      <c r="M228" s="28"/>
    </row>
    <row r="229" spans="13:13" ht="12.45" x14ac:dyDescent="0.3">
      <c r="M229" s="28"/>
    </row>
    <row r="230" spans="13:13" ht="12.45" x14ac:dyDescent="0.3">
      <c r="M230" s="28"/>
    </row>
    <row r="231" spans="13:13" ht="12.45" x14ac:dyDescent="0.3">
      <c r="M231" s="28"/>
    </row>
    <row r="232" spans="13:13" ht="12.45" x14ac:dyDescent="0.3">
      <c r="M232" s="28"/>
    </row>
    <row r="233" spans="13:13" ht="12.45" x14ac:dyDescent="0.3">
      <c r="M233" s="28"/>
    </row>
    <row r="234" spans="13:13" ht="12.45" x14ac:dyDescent="0.3">
      <c r="M234" s="28"/>
    </row>
    <row r="235" spans="13:13" ht="12.45" x14ac:dyDescent="0.3">
      <c r="M235" s="28"/>
    </row>
    <row r="236" spans="13:13" ht="12.45" x14ac:dyDescent="0.3">
      <c r="M236" s="28"/>
    </row>
    <row r="237" spans="13:13" ht="12.45" x14ac:dyDescent="0.3">
      <c r="M237" s="28"/>
    </row>
    <row r="238" spans="13:13" ht="12.45" x14ac:dyDescent="0.3">
      <c r="M238" s="28"/>
    </row>
    <row r="239" spans="13:13" ht="12.45" x14ac:dyDescent="0.3">
      <c r="M239" s="28"/>
    </row>
    <row r="240" spans="13:13" ht="12.45" x14ac:dyDescent="0.3">
      <c r="M240" s="28"/>
    </row>
    <row r="241" spans="13:13" ht="12.45" x14ac:dyDescent="0.3">
      <c r="M241" s="28"/>
    </row>
    <row r="242" spans="13:13" ht="12.45" x14ac:dyDescent="0.3">
      <c r="M242" s="28"/>
    </row>
    <row r="243" spans="13:13" ht="12.45" x14ac:dyDescent="0.3">
      <c r="M243" s="28"/>
    </row>
    <row r="244" spans="13:13" ht="12.45" x14ac:dyDescent="0.3">
      <c r="M244" s="28"/>
    </row>
    <row r="245" spans="13:13" ht="12.45" x14ac:dyDescent="0.3">
      <c r="M245" s="28"/>
    </row>
    <row r="246" spans="13:13" ht="12.45" x14ac:dyDescent="0.3">
      <c r="M246" s="28"/>
    </row>
    <row r="247" spans="13:13" ht="12.45" x14ac:dyDescent="0.3">
      <c r="M247" s="28"/>
    </row>
    <row r="248" spans="13:13" ht="12.45" x14ac:dyDescent="0.3">
      <c r="M248" s="28"/>
    </row>
    <row r="249" spans="13:13" ht="12.45" x14ac:dyDescent="0.3">
      <c r="M249" s="28"/>
    </row>
    <row r="250" spans="13:13" ht="12.45" x14ac:dyDescent="0.3">
      <c r="M250" s="28"/>
    </row>
    <row r="251" spans="13:13" ht="12.45" x14ac:dyDescent="0.3">
      <c r="M251" s="28"/>
    </row>
    <row r="252" spans="13:13" ht="12.45" x14ac:dyDescent="0.3">
      <c r="M252" s="28"/>
    </row>
    <row r="253" spans="13:13" ht="12.45" x14ac:dyDescent="0.3">
      <c r="M253" s="28"/>
    </row>
    <row r="254" spans="13:13" ht="12.45" x14ac:dyDescent="0.3">
      <c r="M254" s="28"/>
    </row>
    <row r="255" spans="13:13" ht="12.45" x14ac:dyDescent="0.3">
      <c r="M255" s="28"/>
    </row>
    <row r="256" spans="13:13" ht="12.45" x14ac:dyDescent="0.3">
      <c r="M256" s="28"/>
    </row>
    <row r="257" spans="13:13" ht="12.45" x14ac:dyDescent="0.3">
      <c r="M257" s="28"/>
    </row>
    <row r="258" spans="13:13" ht="12.45" x14ac:dyDescent="0.3">
      <c r="M258" s="28"/>
    </row>
    <row r="259" spans="13:13" ht="12.45" x14ac:dyDescent="0.3">
      <c r="M259" s="28"/>
    </row>
    <row r="260" spans="13:13" ht="12.45" x14ac:dyDescent="0.3">
      <c r="M260" s="28"/>
    </row>
    <row r="261" spans="13:13" ht="12.45" x14ac:dyDescent="0.3">
      <c r="M261" s="28"/>
    </row>
    <row r="262" spans="13:13" ht="12.45" x14ac:dyDescent="0.3">
      <c r="M262" s="28"/>
    </row>
    <row r="263" spans="13:13" ht="12.45" x14ac:dyDescent="0.3">
      <c r="M263" s="28"/>
    </row>
    <row r="264" spans="13:13" ht="12.45" x14ac:dyDescent="0.3">
      <c r="M264" s="28"/>
    </row>
    <row r="265" spans="13:13" ht="12.45" x14ac:dyDescent="0.3">
      <c r="M265" s="28"/>
    </row>
    <row r="266" spans="13:13" ht="12.45" x14ac:dyDescent="0.3">
      <c r="M266" s="28"/>
    </row>
    <row r="267" spans="13:13" ht="12.45" x14ac:dyDescent="0.3">
      <c r="M267" s="28"/>
    </row>
    <row r="268" spans="13:13" ht="12.45" x14ac:dyDescent="0.3">
      <c r="M268" s="28"/>
    </row>
    <row r="269" spans="13:13" ht="12.45" x14ac:dyDescent="0.3">
      <c r="M269" s="28"/>
    </row>
    <row r="270" spans="13:13" ht="12.45" x14ac:dyDescent="0.3">
      <c r="M270" s="28"/>
    </row>
    <row r="271" spans="13:13" ht="12.45" x14ac:dyDescent="0.3">
      <c r="M271" s="28"/>
    </row>
    <row r="272" spans="13:13" ht="12.45" x14ac:dyDescent="0.3">
      <c r="M272" s="28"/>
    </row>
    <row r="273" spans="13:13" ht="12.45" x14ac:dyDescent="0.3">
      <c r="M273" s="28"/>
    </row>
    <row r="274" spans="13:13" ht="12.45" x14ac:dyDescent="0.3">
      <c r="M274" s="28"/>
    </row>
    <row r="275" spans="13:13" ht="12.45" x14ac:dyDescent="0.3">
      <c r="M275" s="28"/>
    </row>
    <row r="276" spans="13:13" ht="12.45" x14ac:dyDescent="0.3">
      <c r="M276" s="28"/>
    </row>
    <row r="277" spans="13:13" ht="12.45" x14ac:dyDescent="0.3">
      <c r="M277" s="28"/>
    </row>
    <row r="278" spans="13:13" ht="12.45" x14ac:dyDescent="0.3">
      <c r="M278" s="28"/>
    </row>
    <row r="279" spans="13:13" ht="12.45" x14ac:dyDescent="0.3">
      <c r="M279" s="28"/>
    </row>
    <row r="280" spans="13:13" ht="12.45" x14ac:dyDescent="0.3">
      <c r="M280" s="28"/>
    </row>
    <row r="281" spans="13:13" ht="12.45" x14ac:dyDescent="0.3">
      <c r="M281" s="28"/>
    </row>
    <row r="282" spans="13:13" ht="12.45" x14ac:dyDescent="0.3">
      <c r="M282" s="28"/>
    </row>
    <row r="283" spans="13:13" ht="12.45" x14ac:dyDescent="0.3">
      <c r="M283" s="28"/>
    </row>
    <row r="284" spans="13:13" ht="12.45" x14ac:dyDescent="0.3">
      <c r="M284" s="28"/>
    </row>
    <row r="285" spans="13:13" ht="12.45" x14ac:dyDescent="0.3">
      <c r="M285" s="28"/>
    </row>
    <row r="286" spans="13:13" ht="12.45" x14ac:dyDescent="0.3">
      <c r="M286" s="28"/>
    </row>
    <row r="287" spans="13:13" ht="12.45" x14ac:dyDescent="0.3">
      <c r="M287" s="28"/>
    </row>
    <row r="288" spans="13:13" ht="12.45" x14ac:dyDescent="0.3">
      <c r="M288" s="28"/>
    </row>
    <row r="289" spans="13:13" ht="12.45" x14ac:dyDescent="0.3">
      <c r="M289" s="28"/>
    </row>
    <row r="290" spans="13:13" ht="12.45" x14ac:dyDescent="0.3">
      <c r="M290" s="28"/>
    </row>
    <row r="291" spans="13:13" ht="12.45" x14ac:dyDescent="0.3">
      <c r="M291" s="28"/>
    </row>
    <row r="292" spans="13:13" ht="12.45" x14ac:dyDescent="0.3">
      <c r="M292" s="28"/>
    </row>
    <row r="293" spans="13:13" ht="12.45" x14ac:dyDescent="0.3">
      <c r="M293" s="28"/>
    </row>
    <row r="294" spans="13:13" ht="12.45" x14ac:dyDescent="0.3">
      <c r="M294" s="28"/>
    </row>
    <row r="295" spans="13:13" ht="12.45" x14ac:dyDescent="0.3">
      <c r="M295" s="28"/>
    </row>
    <row r="296" spans="13:13" ht="12.45" x14ac:dyDescent="0.3">
      <c r="M296" s="28"/>
    </row>
    <row r="297" spans="13:13" ht="12.45" x14ac:dyDescent="0.3">
      <c r="M297" s="28"/>
    </row>
    <row r="298" spans="13:13" ht="12.45" x14ac:dyDescent="0.3">
      <c r="M298" s="28"/>
    </row>
    <row r="299" spans="13:13" ht="12.45" x14ac:dyDescent="0.3">
      <c r="M299" s="28"/>
    </row>
    <row r="300" spans="13:13" ht="12.45" x14ac:dyDescent="0.3">
      <c r="M300" s="28"/>
    </row>
    <row r="301" spans="13:13" ht="12.45" x14ac:dyDescent="0.3">
      <c r="M301" s="28"/>
    </row>
    <row r="302" spans="13:13" ht="12.45" x14ac:dyDescent="0.3">
      <c r="M302" s="28"/>
    </row>
    <row r="303" spans="13:13" ht="12.45" x14ac:dyDescent="0.3">
      <c r="M303" s="28"/>
    </row>
    <row r="304" spans="13:13" ht="12.45" x14ac:dyDescent="0.3">
      <c r="M304" s="28"/>
    </row>
    <row r="305" spans="13:13" ht="12.45" x14ac:dyDescent="0.3">
      <c r="M305" s="28"/>
    </row>
    <row r="306" spans="13:13" ht="12.45" x14ac:dyDescent="0.3">
      <c r="M306" s="28"/>
    </row>
    <row r="307" spans="13:13" ht="12.45" x14ac:dyDescent="0.3">
      <c r="M307" s="28"/>
    </row>
    <row r="308" spans="13:13" ht="12.45" x14ac:dyDescent="0.3">
      <c r="M308" s="28"/>
    </row>
    <row r="309" spans="13:13" ht="12.45" x14ac:dyDescent="0.3">
      <c r="M309" s="28"/>
    </row>
    <row r="310" spans="13:13" ht="12.45" x14ac:dyDescent="0.3">
      <c r="M310" s="28"/>
    </row>
    <row r="311" spans="13:13" ht="12.45" x14ac:dyDescent="0.3">
      <c r="M311" s="28"/>
    </row>
    <row r="312" spans="13:13" ht="12.45" x14ac:dyDescent="0.3">
      <c r="M312" s="28"/>
    </row>
    <row r="313" spans="13:13" ht="12.45" x14ac:dyDescent="0.3">
      <c r="M313" s="28"/>
    </row>
    <row r="314" spans="13:13" ht="12.45" x14ac:dyDescent="0.3">
      <c r="M314" s="28"/>
    </row>
    <row r="315" spans="13:13" ht="12.45" x14ac:dyDescent="0.3">
      <c r="M315" s="28"/>
    </row>
    <row r="316" spans="13:13" ht="12.45" x14ac:dyDescent="0.3">
      <c r="M316" s="28"/>
    </row>
    <row r="317" spans="13:13" ht="12.45" x14ac:dyDescent="0.3">
      <c r="M317" s="28"/>
    </row>
    <row r="318" spans="13:13" ht="12.45" x14ac:dyDescent="0.3">
      <c r="M318" s="28"/>
    </row>
    <row r="319" spans="13:13" ht="12.45" x14ac:dyDescent="0.3">
      <c r="M319" s="28"/>
    </row>
    <row r="320" spans="13:13" ht="12.45" x14ac:dyDescent="0.3">
      <c r="M320" s="28"/>
    </row>
    <row r="321" spans="13:13" ht="12.45" x14ac:dyDescent="0.3">
      <c r="M321" s="28"/>
    </row>
    <row r="322" spans="13:13" ht="12.45" x14ac:dyDescent="0.3">
      <c r="M322" s="28"/>
    </row>
    <row r="323" spans="13:13" ht="12.45" x14ac:dyDescent="0.3">
      <c r="M323" s="28"/>
    </row>
    <row r="324" spans="13:13" ht="12.45" x14ac:dyDescent="0.3">
      <c r="M324" s="28"/>
    </row>
    <row r="325" spans="13:13" ht="12.45" x14ac:dyDescent="0.3">
      <c r="M325" s="28"/>
    </row>
    <row r="326" spans="13:13" ht="12.45" x14ac:dyDescent="0.3">
      <c r="M326" s="28"/>
    </row>
    <row r="327" spans="13:13" ht="12.45" x14ac:dyDescent="0.3">
      <c r="M327" s="28"/>
    </row>
    <row r="328" spans="13:13" ht="12.45" x14ac:dyDescent="0.3">
      <c r="M328" s="28"/>
    </row>
    <row r="329" spans="13:13" ht="12.45" x14ac:dyDescent="0.3">
      <c r="M329" s="28"/>
    </row>
    <row r="330" spans="13:13" ht="12.45" x14ac:dyDescent="0.3">
      <c r="M330" s="28"/>
    </row>
    <row r="331" spans="13:13" ht="12.45" x14ac:dyDescent="0.3">
      <c r="M331" s="28"/>
    </row>
    <row r="332" spans="13:13" ht="12.45" x14ac:dyDescent="0.3">
      <c r="M332" s="28"/>
    </row>
    <row r="333" spans="13:13" ht="12.45" x14ac:dyDescent="0.3">
      <c r="M333" s="28"/>
    </row>
    <row r="334" spans="13:13" ht="12.45" x14ac:dyDescent="0.3">
      <c r="M334" s="28"/>
    </row>
    <row r="335" spans="13:13" ht="12.45" x14ac:dyDescent="0.3">
      <c r="M335" s="28"/>
    </row>
    <row r="336" spans="13:13" ht="12.45" x14ac:dyDescent="0.3">
      <c r="M336" s="28"/>
    </row>
    <row r="337" spans="13:13" ht="12.45" x14ac:dyDescent="0.3">
      <c r="M337" s="28"/>
    </row>
    <row r="338" spans="13:13" ht="12.45" x14ac:dyDescent="0.3">
      <c r="M338" s="28"/>
    </row>
    <row r="339" spans="13:13" ht="12.45" x14ac:dyDescent="0.3">
      <c r="M339" s="28"/>
    </row>
    <row r="340" spans="13:13" ht="12.45" x14ac:dyDescent="0.3">
      <c r="M340" s="28"/>
    </row>
    <row r="341" spans="13:13" ht="12.45" x14ac:dyDescent="0.3">
      <c r="M341" s="28"/>
    </row>
    <row r="342" spans="13:13" ht="12.45" x14ac:dyDescent="0.3">
      <c r="M342" s="28"/>
    </row>
    <row r="343" spans="13:13" ht="12.45" x14ac:dyDescent="0.3">
      <c r="M343" s="28"/>
    </row>
    <row r="344" spans="13:13" ht="12.45" x14ac:dyDescent="0.3">
      <c r="M344" s="28"/>
    </row>
    <row r="345" spans="13:13" ht="12.45" x14ac:dyDescent="0.3">
      <c r="M345" s="28"/>
    </row>
    <row r="346" spans="13:13" ht="12.45" x14ac:dyDescent="0.3">
      <c r="M346" s="28"/>
    </row>
    <row r="347" spans="13:13" ht="12.45" x14ac:dyDescent="0.3">
      <c r="M347" s="28"/>
    </row>
    <row r="348" spans="13:13" ht="12.45" x14ac:dyDescent="0.3">
      <c r="M348" s="28"/>
    </row>
    <row r="349" spans="13:13" ht="12.45" x14ac:dyDescent="0.3">
      <c r="M349" s="28"/>
    </row>
    <row r="350" spans="13:13" ht="12.45" x14ac:dyDescent="0.3">
      <c r="M350" s="28"/>
    </row>
    <row r="351" spans="13:13" ht="12.45" x14ac:dyDescent="0.3">
      <c r="M351" s="28"/>
    </row>
    <row r="352" spans="13:13" ht="12.45" x14ac:dyDescent="0.3">
      <c r="M352" s="28"/>
    </row>
    <row r="353" spans="13:13" ht="12.45" x14ac:dyDescent="0.3">
      <c r="M353" s="28"/>
    </row>
    <row r="354" spans="13:13" ht="12.45" x14ac:dyDescent="0.3">
      <c r="M354" s="28"/>
    </row>
    <row r="355" spans="13:13" ht="12.45" x14ac:dyDescent="0.3">
      <c r="M355" s="28"/>
    </row>
    <row r="356" spans="13:13" ht="12.45" x14ac:dyDescent="0.3">
      <c r="M356" s="28"/>
    </row>
    <row r="357" spans="13:13" ht="12.45" x14ac:dyDescent="0.3">
      <c r="M357" s="28"/>
    </row>
    <row r="358" spans="13:13" ht="12.45" x14ac:dyDescent="0.3">
      <c r="M358" s="28"/>
    </row>
    <row r="359" spans="13:13" ht="12.45" x14ac:dyDescent="0.3">
      <c r="M359" s="28"/>
    </row>
    <row r="360" spans="13:13" ht="12.45" x14ac:dyDescent="0.3">
      <c r="M360" s="28"/>
    </row>
    <row r="361" spans="13:13" ht="12.45" x14ac:dyDescent="0.3">
      <c r="M361" s="28"/>
    </row>
    <row r="362" spans="13:13" ht="12.45" x14ac:dyDescent="0.3">
      <c r="M362" s="28"/>
    </row>
    <row r="363" spans="13:13" ht="12.45" x14ac:dyDescent="0.3">
      <c r="M363" s="28"/>
    </row>
    <row r="364" spans="13:13" ht="12.45" x14ac:dyDescent="0.3">
      <c r="M364" s="28"/>
    </row>
    <row r="365" spans="13:13" ht="12.45" x14ac:dyDescent="0.3">
      <c r="M365" s="28"/>
    </row>
    <row r="366" spans="13:13" ht="12.45" x14ac:dyDescent="0.3">
      <c r="M366" s="28"/>
    </row>
    <row r="367" spans="13:13" ht="12.45" x14ac:dyDescent="0.3">
      <c r="M367" s="28"/>
    </row>
    <row r="368" spans="13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13:13" ht="12.45" x14ac:dyDescent="0.3">
      <c r="M641" s="28"/>
    </row>
    <row r="642" spans="13:13" ht="12.45" x14ac:dyDescent="0.3">
      <c r="M642" s="28"/>
    </row>
    <row r="643" spans="13:13" ht="12.45" x14ac:dyDescent="0.3">
      <c r="M643" s="28"/>
    </row>
    <row r="644" spans="13:13" ht="12.45" x14ac:dyDescent="0.3">
      <c r="M644" s="28"/>
    </row>
    <row r="645" spans="13:13" ht="12.45" x14ac:dyDescent="0.3">
      <c r="M645" s="28"/>
    </row>
    <row r="646" spans="13:13" ht="12.45" x14ac:dyDescent="0.3">
      <c r="M646" s="28"/>
    </row>
    <row r="647" spans="13:13" ht="12.45" x14ac:dyDescent="0.3">
      <c r="M647" s="28"/>
    </row>
    <row r="648" spans="13:13" ht="12.45" x14ac:dyDescent="0.3">
      <c r="M648" s="28"/>
    </row>
    <row r="649" spans="13:13" ht="12.45" x14ac:dyDescent="0.3">
      <c r="M649" s="28"/>
    </row>
    <row r="650" spans="13:13" ht="12.45" x14ac:dyDescent="0.3">
      <c r="M650" s="28"/>
    </row>
    <row r="651" spans="13:13" ht="12.45" x14ac:dyDescent="0.3">
      <c r="M651" s="28"/>
    </row>
    <row r="652" spans="13:13" ht="12.45" x14ac:dyDescent="0.3">
      <c r="M652" s="28"/>
    </row>
    <row r="653" spans="13:13" ht="12.45" x14ac:dyDescent="0.3">
      <c r="M653" s="28"/>
    </row>
    <row r="654" spans="13:13" ht="12.45" x14ac:dyDescent="0.3">
      <c r="M654" s="28"/>
    </row>
    <row r="655" spans="13:13" ht="12.45" x14ac:dyDescent="0.3">
      <c r="M655" s="28"/>
    </row>
    <row r="656" spans="13:13" ht="12.45" x14ac:dyDescent="0.3">
      <c r="M656" s="28"/>
    </row>
    <row r="657" spans="13:13" ht="12.45" x14ac:dyDescent="0.3">
      <c r="M657" s="28"/>
    </row>
    <row r="658" spans="13:13" ht="12.45" x14ac:dyDescent="0.3">
      <c r="M658" s="28"/>
    </row>
    <row r="659" spans="13:13" ht="12.45" x14ac:dyDescent="0.3">
      <c r="M659" s="28"/>
    </row>
    <row r="660" spans="13:13" ht="12.45" x14ac:dyDescent="0.3">
      <c r="M660" s="28"/>
    </row>
    <row r="661" spans="13:13" ht="12.45" x14ac:dyDescent="0.3">
      <c r="M661" s="28"/>
    </row>
    <row r="662" spans="13:13" ht="12.45" x14ac:dyDescent="0.3">
      <c r="M662" s="28"/>
    </row>
    <row r="663" spans="13:13" ht="12.45" x14ac:dyDescent="0.3">
      <c r="M663" s="28"/>
    </row>
    <row r="664" spans="13:13" ht="12.45" x14ac:dyDescent="0.3">
      <c r="M664" s="28"/>
    </row>
    <row r="665" spans="13:13" ht="12.45" x14ac:dyDescent="0.3">
      <c r="M665" s="28"/>
    </row>
    <row r="666" spans="13:13" ht="12.45" x14ac:dyDescent="0.3">
      <c r="M666" s="28"/>
    </row>
    <row r="667" spans="13:13" ht="12.45" x14ac:dyDescent="0.3">
      <c r="M667" s="28"/>
    </row>
    <row r="668" spans="13:13" ht="12.45" x14ac:dyDescent="0.3">
      <c r="M668" s="28"/>
    </row>
    <row r="669" spans="13:13" ht="12.45" x14ac:dyDescent="0.3">
      <c r="M669" s="28"/>
    </row>
    <row r="670" spans="13:13" ht="12.45" x14ac:dyDescent="0.3">
      <c r="M670" s="28"/>
    </row>
    <row r="671" spans="13:13" ht="12.45" x14ac:dyDescent="0.3">
      <c r="M671" s="28"/>
    </row>
    <row r="672" spans="13:13" ht="12.45" x14ac:dyDescent="0.3">
      <c r="M672" s="28"/>
    </row>
    <row r="673" spans="13:13" ht="12.45" x14ac:dyDescent="0.3">
      <c r="M673" s="28"/>
    </row>
    <row r="674" spans="13:13" ht="12.45" x14ac:dyDescent="0.3">
      <c r="M674" s="28"/>
    </row>
    <row r="675" spans="13:13" ht="12.45" x14ac:dyDescent="0.3">
      <c r="M675" s="28"/>
    </row>
    <row r="676" spans="13:13" ht="12.45" x14ac:dyDescent="0.3">
      <c r="M676" s="28"/>
    </row>
    <row r="677" spans="13:13" ht="12.45" x14ac:dyDescent="0.3">
      <c r="M677" s="28"/>
    </row>
    <row r="678" spans="13:13" ht="12.45" x14ac:dyDescent="0.3">
      <c r="M678" s="28"/>
    </row>
    <row r="679" spans="13:13" ht="12.45" x14ac:dyDescent="0.3">
      <c r="M679" s="28"/>
    </row>
    <row r="680" spans="13:13" ht="12.45" x14ac:dyDescent="0.3">
      <c r="M680" s="28"/>
    </row>
    <row r="681" spans="13:13" ht="12.45" x14ac:dyDescent="0.3">
      <c r="M681" s="28"/>
    </row>
    <row r="682" spans="13:13" ht="12.45" x14ac:dyDescent="0.3">
      <c r="M682" s="28"/>
    </row>
    <row r="683" spans="13:13" ht="12.45" x14ac:dyDescent="0.3">
      <c r="M683" s="28"/>
    </row>
    <row r="684" spans="13:13" ht="12.45" x14ac:dyDescent="0.3">
      <c r="M684" s="28"/>
    </row>
    <row r="685" spans="13:13" ht="12.45" x14ac:dyDescent="0.3">
      <c r="M685" s="28"/>
    </row>
    <row r="686" spans="13:13" ht="12.45" x14ac:dyDescent="0.3">
      <c r="M686" s="28"/>
    </row>
    <row r="687" spans="13:13" ht="12.45" x14ac:dyDescent="0.3">
      <c r="M687" s="28"/>
    </row>
    <row r="688" spans="13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M837" s="28"/>
    </row>
    <row r="838" spans="6:13" ht="12.45" x14ac:dyDescent="0.3">
      <c r="M838" s="28"/>
    </row>
    <row r="839" spans="6:13" ht="12.45" x14ac:dyDescent="0.3">
      <c r="M839" s="28"/>
    </row>
    <row r="840" spans="6:13" ht="12.45" x14ac:dyDescent="0.3">
      <c r="M840" s="28"/>
    </row>
    <row r="841" spans="6:13" ht="12.45" x14ac:dyDescent="0.3">
      <c r="M841" s="28"/>
    </row>
    <row r="842" spans="6:13" ht="12.45" x14ac:dyDescent="0.3">
      <c r="M842" s="28"/>
    </row>
    <row r="843" spans="6:13" ht="12.45" x14ac:dyDescent="0.3">
      <c r="M843" s="28"/>
    </row>
    <row r="844" spans="6:13" ht="12.45" x14ac:dyDescent="0.3">
      <c r="M844" s="28"/>
    </row>
    <row r="845" spans="6:13" ht="12.45" x14ac:dyDescent="0.3">
      <c r="M845" s="28"/>
    </row>
    <row r="846" spans="6:13" ht="12.45" x14ac:dyDescent="0.3">
      <c r="M846" s="28"/>
    </row>
    <row r="847" spans="6:13" ht="12.45" x14ac:dyDescent="0.3">
      <c r="M847" s="28"/>
    </row>
    <row r="848" spans="6:13" ht="12.45" x14ac:dyDescent="0.3">
      <c r="F848" s="6"/>
      <c r="M848" s="28"/>
    </row>
  </sheetData>
  <sortState xmlns:xlrd2="http://schemas.microsoft.com/office/spreadsheetml/2017/richdata2" ref="A2:M52">
    <sortCondition descending="1" ref="M1:M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AE456"/>
  <sheetViews>
    <sheetView workbookViewId="0">
      <pane ySplit="1" topLeftCell="A2" activePane="bottomLeft" state="frozen"/>
      <selection pane="bottomLeft"/>
    </sheetView>
  </sheetViews>
  <sheetFormatPr defaultColWidth="13" defaultRowHeight="15.75" customHeight="1" outlineLevelCol="1" x14ac:dyDescent="0.3"/>
  <cols>
    <col min="1" max="4" width="13" style="3"/>
    <col min="5" max="5" width="28.3828125" style="3" bestFit="1" customWidth="1" collapsed="1"/>
    <col min="6" max="6" width="47.69140625" style="3" hidden="1" customWidth="1" outlineLevel="1"/>
    <col min="7" max="7" width="13" style="3"/>
    <col min="8" max="8" width="9.3828125" style="3" bestFit="1" customWidth="1"/>
    <col min="9" max="9" width="5.15234375" style="3" bestFit="1" customWidth="1"/>
    <col min="10" max="10" width="12.84375" style="19" bestFit="1" customWidth="1"/>
    <col min="11" max="16384" width="13" style="3"/>
  </cols>
  <sheetData>
    <row r="1" spans="1:31" s="10" customFormat="1" ht="12.45" x14ac:dyDescent="0.3">
      <c r="A1" s="4" t="s">
        <v>8</v>
      </c>
      <c r="B1" s="4" t="s">
        <v>9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10</v>
      </c>
      <c r="H1" s="4" t="s">
        <v>11</v>
      </c>
      <c r="I1" s="4" t="s">
        <v>12</v>
      </c>
      <c r="J1" s="18" t="s">
        <v>13</v>
      </c>
    </row>
    <row r="2" spans="1:31" ht="12.45" x14ac:dyDescent="0.3">
      <c r="A2" t="s">
        <v>71</v>
      </c>
      <c r="B2" t="s">
        <v>72</v>
      </c>
      <c r="C2" t="s">
        <v>57</v>
      </c>
      <c r="D2">
        <v>58</v>
      </c>
      <c r="E2" t="s">
        <v>21</v>
      </c>
      <c r="F2" s="6" t="str">
        <f t="shared" ref="F2:F33" si="0">A2&amp;B2&amp;C2&amp;E2</f>
        <v>PamelaMooreFUPPER VALLEY RUNNING CLUB</v>
      </c>
      <c r="G2" s="13">
        <v>3.3402777777777774E-2</v>
      </c>
      <c r="H2" s="23">
        <f>IF(C2="F",VLOOKUP(D2,'F 10K Road'!$A$2:$B$101,2,FALSE)*G2,VLOOKUP(D2,'M 10K Road'!$A$2:$B$101,2,FALSE)*G2)</f>
        <v>2.6812409722222218E-2</v>
      </c>
      <c r="I2" s="24">
        <v>1</v>
      </c>
      <c r="J2" s="25">
        <v>100</v>
      </c>
      <c r="P2" s="8"/>
      <c r="Q2" s="6"/>
      <c r="W2" s="2"/>
      <c r="X2" s="2"/>
      <c r="Y2" s="2"/>
      <c r="Z2" s="2"/>
      <c r="AA2" s="2"/>
      <c r="AB2" s="2"/>
      <c r="AC2" s="2"/>
      <c r="AD2" s="2"/>
      <c r="AE2" s="2"/>
    </row>
    <row r="3" spans="1:31" ht="12.45" x14ac:dyDescent="0.3">
      <c r="A3" t="s">
        <v>61</v>
      </c>
      <c r="B3" t="s">
        <v>62</v>
      </c>
      <c r="C3" t="s">
        <v>57</v>
      </c>
      <c r="D3">
        <v>53</v>
      </c>
      <c r="E3" t="s">
        <v>19</v>
      </c>
      <c r="F3" s="6" t="str">
        <f t="shared" si="0"/>
        <v>JulieMullaneyFGREATER DERRY TRACK CLUB</v>
      </c>
      <c r="G3" s="13">
        <v>3.1759259259259258E-2</v>
      </c>
      <c r="H3" s="23">
        <f>IF(C3="F",VLOOKUP(D3,'F 10K Road'!$A$2:$B$101,2,FALSE)*G3,VLOOKUP(D3,'M 10K Road'!$A$2:$B$101,2,FALSE)*G3)</f>
        <v>2.7071592592592592E-2</v>
      </c>
      <c r="I3" s="24">
        <v>2</v>
      </c>
      <c r="J3" s="25">
        <v>97</v>
      </c>
      <c r="P3" s="6"/>
      <c r="Q3" s="6"/>
      <c r="R3" s="9"/>
      <c r="X3" s="2"/>
      <c r="AB3" s="2"/>
      <c r="AC3" s="2"/>
      <c r="AD3" s="2"/>
      <c r="AE3" s="2"/>
    </row>
    <row r="4" spans="1:31" ht="12.45" x14ac:dyDescent="0.3">
      <c r="A4" t="s">
        <v>100</v>
      </c>
      <c r="B4" t="s">
        <v>101</v>
      </c>
      <c r="C4" t="s">
        <v>57</v>
      </c>
      <c r="D4">
        <v>68</v>
      </c>
      <c r="E4" t="s">
        <v>19</v>
      </c>
      <c r="F4" s="6" t="str">
        <f t="shared" si="0"/>
        <v>PegDonovanFGREATER DERRY TRACK CLUB</v>
      </c>
      <c r="G4" s="13">
        <v>3.8530092592592595E-2</v>
      </c>
      <c r="H4" s="23">
        <f>IF(C4="F",VLOOKUP(D4,'F 10K Road'!$A$2:$B$101,2,FALSE)*G4,VLOOKUP(D4,'M 10K Road'!$A$2:$B$101,2,FALSE)*G4)</f>
        <v>2.7098214120370372E-2</v>
      </c>
      <c r="I4" s="24">
        <v>3</v>
      </c>
      <c r="J4" s="25">
        <v>94</v>
      </c>
      <c r="P4" s="6"/>
      <c r="Q4" s="6"/>
      <c r="R4" s="9"/>
      <c r="X4" s="2"/>
      <c r="AB4" s="2"/>
      <c r="AC4" s="2"/>
      <c r="AD4" s="2"/>
      <c r="AE4" s="2"/>
    </row>
    <row r="5" spans="1:31" ht="12.45" x14ac:dyDescent="0.3">
      <c r="A5" t="s">
        <v>87</v>
      </c>
      <c r="B5" t="s">
        <v>88</v>
      </c>
      <c r="C5" t="s">
        <v>57</v>
      </c>
      <c r="D5">
        <v>62</v>
      </c>
      <c r="E5" t="s">
        <v>21</v>
      </c>
      <c r="F5" s="6" t="str">
        <f t="shared" si="0"/>
        <v>LaurieReedFUPPER VALLEY RUNNING CLUB</v>
      </c>
      <c r="G5" s="13">
        <v>3.5914351851851857E-2</v>
      </c>
      <c r="H5" s="23">
        <f>IF(C5="F",VLOOKUP(D5,'F 10K Road'!$A$2:$B$101,2,FALSE)*G5,VLOOKUP(D5,'M 10K Road'!$A$2:$B$101,2,FALSE)*G5)</f>
        <v>2.7399059027777783E-2</v>
      </c>
      <c r="I5" s="24">
        <v>4</v>
      </c>
      <c r="J5" s="25">
        <v>91</v>
      </c>
      <c r="P5" s="6"/>
      <c r="Q5" s="6"/>
      <c r="R5" s="9"/>
      <c r="W5" s="2"/>
      <c r="X5" s="2"/>
      <c r="Y5" s="2"/>
      <c r="Z5" s="2"/>
      <c r="AA5" s="2"/>
      <c r="AB5" s="2"/>
      <c r="AC5" s="2"/>
      <c r="AD5" s="2"/>
      <c r="AE5" s="2"/>
    </row>
    <row r="6" spans="1:31" ht="12.45" x14ac:dyDescent="0.3">
      <c r="A6" t="s">
        <v>95</v>
      </c>
      <c r="B6" t="s">
        <v>96</v>
      </c>
      <c r="C6" t="s">
        <v>57</v>
      </c>
      <c r="D6">
        <v>62</v>
      </c>
      <c r="E6" t="s">
        <v>18</v>
      </c>
      <c r="F6" s="6" t="str">
        <f t="shared" si="0"/>
        <v>LindaKnippersFGATE CITY STRIDERS</v>
      </c>
      <c r="G6" s="13">
        <v>3.7974537037037036E-2</v>
      </c>
      <c r="H6" s="23">
        <f>IF(C6="F",VLOOKUP(D6,'F 10K Road'!$A$2:$B$101,2,FALSE)*G6,VLOOKUP(D6,'M 10K Road'!$A$2:$B$101,2,FALSE)*G6)</f>
        <v>2.8970774305555554E-2</v>
      </c>
      <c r="I6" s="24">
        <v>5</v>
      </c>
      <c r="J6" s="25">
        <v>88</v>
      </c>
      <c r="P6" s="6"/>
      <c r="R6" s="9"/>
      <c r="X6" s="2"/>
      <c r="Y6" s="2"/>
      <c r="Z6" s="2"/>
      <c r="AA6" s="2"/>
      <c r="AB6" s="2"/>
    </row>
    <row r="7" spans="1:31" ht="12.45" x14ac:dyDescent="0.3">
      <c r="A7" t="s">
        <v>134</v>
      </c>
      <c r="B7" t="s">
        <v>135</v>
      </c>
      <c r="C7" t="s">
        <v>57</v>
      </c>
      <c r="D7">
        <v>74</v>
      </c>
      <c r="E7" t="s">
        <v>18</v>
      </c>
      <c r="F7" s="6" t="str">
        <f t="shared" si="0"/>
        <v>AlineKenneyFGATE CITY STRIDERS</v>
      </c>
      <c r="G7" s="13">
        <v>4.5717592592592594E-2</v>
      </c>
      <c r="H7" s="23">
        <f>IF(C7="F",VLOOKUP(D7,'F 10K Road'!$A$2:$B$101,2,FALSE)*G7,VLOOKUP(D7,'M 10K Road'!$A$2:$B$101,2,FALSE)*G7)</f>
        <v>2.9428414351851857E-2</v>
      </c>
      <c r="I7" s="24">
        <v>6</v>
      </c>
      <c r="J7" s="25">
        <v>85</v>
      </c>
      <c r="P7" s="6"/>
      <c r="Q7" s="6"/>
      <c r="R7" s="9"/>
      <c r="W7" s="2"/>
      <c r="X7" s="2"/>
      <c r="Y7" s="2"/>
      <c r="Z7" s="2"/>
      <c r="AA7" s="2"/>
      <c r="AB7" s="2"/>
      <c r="AC7" s="2"/>
      <c r="AD7" s="2"/>
      <c r="AE7" s="2"/>
    </row>
    <row r="8" spans="1:31" ht="12.45" x14ac:dyDescent="0.3">
      <c r="A8" t="s">
        <v>55</v>
      </c>
      <c r="B8" t="s">
        <v>56</v>
      </c>
      <c r="C8" t="s">
        <v>57</v>
      </c>
      <c r="D8">
        <v>35</v>
      </c>
      <c r="E8" t="s">
        <v>19</v>
      </c>
      <c r="F8" s="6" t="str">
        <f t="shared" si="0"/>
        <v>TivanCasavantFGREATER DERRY TRACK CLUB</v>
      </c>
      <c r="G8" s="13">
        <v>3.0289351851851855E-2</v>
      </c>
      <c r="H8" s="23">
        <f>IF(C8="F",VLOOKUP(D8,'F 10K Road'!$A$2:$B$101,2,FALSE)*G8,VLOOKUP(D8,'M 10K Road'!$A$2:$B$101,2,FALSE)*G8)</f>
        <v>2.9856214120370376E-2</v>
      </c>
      <c r="I8" s="24">
        <v>7</v>
      </c>
      <c r="J8" s="25">
        <v>82</v>
      </c>
      <c r="P8" s="8"/>
      <c r="Q8" s="6"/>
      <c r="R8" s="9"/>
      <c r="W8" s="2"/>
      <c r="X8" s="2"/>
      <c r="Y8" s="2"/>
      <c r="Z8" s="2"/>
      <c r="AA8" s="2"/>
      <c r="AB8" s="2"/>
      <c r="AC8" s="2"/>
      <c r="AD8" s="2"/>
      <c r="AE8" s="2"/>
    </row>
    <row r="9" spans="1:31" ht="12.45" x14ac:dyDescent="0.3">
      <c r="A9" t="s">
        <v>89</v>
      </c>
      <c r="B9" t="s">
        <v>90</v>
      </c>
      <c r="C9" t="s">
        <v>57</v>
      </c>
      <c r="D9">
        <v>55</v>
      </c>
      <c r="E9" t="s">
        <v>18</v>
      </c>
      <c r="F9" s="6" t="str">
        <f t="shared" si="0"/>
        <v>TammyGaffeyFGATE CITY STRIDERS</v>
      </c>
      <c r="G9" s="13">
        <v>3.6863425925925931E-2</v>
      </c>
      <c r="H9" s="23">
        <f>IF(C9="F",VLOOKUP(D9,'F 10K Road'!$A$2:$B$101,2,FALSE)*G9,VLOOKUP(D9,'M 10K Road'!$A$2:$B$101,2,FALSE)*G9)</f>
        <v>3.0688802083333338E-2</v>
      </c>
      <c r="I9" s="24">
        <v>8</v>
      </c>
      <c r="J9" s="25">
        <v>79</v>
      </c>
      <c r="P9" s="8"/>
      <c r="W9" s="2"/>
      <c r="X9" s="2"/>
      <c r="Y9" s="2"/>
      <c r="Z9" s="2"/>
      <c r="AA9" s="2"/>
      <c r="AB9" s="2"/>
      <c r="AC9" s="2"/>
      <c r="AD9" s="2"/>
      <c r="AE9" s="2"/>
    </row>
    <row r="10" spans="1:31" ht="12.45" x14ac:dyDescent="0.3">
      <c r="A10" t="s">
        <v>97</v>
      </c>
      <c r="B10" t="s">
        <v>98</v>
      </c>
      <c r="C10" t="s">
        <v>57</v>
      </c>
      <c r="D10">
        <v>54</v>
      </c>
      <c r="E10" t="s">
        <v>18</v>
      </c>
      <c r="F10" s="6" t="str">
        <f t="shared" si="0"/>
        <v>DianeDrudingFGATE CITY STRIDERS</v>
      </c>
      <c r="G10" s="13">
        <v>3.8078703703703705E-2</v>
      </c>
      <c r="H10" s="23">
        <f>IF(C10="F",VLOOKUP(D10,'F 10K Road'!$A$2:$B$101,2,FALSE)*G10,VLOOKUP(D10,'M 10K Road'!$A$2:$B$101,2,FALSE)*G10)</f>
        <v>3.2081307870370369E-2</v>
      </c>
      <c r="I10" s="24">
        <v>9</v>
      </c>
      <c r="J10" s="25">
        <v>76</v>
      </c>
      <c r="P10" s="6"/>
      <c r="Q10" s="6"/>
      <c r="R10" s="9"/>
      <c r="AA10" s="2"/>
      <c r="AB10" s="2"/>
      <c r="AC10" s="2"/>
      <c r="AD10" s="2"/>
      <c r="AE10" s="2"/>
    </row>
    <row r="11" spans="1:31" ht="12.45" x14ac:dyDescent="0.3">
      <c r="A11" t="s">
        <v>69</v>
      </c>
      <c r="B11" t="s">
        <v>70</v>
      </c>
      <c r="C11" t="s">
        <v>57</v>
      </c>
      <c r="D11">
        <v>26</v>
      </c>
      <c r="E11" t="s">
        <v>18</v>
      </c>
      <c r="F11" s="6" t="str">
        <f t="shared" si="0"/>
        <v>TerrylFritzFGATE CITY STRIDERS</v>
      </c>
      <c r="G11" s="13">
        <v>3.3229166666666664E-2</v>
      </c>
      <c r="H11" s="23">
        <f>IF(C11="F",VLOOKUP(D11,'F 10K Road'!$A$2:$B$101,2,FALSE)*G11,VLOOKUP(D11,'M 10K Road'!$A$2:$B$101,2,FALSE)*G11)</f>
        <v>3.3229166666666664E-2</v>
      </c>
      <c r="I11" s="24">
        <v>10</v>
      </c>
      <c r="J11" s="25">
        <v>73</v>
      </c>
      <c r="P11" s="8"/>
      <c r="Q11" s="6"/>
      <c r="R11" s="9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45" x14ac:dyDescent="0.3">
      <c r="A12" t="s">
        <v>119</v>
      </c>
      <c r="B12" t="s">
        <v>120</v>
      </c>
      <c r="C12" t="s">
        <v>57</v>
      </c>
      <c r="D12">
        <v>60</v>
      </c>
      <c r="E12" t="s">
        <v>19</v>
      </c>
      <c r="F12" s="6" t="str">
        <f t="shared" si="0"/>
        <v>DeniseSarnieFGREATER DERRY TRACK CLUB</v>
      </c>
      <c r="G12" s="13">
        <v>4.3425925925925923E-2</v>
      </c>
      <c r="H12" s="23">
        <f>IF(C12="F",VLOOKUP(D12,'F 10K Road'!$A$2:$B$101,2,FALSE)*G12,VLOOKUP(D12,'M 10K Road'!$A$2:$B$101,2,FALSE)*G12)</f>
        <v>3.3993814814814817E-2</v>
      </c>
      <c r="I12" s="24">
        <v>11</v>
      </c>
      <c r="J12" s="25">
        <v>70</v>
      </c>
      <c r="P12" s="8"/>
      <c r="Q12" s="6"/>
      <c r="R12" s="9"/>
      <c r="U12" s="3" t="s">
        <v>14</v>
      </c>
      <c r="W12" s="2"/>
      <c r="X12" s="2"/>
      <c r="Y12" s="2"/>
      <c r="Z12" s="2"/>
      <c r="AA12" s="2"/>
      <c r="AB12" s="2"/>
      <c r="AC12" s="2"/>
      <c r="AD12" s="2"/>
      <c r="AE12" s="2"/>
    </row>
    <row r="13" spans="1:31" ht="12.45" x14ac:dyDescent="0.3">
      <c r="A13" t="s">
        <v>91</v>
      </c>
      <c r="B13" t="s">
        <v>92</v>
      </c>
      <c r="C13" t="s">
        <v>57</v>
      </c>
      <c r="D13">
        <v>44</v>
      </c>
      <c r="E13" t="s">
        <v>18</v>
      </c>
      <c r="F13" s="6" t="str">
        <f t="shared" si="0"/>
        <v>LauraSouleFGATE CITY STRIDERS</v>
      </c>
      <c r="G13" s="13">
        <v>3.695601851851852E-2</v>
      </c>
      <c r="H13" s="23">
        <f>IF(C13="F",VLOOKUP(D13,'F 10K Road'!$A$2:$B$101,2,FALSE)*G13,VLOOKUP(D13,'M 10K Road'!$A$2:$B$101,2,FALSE)*G13)</f>
        <v>3.457605092592593E-2</v>
      </c>
      <c r="I13" s="24">
        <v>12</v>
      </c>
      <c r="J13" s="25">
        <v>68</v>
      </c>
      <c r="P13" s="6"/>
      <c r="Q13" s="6"/>
      <c r="R13" s="9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45" x14ac:dyDescent="0.3">
      <c r="A14" t="s">
        <v>102</v>
      </c>
      <c r="B14" t="s">
        <v>43</v>
      </c>
      <c r="C14" t="s">
        <v>57</v>
      </c>
      <c r="D14">
        <v>48</v>
      </c>
      <c r="E14" t="s">
        <v>18</v>
      </c>
      <c r="F14" s="6" t="str">
        <f t="shared" si="0"/>
        <v>KellyAschbrennerFGATE CITY STRIDERS</v>
      </c>
      <c r="G14" s="13">
        <v>3.875E-2</v>
      </c>
      <c r="H14" s="23">
        <f>IF(C14="F",VLOOKUP(D14,'F 10K Road'!$A$2:$B$101,2,FALSE)*G14,VLOOKUP(D14,'M 10K Road'!$A$2:$B$101,2,FALSE)*G14)</f>
        <v>3.4940874999999996E-2</v>
      </c>
      <c r="I14" s="24">
        <v>13</v>
      </c>
      <c r="J14" s="25">
        <v>66</v>
      </c>
      <c r="P14" s="6"/>
      <c r="Q14" s="6"/>
      <c r="R14" s="9"/>
      <c r="AA14" s="2"/>
      <c r="AB14" s="2"/>
      <c r="AC14" s="2"/>
      <c r="AD14" s="2"/>
      <c r="AE14" s="2"/>
    </row>
    <row r="15" spans="1:31" ht="12.45" x14ac:dyDescent="0.3">
      <c r="A15" t="s">
        <v>108</v>
      </c>
      <c r="B15" t="s">
        <v>45</v>
      </c>
      <c r="C15" t="s">
        <v>57</v>
      </c>
      <c r="D15">
        <v>52</v>
      </c>
      <c r="E15" t="s">
        <v>19</v>
      </c>
      <c r="F15" s="6" t="str">
        <f t="shared" si="0"/>
        <v>JoanneToscanoFGREATER DERRY TRACK CLUB</v>
      </c>
      <c r="G15" s="13">
        <v>4.1076388888888891E-2</v>
      </c>
      <c r="H15" s="23">
        <f>IF(C15="F",VLOOKUP(D15,'F 10K Road'!$A$2:$B$101,2,FALSE)*G15,VLOOKUP(D15,'M 10K Road'!$A$2:$B$101,2,FALSE)*G15)</f>
        <v>3.5420170138888887E-2</v>
      </c>
      <c r="I15" s="24">
        <v>14</v>
      </c>
      <c r="J15" s="25">
        <v>64</v>
      </c>
      <c r="P15" s="6"/>
      <c r="Q15" s="6"/>
      <c r="R15" s="9"/>
      <c r="U15" s="3" t="s">
        <v>14</v>
      </c>
      <c r="W15" s="2"/>
      <c r="X15" s="2"/>
      <c r="Y15" s="2"/>
      <c r="Z15" s="2"/>
      <c r="AA15" s="2"/>
      <c r="AB15" s="2"/>
      <c r="AC15" s="2"/>
      <c r="AD15" s="2"/>
      <c r="AE15" s="2"/>
    </row>
    <row r="16" spans="1:31" ht="12.45" x14ac:dyDescent="0.3">
      <c r="A16" t="s">
        <v>83</v>
      </c>
      <c r="B16" t="s">
        <v>84</v>
      </c>
      <c r="C16" t="s">
        <v>57</v>
      </c>
      <c r="D16">
        <v>31</v>
      </c>
      <c r="E16" t="s">
        <v>19</v>
      </c>
      <c r="F16" s="6" t="str">
        <f t="shared" si="0"/>
        <v>SarahHewettFGREATER DERRY TRACK CLUB</v>
      </c>
      <c r="G16" s="13">
        <v>3.5578703703703703E-2</v>
      </c>
      <c r="H16" s="23">
        <f>IF(C16="F",VLOOKUP(D16,'F 10K Road'!$A$2:$B$101,2,FALSE)*G16,VLOOKUP(D16,'M 10K Road'!$A$2:$B$101,2,FALSE)*G16)</f>
        <v>3.5450620370370368E-2</v>
      </c>
      <c r="I16" s="24">
        <v>15</v>
      </c>
      <c r="J16" s="25">
        <v>62</v>
      </c>
      <c r="P16" s="6"/>
      <c r="Q16" s="6"/>
      <c r="R16" s="9"/>
      <c r="AA16" s="2"/>
      <c r="AB16" s="2"/>
      <c r="AC16" s="2"/>
      <c r="AD16" s="2"/>
      <c r="AE16" s="2"/>
    </row>
    <row r="17" spans="1:31" ht="12.45" x14ac:dyDescent="0.3">
      <c r="A17" t="s">
        <v>131</v>
      </c>
      <c r="B17" t="s">
        <v>132</v>
      </c>
      <c r="C17" t="s">
        <v>57</v>
      </c>
      <c r="D17">
        <v>57</v>
      </c>
      <c r="E17" t="s">
        <v>19</v>
      </c>
      <c r="F17" s="6" t="str">
        <f t="shared" si="0"/>
        <v>AmyDymentFGREATER DERRY TRACK CLUB</v>
      </c>
      <c r="G17" s="13">
        <v>4.4837962962962961E-2</v>
      </c>
      <c r="H17" s="23">
        <f>IF(C17="F",VLOOKUP(D17,'F 10K Road'!$A$2:$B$101,2,FALSE)*G17,VLOOKUP(D17,'M 10K Road'!$A$2:$B$101,2,FALSE)*G17)</f>
        <v>3.6435328703703702E-2</v>
      </c>
      <c r="I17" s="24">
        <v>16</v>
      </c>
      <c r="J17" s="25">
        <v>60</v>
      </c>
      <c r="P17" s="6"/>
      <c r="R17" s="9"/>
      <c r="U17" s="3" t="s">
        <v>14</v>
      </c>
      <c r="W17" s="2"/>
      <c r="X17" s="2"/>
      <c r="Y17" s="2"/>
      <c r="Z17" s="2"/>
      <c r="AA17" s="2"/>
      <c r="AB17" s="2"/>
      <c r="AC17" s="2"/>
      <c r="AD17" s="2"/>
      <c r="AE17" s="2"/>
    </row>
    <row r="18" spans="1:31" ht="12.45" x14ac:dyDescent="0.3">
      <c r="A18" t="s">
        <v>156</v>
      </c>
      <c r="B18" t="s">
        <v>157</v>
      </c>
      <c r="C18" t="s">
        <v>57</v>
      </c>
      <c r="D18">
        <v>70</v>
      </c>
      <c r="E18" t="s">
        <v>18</v>
      </c>
      <c r="F18" s="6" t="str">
        <f t="shared" si="0"/>
        <v>LisaChristieFGATE CITY STRIDERS</v>
      </c>
      <c r="G18" s="13">
        <v>5.3576388888888889E-2</v>
      </c>
      <c r="H18" s="23">
        <f>IF(C18="F",VLOOKUP(D18,'F 10K Road'!$A$2:$B$101,2,FALSE)*G18,VLOOKUP(D18,'M 10K Road'!$A$2:$B$101,2,FALSE)*G18)</f>
        <v>3.6614104166666668E-2</v>
      </c>
      <c r="I18" s="24">
        <v>17</v>
      </c>
      <c r="J18" s="25">
        <v>58</v>
      </c>
      <c r="P18" s="6"/>
      <c r="X18" s="2"/>
      <c r="Y18" s="2"/>
      <c r="Z18" s="2"/>
      <c r="AA18" s="2"/>
      <c r="AB18" s="2"/>
      <c r="AC18" s="2"/>
      <c r="AD18" s="2"/>
      <c r="AE18" s="2"/>
    </row>
    <row r="19" spans="1:31" ht="12.45" x14ac:dyDescent="0.3">
      <c r="A19" t="s">
        <v>61</v>
      </c>
      <c r="B19" t="s">
        <v>125</v>
      </c>
      <c r="C19" t="s">
        <v>57</v>
      </c>
      <c r="D19">
        <v>54</v>
      </c>
      <c r="E19" t="s">
        <v>18</v>
      </c>
      <c r="F19" s="6" t="str">
        <f t="shared" si="0"/>
        <v>JulieSwainFGATE CITY STRIDERS</v>
      </c>
      <c r="G19" s="13">
        <v>4.3750000000000004E-2</v>
      </c>
      <c r="H19" s="23">
        <f>IF(C19="F",VLOOKUP(D19,'F 10K Road'!$A$2:$B$101,2,FALSE)*G19,VLOOKUP(D19,'M 10K Road'!$A$2:$B$101,2,FALSE)*G19)</f>
        <v>3.6859375000000007E-2</v>
      </c>
      <c r="I19" s="24">
        <v>18</v>
      </c>
      <c r="J19" s="25">
        <v>56</v>
      </c>
      <c r="P19" s="8"/>
      <c r="Q19" s="6"/>
      <c r="R19" s="9"/>
      <c r="AA19" s="2"/>
      <c r="AB19" s="2"/>
      <c r="AC19" s="2"/>
      <c r="AD19" s="2"/>
      <c r="AE19" s="2"/>
    </row>
    <row r="20" spans="1:31" ht="12.45" x14ac:dyDescent="0.3">
      <c r="A20" t="s">
        <v>51</v>
      </c>
      <c r="B20" t="s">
        <v>136</v>
      </c>
      <c r="C20" t="s">
        <v>57</v>
      </c>
      <c r="D20">
        <v>59</v>
      </c>
      <c r="E20" t="s">
        <v>19</v>
      </c>
      <c r="F20" s="6" t="str">
        <f t="shared" si="0"/>
        <v>JeanManningFGREATER DERRY TRACK CLUB</v>
      </c>
      <c r="G20" s="13">
        <v>4.6759259259259257E-2</v>
      </c>
      <c r="H20" s="23">
        <f>IF(C20="F",VLOOKUP(D20,'F 10K Road'!$A$2:$B$101,2,FALSE)*G20,VLOOKUP(D20,'M 10K Road'!$A$2:$B$101,2,FALSE)*G20)</f>
        <v>3.7070740740740737E-2</v>
      </c>
      <c r="I20" s="24">
        <v>19</v>
      </c>
      <c r="J20" s="25">
        <v>54</v>
      </c>
      <c r="P20" s="6"/>
      <c r="Q20" s="6"/>
      <c r="R20" s="9"/>
      <c r="AA20" s="2"/>
      <c r="AB20" s="2"/>
      <c r="AC20" s="2"/>
      <c r="AD20" s="2"/>
      <c r="AE20" s="2"/>
    </row>
    <row r="21" spans="1:31" ht="12.45" x14ac:dyDescent="0.3">
      <c r="A21" t="s">
        <v>115</v>
      </c>
      <c r="B21" t="s">
        <v>116</v>
      </c>
      <c r="C21" t="s">
        <v>57</v>
      </c>
      <c r="D21">
        <v>51</v>
      </c>
      <c r="E21" t="s">
        <v>18</v>
      </c>
      <c r="F21" s="6" t="str">
        <f t="shared" si="0"/>
        <v>KerryBaxterFGATE CITY STRIDERS</v>
      </c>
      <c r="G21" s="13">
        <v>4.2754629629629635E-2</v>
      </c>
      <c r="H21" s="23">
        <f>IF(C21="F",VLOOKUP(D21,'F 10K Road'!$A$2:$B$101,2,FALSE)*G21,VLOOKUP(D21,'M 10K Road'!$A$2:$B$101,2,FALSE)*G21)</f>
        <v>3.7294863425925931E-2</v>
      </c>
      <c r="I21" s="24">
        <v>20</v>
      </c>
      <c r="J21" s="25">
        <v>52</v>
      </c>
      <c r="P21" s="8"/>
      <c r="R21" s="9"/>
      <c r="U21" s="3" t="s">
        <v>14</v>
      </c>
      <c r="Z21" s="2"/>
      <c r="AA21" s="2"/>
      <c r="AB21" s="2"/>
      <c r="AC21" s="2"/>
      <c r="AD21" s="2"/>
      <c r="AE21" s="2"/>
    </row>
    <row r="22" spans="1:31" ht="12.45" x14ac:dyDescent="0.3">
      <c r="A22" t="s">
        <v>104</v>
      </c>
      <c r="B22" t="s">
        <v>105</v>
      </c>
      <c r="C22" t="s">
        <v>57</v>
      </c>
      <c r="D22">
        <v>45</v>
      </c>
      <c r="E22" t="s">
        <v>19</v>
      </c>
      <c r="F22" s="6" t="str">
        <f t="shared" si="0"/>
        <v>ElizabethBusteedFGREATER DERRY TRACK CLUB</v>
      </c>
      <c r="G22" s="13">
        <v>4.0868055555555553E-2</v>
      </c>
      <c r="H22" s="23">
        <f>IF(C22="F",VLOOKUP(D22,'F 10K Road'!$A$2:$B$101,2,FALSE)*G22,VLOOKUP(D22,'M 10K Road'!$A$2:$B$101,2,FALSE)*G22)</f>
        <v>3.7917381944444439E-2</v>
      </c>
      <c r="I22" s="24">
        <v>21</v>
      </c>
      <c r="J22" s="25">
        <v>50</v>
      </c>
      <c r="P22" s="6"/>
      <c r="Q22" s="6"/>
      <c r="R22" s="9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45" x14ac:dyDescent="0.3">
      <c r="A23" t="s">
        <v>137</v>
      </c>
      <c r="B23" t="s">
        <v>138</v>
      </c>
      <c r="C23" t="s">
        <v>57</v>
      </c>
      <c r="D23">
        <v>56</v>
      </c>
      <c r="E23" t="s">
        <v>19</v>
      </c>
      <c r="F23" s="6" t="str">
        <f t="shared" si="0"/>
        <v>JennJensenFGREATER DERRY TRACK CLUB</v>
      </c>
      <c r="G23" s="13">
        <v>4.6759259259259257E-2</v>
      </c>
      <c r="H23" s="23">
        <f>IF(C23="F",VLOOKUP(D23,'F 10K Road'!$A$2:$B$101,2,FALSE)*G23,VLOOKUP(D23,'M 10K Road'!$A$2:$B$101,2,FALSE)*G23)</f>
        <v>3.8464166666666667E-2</v>
      </c>
      <c r="I23" s="24">
        <v>22</v>
      </c>
      <c r="J23" s="25">
        <v>48.5</v>
      </c>
      <c r="P23" s="6"/>
      <c r="Q23" s="6"/>
      <c r="R23" s="9"/>
      <c r="AA23" s="2"/>
      <c r="AB23" s="2"/>
      <c r="AC23" s="2"/>
      <c r="AD23" s="2"/>
      <c r="AE23" s="2"/>
    </row>
    <row r="24" spans="1:31" ht="12.45" x14ac:dyDescent="0.3">
      <c r="A24" t="s">
        <v>71</v>
      </c>
      <c r="B24" t="s">
        <v>139</v>
      </c>
      <c r="C24" t="s">
        <v>57</v>
      </c>
      <c r="D24">
        <v>56</v>
      </c>
      <c r="E24" t="s">
        <v>18</v>
      </c>
      <c r="F24" s="6" t="str">
        <f t="shared" si="0"/>
        <v>PamelaBernierFGATE CITY STRIDERS</v>
      </c>
      <c r="G24" s="13">
        <v>4.854166666666667E-2</v>
      </c>
      <c r="H24" s="23">
        <f>IF(C24="F",VLOOKUP(D24,'F 10K Road'!$A$2:$B$101,2,FALSE)*G24,VLOOKUP(D24,'M 10K Road'!$A$2:$B$101,2,FALSE)*G24)</f>
        <v>3.9930375000000004E-2</v>
      </c>
      <c r="I24" s="24">
        <v>23</v>
      </c>
      <c r="J24" s="25">
        <v>47</v>
      </c>
      <c r="P24" s="8"/>
      <c r="Q24" s="6"/>
      <c r="R24" s="9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45" x14ac:dyDescent="0.3">
      <c r="A25" s="3" t="s">
        <v>119</v>
      </c>
      <c r="B25" t="s">
        <v>142</v>
      </c>
      <c r="C25" t="s">
        <v>57</v>
      </c>
      <c r="D25">
        <v>56</v>
      </c>
      <c r="E25" t="s">
        <v>19</v>
      </c>
      <c r="F25" s="6" t="str">
        <f t="shared" si="0"/>
        <v>DeniseKeyesFGREATER DERRY TRACK CLUB</v>
      </c>
      <c r="G25" s="13">
        <v>4.8761574074074075E-2</v>
      </c>
      <c r="H25" s="23">
        <f>IF(C25="F",VLOOKUP(D25,'F 10K Road'!$A$2:$B$101,2,FALSE)*G25,VLOOKUP(D25,'M 10K Road'!$A$2:$B$101,2,FALSE)*G25)</f>
        <v>4.0111270833333337E-2</v>
      </c>
      <c r="I25" s="24">
        <v>24</v>
      </c>
      <c r="J25" s="25">
        <v>45.5</v>
      </c>
      <c r="P25" s="6"/>
      <c r="U25" s="3" t="s">
        <v>14</v>
      </c>
      <c r="W25" s="2"/>
      <c r="X25" s="2"/>
      <c r="Y25" s="2"/>
      <c r="Z25" s="2"/>
      <c r="AA25" s="2"/>
      <c r="AB25" s="2"/>
      <c r="AC25" s="2"/>
      <c r="AD25" s="2"/>
      <c r="AE25" s="2"/>
    </row>
    <row r="26" spans="1:31" ht="12.45" x14ac:dyDescent="0.3">
      <c r="A26" t="s">
        <v>121</v>
      </c>
      <c r="B26" s="3" t="s">
        <v>308</v>
      </c>
      <c r="C26" t="s">
        <v>57</v>
      </c>
      <c r="D26">
        <v>46</v>
      </c>
      <c r="E26" t="s">
        <v>18</v>
      </c>
      <c r="F26" s="6" t="str">
        <f t="shared" si="0"/>
        <v>ShelbyWalker-AdamsFGATE CITY STRIDERS</v>
      </c>
      <c r="G26" s="13">
        <v>4.3657407407407402E-2</v>
      </c>
      <c r="H26" s="23">
        <f>IF(C26="F",VLOOKUP(D26,'F 10K Road'!$A$2:$B$101,2,FALSE)*G26,VLOOKUP(D26,'M 10K Road'!$A$2:$B$101,2,FALSE)*G26)</f>
        <v>4.0142986111111105E-2</v>
      </c>
      <c r="I26" s="24">
        <v>25</v>
      </c>
      <c r="J26" s="25">
        <v>44</v>
      </c>
      <c r="P26" s="8"/>
      <c r="U26" s="3" t="s">
        <v>14</v>
      </c>
      <c r="W26" s="2"/>
      <c r="X26" s="2"/>
      <c r="Y26" s="2"/>
      <c r="Z26" s="2"/>
      <c r="AA26" s="2"/>
      <c r="AB26" s="2"/>
      <c r="AC26" s="2"/>
      <c r="AD26" s="2"/>
      <c r="AE26" s="2"/>
    </row>
    <row r="27" spans="1:31" ht="12.45" x14ac:dyDescent="0.3">
      <c r="A27" t="s">
        <v>61</v>
      </c>
      <c r="B27" t="s">
        <v>170</v>
      </c>
      <c r="C27" t="s">
        <v>57</v>
      </c>
      <c r="D27">
        <v>72</v>
      </c>
      <c r="E27" t="s">
        <v>19</v>
      </c>
      <c r="F27" s="6" t="str">
        <f t="shared" si="0"/>
        <v>JulieWeaverFGREATER DERRY TRACK CLUB</v>
      </c>
      <c r="G27" s="13">
        <v>6.0798611111111116E-2</v>
      </c>
      <c r="H27" s="23">
        <f>IF(C27="F",VLOOKUP(D27,'F 10K Road'!$A$2:$B$101,2,FALSE)*G27,VLOOKUP(D27,'M 10K Road'!$A$2:$B$101,2,FALSE)*G27)</f>
        <v>4.0339878472222222E-2</v>
      </c>
      <c r="I27" s="24">
        <v>26</v>
      </c>
      <c r="J27" s="25">
        <v>42.5</v>
      </c>
      <c r="P27" s="6"/>
      <c r="Q27" s="6"/>
      <c r="R27" s="9"/>
      <c r="X27" s="2"/>
      <c r="AB27" s="2"/>
      <c r="AC27" s="2"/>
      <c r="AD27" s="2"/>
      <c r="AE27" s="2"/>
    </row>
    <row r="28" spans="1:31" ht="12.45" x14ac:dyDescent="0.3">
      <c r="A28" t="s">
        <v>127</v>
      </c>
      <c r="B28" t="s">
        <v>128</v>
      </c>
      <c r="C28" t="s">
        <v>57</v>
      </c>
      <c r="D28">
        <v>44</v>
      </c>
      <c r="E28" t="s">
        <v>19</v>
      </c>
      <c r="F28" s="6" t="str">
        <f t="shared" si="0"/>
        <v>SaraRutsteinFGREATER DERRY TRACK CLUB</v>
      </c>
      <c r="G28" s="13">
        <v>4.4537037037037042E-2</v>
      </c>
      <c r="H28" s="23">
        <f>IF(C28="F",VLOOKUP(D28,'F 10K Road'!$A$2:$B$101,2,FALSE)*G28,VLOOKUP(D28,'M 10K Road'!$A$2:$B$101,2,FALSE)*G28)</f>
        <v>4.1668851851851853E-2</v>
      </c>
      <c r="I28" s="24">
        <v>27</v>
      </c>
      <c r="J28" s="25">
        <v>41</v>
      </c>
      <c r="P28" s="8"/>
      <c r="R28" s="9"/>
      <c r="AA28" s="2"/>
      <c r="AB28" s="2"/>
      <c r="AC28" s="2"/>
      <c r="AD28" s="2"/>
      <c r="AE28" s="2"/>
    </row>
    <row r="29" spans="1:31" ht="12.45" x14ac:dyDescent="0.3">
      <c r="A29" t="s">
        <v>103</v>
      </c>
      <c r="B29" t="s">
        <v>151</v>
      </c>
      <c r="C29" t="s">
        <v>57</v>
      </c>
      <c r="D29">
        <v>56</v>
      </c>
      <c r="E29" t="s">
        <v>18</v>
      </c>
      <c r="F29" s="6" t="str">
        <f t="shared" si="0"/>
        <v>JenniferJordanFGATE CITY STRIDERS</v>
      </c>
      <c r="G29" s="13">
        <v>5.1053240740740746E-2</v>
      </c>
      <c r="H29" s="23">
        <f>IF(C29="F",VLOOKUP(D29,'F 10K Road'!$A$2:$B$101,2,FALSE)*G29,VLOOKUP(D29,'M 10K Road'!$A$2:$B$101,2,FALSE)*G29)</f>
        <v>4.1996395833333339E-2</v>
      </c>
      <c r="I29" s="24">
        <v>28</v>
      </c>
      <c r="J29" s="25">
        <v>39.5</v>
      </c>
      <c r="P29" s="6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45" x14ac:dyDescent="0.3">
      <c r="A30" t="s">
        <v>158</v>
      </c>
      <c r="B30" t="s">
        <v>159</v>
      </c>
      <c r="C30" t="s">
        <v>57</v>
      </c>
      <c r="D30">
        <v>62</v>
      </c>
      <c r="E30" t="s">
        <v>19</v>
      </c>
      <c r="F30" s="6" t="str">
        <f t="shared" si="0"/>
        <v>CarolynSnyderFGREATER DERRY TRACK CLUB</v>
      </c>
      <c r="G30" s="13">
        <v>5.5578703703703707E-2</v>
      </c>
      <c r="H30" s="23">
        <f>IF(C30="F",VLOOKUP(D30,'F 10K Road'!$A$2:$B$101,2,FALSE)*G30,VLOOKUP(D30,'M 10K Road'!$A$2:$B$101,2,FALSE)*G30)</f>
        <v>4.2400993055555558E-2</v>
      </c>
      <c r="I30" s="24">
        <v>29</v>
      </c>
      <c r="J30" s="25">
        <v>38</v>
      </c>
      <c r="P30" s="6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45" x14ac:dyDescent="0.3">
      <c r="A31" t="s">
        <v>149</v>
      </c>
      <c r="B31" t="s">
        <v>150</v>
      </c>
      <c r="C31" t="s">
        <v>57</v>
      </c>
      <c r="D31">
        <v>52</v>
      </c>
      <c r="E31" t="s">
        <v>19</v>
      </c>
      <c r="F31" s="6" t="str">
        <f t="shared" si="0"/>
        <v>KerriHaskinsFGREATER DERRY TRACK CLUB</v>
      </c>
      <c r="G31" s="13">
        <v>5.0416666666666665E-2</v>
      </c>
      <c r="H31" s="23">
        <f>IF(C31="F",VLOOKUP(D31,'F 10K Road'!$A$2:$B$101,2,FALSE)*G31,VLOOKUP(D31,'M 10K Road'!$A$2:$B$101,2,FALSE)*G31)</f>
        <v>4.3474291666666665E-2</v>
      </c>
      <c r="I31" s="24">
        <v>30</v>
      </c>
      <c r="J31" s="25">
        <v>36.5</v>
      </c>
      <c r="P31" s="8"/>
      <c r="R31" s="9"/>
      <c r="U31" s="3" t="s">
        <v>14</v>
      </c>
      <c r="W31" s="2"/>
      <c r="X31" s="2"/>
      <c r="Y31" s="2"/>
      <c r="Z31" s="2"/>
      <c r="AA31" s="2"/>
      <c r="AB31" s="2"/>
      <c r="AC31" s="2"/>
      <c r="AD31" s="2"/>
      <c r="AE31" s="2"/>
    </row>
    <row r="32" spans="1:31" ht="12.45" x14ac:dyDescent="0.3">
      <c r="A32" t="s">
        <v>160</v>
      </c>
      <c r="B32" t="s">
        <v>161</v>
      </c>
      <c r="C32" t="s">
        <v>57</v>
      </c>
      <c r="D32">
        <v>60</v>
      </c>
      <c r="E32" t="s">
        <v>18</v>
      </c>
      <c r="F32" s="6" t="str">
        <f t="shared" si="0"/>
        <v>DebbieRiouxFGATE CITY STRIDERS</v>
      </c>
      <c r="G32" s="13">
        <v>5.6307870370370362E-2</v>
      </c>
      <c r="H32" s="23">
        <f>IF(C32="F",VLOOKUP(D32,'F 10K Road'!$A$2:$B$101,2,FALSE)*G32,VLOOKUP(D32,'M 10K Road'!$A$2:$B$101,2,FALSE)*G32)</f>
        <v>4.407780092592592E-2</v>
      </c>
      <c r="I32" s="24">
        <v>31</v>
      </c>
      <c r="J32" s="25">
        <v>35</v>
      </c>
      <c r="P32" s="8"/>
      <c r="R32" s="9"/>
      <c r="U32" s="3" t="s">
        <v>14</v>
      </c>
      <c r="W32" s="2"/>
      <c r="X32" s="2"/>
      <c r="Y32" s="2"/>
      <c r="Z32" s="2"/>
      <c r="AA32" s="2"/>
      <c r="AB32" s="2"/>
      <c r="AC32" s="2"/>
      <c r="AD32" s="2"/>
      <c r="AE32" s="2"/>
    </row>
    <row r="33" spans="1:31" ht="12.45" x14ac:dyDescent="0.3">
      <c r="A33" t="s">
        <v>164</v>
      </c>
      <c r="B33" t="s">
        <v>165</v>
      </c>
      <c r="C33" t="s">
        <v>57</v>
      </c>
      <c r="D33">
        <v>64</v>
      </c>
      <c r="E33" t="s">
        <v>19</v>
      </c>
      <c r="F33" s="6" t="str">
        <f t="shared" si="0"/>
        <v>AudreyFarnsworthFGREATER DERRY TRACK CLUB</v>
      </c>
      <c r="G33" s="13">
        <v>5.9305555555555556E-2</v>
      </c>
      <c r="H33" s="23">
        <f>IF(C33="F",VLOOKUP(D33,'F 10K Road'!$A$2:$B$101,2,FALSE)*G33,VLOOKUP(D33,'M 10K Road'!$A$2:$B$101,2,FALSE)*G33)</f>
        <v>4.4069958333333333E-2</v>
      </c>
      <c r="I33" s="24">
        <v>32</v>
      </c>
      <c r="J33" s="25">
        <v>34</v>
      </c>
      <c r="P33" s="6"/>
      <c r="Y33" s="2"/>
      <c r="Z33" s="2"/>
      <c r="AA33" s="2"/>
      <c r="AB33" s="2"/>
      <c r="AC33" s="2"/>
      <c r="AD33" s="2"/>
      <c r="AE33" s="2"/>
    </row>
    <row r="34" spans="1:31" ht="12.45" x14ac:dyDescent="0.3">
      <c r="A34" t="s">
        <v>166</v>
      </c>
      <c r="B34" t="s">
        <v>167</v>
      </c>
      <c r="C34" t="s">
        <v>57</v>
      </c>
      <c r="D34">
        <v>64</v>
      </c>
      <c r="E34" t="s">
        <v>19</v>
      </c>
      <c r="F34" s="6" t="str">
        <f t="shared" ref="F34:F65" si="1">A34&amp;B34&amp;C34&amp;E34</f>
        <v>JennaGrimaldiFGREATER DERRY TRACK CLUB</v>
      </c>
      <c r="G34" s="13">
        <v>5.9305555555555556E-2</v>
      </c>
      <c r="H34" s="23">
        <f>IF(C34="F",VLOOKUP(D34,'F 10K Road'!$A$2:$B$101,2,FALSE)*G34,VLOOKUP(D34,'M 10K Road'!$A$2:$B$101,2,FALSE)*G34)</f>
        <v>4.4069958333333333E-2</v>
      </c>
      <c r="I34" s="24">
        <v>33</v>
      </c>
      <c r="J34" s="25">
        <v>33</v>
      </c>
      <c r="P34" s="6"/>
      <c r="Q34" s="6"/>
      <c r="R34" s="9"/>
      <c r="AA34" s="2"/>
      <c r="AB34" s="2"/>
      <c r="AC34" s="2"/>
      <c r="AD34" s="2"/>
      <c r="AE34" s="2"/>
    </row>
    <row r="35" spans="1:31" ht="12.45" x14ac:dyDescent="0.3">
      <c r="A35" t="s">
        <v>168</v>
      </c>
      <c r="B35" t="s">
        <v>169</v>
      </c>
      <c r="C35" t="s">
        <v>57</v>
      </c>
      <c r="D35">
        <v>64</v>
      </c>
      <c r="E35" t="s">
        <v>19</v>
      </c>
      <c r="F35" s="6" t="str">
        <f t="shared" si="1"/>
        <v>ConnieNolanFGREATER DERRY TRACK CLUB</v>
      </c>
      <c r="G35" s="13">
        <v>5.9317129629629629E-2</v>
      </c>
      <c r="H35" s="23">
        <f>IF(C35="F",VLOOKUP(D35,'F 10K Road'!$A$2:$B$101,2,FALSE)*G35,VLOOKUP(D35,'M 10K Road'!$A$2:$B$101,2,FALSE)*G35)</f>
        <v>4.4078559027777776E-2</v>
      </c>
      <c r="I35" s="24">
        <v>34</v>
      </c>
      <c r="J35" s="25">
        <v>32</v>
      </c>
      <c r="P35" s="8"/>
      <c r="R35" s="9"/>
      <c r="U35" s="3" t="s">
        <v>14</v>
      </c>
      <c r="W35" s="2"/>
      <c r="X35" s="2"/>
      <c r="Y35" s="2"/>
      <c r="Z35" s="2"/>
      <c r="AA35" s="2"/>
      <c r="AB35" s="2"/>
      <c r="AC35" s="2"/>
      <c r="AD35" s="2"/>
      <c r="AE35" s="2"/>
    </row>
    <row r="36" spans="1:31" ht="12.45" x14ac:dyDescent="0.3">
      <c r="A36" t="s">
        <v>129</v>
      </c>
      <c r="B36" t="s">
        <v>130</v>
      </c>
      <c r="C36" t="s">
        <v>57</v>
      </c>
      <c r="D36">
        <v>34</v>
      </c>
      <c r="E36" t="s">
        <v>18</v>
      </c>
      <c r="F36" s="6" t="str">
        <f t="shared" si="1"/>
        <v>CarlyMatthewsFGATE CITY STRIDERS</v>
      </c>
      <c r="G36" s="13">
        <v>4.4571759259259262E-2</v>
      </c>
      <c r="H36" s="23">
        <f>IF(C36="F",VLOOKUP(D36,'F 10K Road'!$A$2:$B$101,2,FALSE)*G36,VLOOKUP(D36,'M 10K Road'!$A$2:$B$101,2,FALSE)*G36)</f>
        <v>4.4085927083333337E-2</v>
      </c>
      <c r="I36" s="24">
        <v>35</v>
      </c>
      <c r="J36" s="25">
        <v>31</v>
      </c>
      <c r="P36" s="6"/>
      <c r="R36" s="9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45" x14ac:dyDescent="0.3">
      <c r="A37" t="s">
        <v>175</v>
      </c>
      <c r="B37" t="s">
        <v>176</v>
      </c>
      <c r="C37" t="s">
        <v>57</v>
      </c>
      <c r="D37">
        <v>55</v>
      </c>
      <c r="E37" t="s">
        <v>18</v>
      </c>
      <c r="F37" s="6" t="str">
        <f t="shared" si="1"/>
        <v>DianneSmiglianiFGATE CITY STRIDERS</v>
      </c>
      <c r="G37" s="13">
        <v>5.5266203703703699E-2</v>
      </c>
      <c r="H37" s="23">
        <f>IF(C37="F",VLOOKUP(D37,'F 10K Road'!$A$2:$B$101,2,FALSE)*G37,VLOOKUP(D37,'M 10K Road'!$A$2:$B$101,2,FALSE)*G37)</f>
        <v>4.600911458333333E-2</v>
      </c>
      <c r="I37" s="24">
        <v>36</v>
      </c>
      <c r="J37" s="25">
        <v>30</v>
      </c>
      <c r="P37" s="8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45" x14ac:dyDescent="0.3">
      <c r="A38" t="s">
        <v>147</v>
      </c>
      <c r="B38" t="s">
        <v>148</v>
      </c>
      <c r="C38" t="s">
        <v>57</v>
      </c>
      <c r="D38">
        <v>44</v>
      </c>
      <c r="E38" t="s">
        <v>18</v>
      </c>
      <c r="F38" s="6" t="str">
        <f t="shared" si="1"/>
        <v>EmilyCunhaFGATE CITY STRIDERS</v>
      </c>
      <c r="G38" s="13">
        <v>4.9201388888888892E-2</v>
      </c>
      <c r="H38" s="23">
        <f>IF(C38="F",VLOOKUP(D38,'F 10K Road'!$A$2:$B$101,2,FALSE)*G38,VLOOKUP(D38,'M 10K Road'!$A$2:$B$101,2,FALSE)*G38)</f>
        <v>4.6032819444444449E-2</v>
      </c>
      <c r="I38" s="24">
        <v>37</v>
      </c>
      <c r="J38" s="25">
        <v>29</v>
      </c>
      <c r="P38" s="8"/>
      <c r="Q38" s="6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45" x14ac:dyDescent="0.3">
      <c r="A39" t="s">
        <v>154</v>
      </c>
      <c r="B39" t="s">
        <v>155</v>
      </c>
      <c r="C39" t="s">
        <v>57</v>
      </c>
      <c r="D39">
        <v>51</v>
      </c>
      <c r="E39" t="s">
        <v>18</v>
      </c>
      <c r="F39" s="6" t="str">
        <f t="shared" si="1"/>
        <v>RobinTylimFGATE CITY STRIDERS</v>
      </c>
      <c r="G39" s="13">
        <v>5.2824074074074079E-2</v>
      </c>
      <c r="H39" s="23">
        <f>IF(C39="F",VLOOKUP(D39,'F 10K Road'!$A$2:$B$101,2,FALSE)*G39,VLOOKUP(D39,'M 10K Road'!$A$2:$B$101,2,FALSE)*G39)</f>
        <v>4.6078439814814819E-2</v>
      </c>
      <c r="I39" s="24">
        <v>38</v>
      </c>
      <c r="J39" s="25">
        <v>28</v>
      </c>
      <c r="P39" s="8"/>
      <c r="U39" s="3" t="s">
        <v>14</v>
      </c>
      <c r="W39" s="2"/>
      <c r="X39" s="2"/>
      <c r="Y39" s="2"/>
      <c r="Z39" s="2"/>
      <c r="AA39" s="2"/>
      <c r="AB39" s="2"/>
      <c r="AC39" s="2"/>
      <c r="AD39" s="2"/>
      <c r="AE39" s="2"/>
    </row>
    <row r="40" spans="1:31" ht="12.45" x14ac:dyDescent="0.3">
      <c r="A40" t="s">
        <v>140</v>
      </c>
      <c r="B40" t="s">
        <v>141</v>
      </c>
      <c r="C40" t="s">
        <v>57</v>
      </c>
      <c r="D40">
        <v>29</v>
      </c>
      <c r="E40" t="s">
        <v>18</v>
      </c>
      <c r="F40" s="6" t="str">
        <f t="shared" si="1"/>
        <v>AllisonBelliveauFGATE CITY STRIDERS</v>
      </c>
      <c r="G40" s="13">
        <v>4.8564814814814818E-2</v>
      </c>
      <c r="H40" s="23">
        <f>IF(C40="F",VLOOKUP(D40,'F 10K Road'!$A$2:$B$101,2,FALSE)*G40,VLOOKUP(D40,'M 10K Road'!$A$2:$B$101,2,FALSE)*G40)</f>
        <v>4.8521106481481481E-2</v>
      </c>
      <c r="I40" s="24">
        <v>39</v>
      </c>
      <c r="J40" s="25">
        <v>27</v>
      </c>
      <c r="P40" s="8"/>
      <c r="Q40" s="6"/>
      <c r="R40" s="9"/>
      <c r="X40" s="2"/>
      <c r="AB40" s="2"/>
      <c r="AC40" s="2"/>
      <c r="AD40" s="2"/>
      <c r="AE40" s="2"/>
    </row>
    <row r="41" spans="1:31" ht="12.45" x14ac:dyDescent="0.3">
      <c r="A41" t="s">
        <v>143</v>
      </c>
      <c r="B41" t="s">
        <v>144</v>
      </c>
      <c r="C41" t="s">
        <v>57</v>
      </c>
      <c r="D41">
        <v>27</v>
      </c>
      <c r="E41" t="s">
        <v>18</v>
      </c>
      <c r="F41" s="6" t="str">
        <f t="shared" si="1"/>
        <v>AlisonLilienfeldFGATE CITY STRIDERS</v>
      </c>
      <c r="G41" s="13">
        <v>4.8842592592592597E-2</v>
      </c>
      <c r="H41" s="23">
        <f>IF(C41="F",VLOOKUP(D41,'F 10K Road'!$A$2:$B$101,2,FALSE)*G41,VLOOKUP(D41,'M 10K Road'!$A$2:$B$101,2,FALSE)*G41)</f>
        <v>4.8842592592592597E-2</v>
      </c>
      <c r="I41" s="24">
        <v>40</v>
      </c>
      <c r="J41" s="25">
        <v>26</v>
      </c>
      <c r="P41" s="6"/>
      <c r="Q41" s="6"/>
      <c r="R41" s="9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45" x14ac:dyDescent="0.3">
      <c r="A42" t="s">
        <v>173</v>
      </c>
      <c r="B42" t="s">
        <v>174</v>
      </c>
      <c r="C42" t="s">
        <v>57</v>
      </c>
      <c r="D42">
        <v>54</v>
      </c>
      <c r="E42" t="s">
        <v>19</v>
      </c>
      <c r="F42" s="6" t="str">
        <f t="shared" si="1"/>
        <v>ChristineRosenwasserFGREATER DERRY TRACK CLUB</v>
      </c>
      <c r="G42" s="13">
        <v>6.9884259259259257E-2</v>
      </c>
      <c r="H42" s="23">
        <f>IF(C42="F",VLOOKUP(D42,'F 10K Road'!$A$2:$B$101,2,FALSE)*G42,VLOOKUP(D42,'M 10K Road'!$A$2:$B$101,2,FALSE)*G42)</f>
        <v>5.8877488425925925E-2</v>
      </c>
      <c r="I42" s="24">
        <v>41</v>
      </c>
      <c r="J42" s="25">
        <v>25</v>
      </c>
      <c r="P42" s="8"/>
      <c r="R42" s="9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45" x14ac:dyDescent="0.3">
      <c r="A43" t="s">
        <v>31</v>
      </c>
      <c r="B43" t="s">
        <v>32</v>
      </c>
      <c r="C43" t="s">
        <v>33</v>
      </c>
      <c r="D43">
        <v>31</v>
      </c>
      <c r="E43" t="s">
        <v>19</v>
      </c>
      <c r="F43" s="6" t="str">
        <f t="shared" si="1"/>
        <v>SamuelFazioliMGREATER DERRY TRACK CLUB</v>
      </c>
      <c r="G43" s="13">
        <v>2.255787037037037E-2</v>
      </c>
      <c r="H43" s="23">
        <f>IF(C43="F",VLOOKUP(D43,'F 10K Road'!$A$2:$B$101,2,FALSE)*G43,VLOOKUP(D43,'M 10K Road'!$A$2:$B$101,2,FALSE)*G43)</f>
        <v>2.2548847222222224E-2</v>
      </c>
      <c r="I43" s="24">
        <v>1</v>
      </c>
      <c r="J43" s="25">
        <v>100</v>
      </c>
      <c r="P43" s="8"/>
      <c r="Q43" s="6"/>
      <c r="R43" s="9"/>
      <c r="X43" s="2"/>
      <c r="AB43" s="2"/>
      <c r="AC43" s="2"/>
      <c r="AD43" s="2"/>
      <c r="AE43" s="2"/>
    </row>
    <row r="44" spans="1:31" ht="12.45" x14ac:dyDescent="0.3">
      <c r="A44" t="s">
        <v>44</v>
      </c>
      <c r="B44" t="s">
        <v>45</v>
      </c>
      <c r="C44" t="s">
        <v>33</v>
      </c>
      <c r="D44">
        <v>54</v>
      </c>
      <c r="E44" t="s">
        <v>19</v>
      </c>
      <c r="F44" s="6" t="str">
        <f t="shared" si="1"/>
        <v>John DavidToscanoMGREATER DERRY TRACK CLUB</v>
      </c>
      <c r="G44" s="13">
        <v>2.6944444444444441E-2</v>
      </c>
      <c r="H44" s="23">
        <f>IF(C44="F",VLOOKUP(D44,'F 10K Road'!$A$2:$B$101,2,FALSE)*G44,VLOOKUP(D44,'M 10K Road'!$A$2:$B$101,2,FALSE)*G44)</f>
        <v>2.3134499999999999E-2</v>
      </c>
      <c r="I44" s="24">
        <v>2</v>
      </c>
      <c r="J44" s="25">
        <v>97</v>
      </c>
      <c r="P44" s="6"/>
      <c r="Q44" s="6"/>
      <c r="R44" s="9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45" x14ac:dyDescent="0.3">
      <c r="A45" t="s">
        <v>58</v>
      </c>
      <c r="B45" t="s">
        <v>59</v>
      </c>
      <c r="C45" t="s">
        <v>33</v>
      </c>
      <c r="D45">
        <v>64</v>
      </c>
      <c r="E45" t="s">
        <v>18</v>
      </c>
      <c r="F45" s="6" t="str">
        <f t="shared" si="1"/>
        <v>JimHansenMGATE CITY STRIDERS</v>
      </c>
      <c r="G45" s="13">
        <v>3.0474537037037036E-2</v>
      </c>
      <c r="H45" s="23">
        <f>IF(C45="F",VLOOKUP(D45,'F 10K Road'!$A$2:$B$101,2,FALSE)*G45,VLOOKUP(D45,'M 10K Road'!$A$2:$B$101,2,FALSE)*G45)</f>
        <v>2.3879847222222219E-2</v>
      </c>
      <c r="I45" s="24">
        <v>3</v>
      </c>
      <c r="J45" s="25">
        <v>94</v>
      </c>
      <c r="P45" s="8"/>
      <c r="Q45" s="6"/>
      <c r="R45" s="9"/>
      <c r="AA45" s="2"/>
      <c r="AB45" s="2"/>
      <c r="AC45" s="2"/>
      <c r="AD45" s="2"/>
      <c r="AE45" s="2"/>
    </row>
    <row r="46" spans="1:31" ht="12.45" x14ac:dyDescent="0.3">
      <c r="A46" t="s">
        <v>34</v>
      </c>
      <c r="B46" t="s">
        <v>35</v>
      </c>
      <c r="C46" t="s">
        <v>33</v>
      </c>
      <c r="D46">
        <v>27</v>
      </c>
      <c r="E46" t="s">
        <v>18</v>
      </c>
      <c r="F46" s="6" t="str">
        <f t="shared" si="1"/>
        <v>JacobWormaldMGATE CITY STRIDERS</v>
      </c>
      <c r="G46" s="13">
        <v>2.4085648148148148E-2</v>
      </c>
      <c r="H46" s="23">
        <f>IF(C46="F",VLOOKUP(D46,'F 10K Road'!$A$2:$B$101,2,FALSE)*G46,VLOOKUP(D46,'M 10K Road'!$A$2:$B$101,2,FALSE)*G46)</f>
        <v>2.4085648148148148E-2</v>
      </c>
      <c r="I46" s="24">
        <v>4</v>
      </c>
      <c r="J46" s="25">
        <v>91</v>
      </c>
      <c r="P46" s="8"/>
      <c r="Q46" s="6"/>
      <c r="R46" s="9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45" x14ac:dyDescent="0.3">
      <c r="A47" t="s">
        <v>36</v>
      </c>
      <c r="B47" t="s">
        <v>37</v>
      </c>
      <c r="C47" t="s">
        <v>33</v>
      </c>
      <c r="D47">
        <v>32</v>
      </c>
      <c r="E47" t="s">
        <v>18</v>
      </c>
      <c r="F47" s="6" t="str">
        <f t="shared" si="1"/>
        <v>ThomasCantaraMGATE CITY STRIDERS</v>
      </c>
      <c r="G47" s="13">
        <v>2.4247685185185181E-2</v>
      </c>
      <c r="H47" s="23">
        <f>IF(C47="F",VLOOKUP(D47,'F 10K Road'!$A$2:$B$101,2,FALSE)*G47,VLOOKUP(D47,'M 10K Road'!$A$2:$B$101,2,FALSE)*G47)</f>
        <v>2.4211313657407404E-2</v>
      </c>
      <c r="I47" s="24">
        <v>5</v>
      </c>
      <c r="J47" s="25">
        <v>88</v>
      </c>
      <c r="P47" s="6"/>
      <c r="Q47" s="6"/>
      <c r="R47" s="9"/>
      <c r="AA47" s="2"/>
      <c r="AB47" s="2"/>
      <c r="AC47" s="2"/>
      <c r="AD47" s="2"/>
      <c r="AE47" s="2"/>
    </row>
    <row r="48" spans="1:31" ht="12.45" x14ac:dyDescent="0.3">
      <c r="A48" t="s">
        <v>48</v>
      </c>
      <c r="B48" t="s">
        <v>52</v>
      </c>
      <c r="C48" t="s">
        <v>33</v>
      </c>
      <c r="D48">
        <v>58</v>
      </c>
      <c r="E48" t="s">
        <v>19</v>
      </c>
      <c r="F48" s="6" t="str">
        <f t="shared" si="1"/>
        <v>MichaelDufourMGREATER DERRY TRACK CLUB</v>
      </c>
      <c r="G48" s="13">
        <v>2.946759259259259E-2</v>
      </c>
      <c r="H48" s="23">
        <f>IF(C48="F",VLOOKUP(D48,'F 10K Road'!$A$2:$B$101,2,FALSE)*G48,VLOOKUP(D48,'M 10K Road'!$A$2:$B$101,2,FALSE)*G48)</f>
        <v>2.4416847222222222E-2</v>
      </c>
      <c r="I48" s="24">
        <v>6</v>
      </c>
      <c r="J48" s="25">
        <v>85</v>
      </c>
      <c r="P48" s="6"/>
      <c r="Q48" s="6"/>
      <c r="R48" s="9"/>
      <c r="AA48" s="2"/>
      <c r="AB48" s="2"/>
      <c r="AC48" s="2"/>
      <c r="AD48" s="2"/>
      <c r="AE48" s="2"/>
    </row>
    <row r="49" spans="1:31" ht="12.45" x14ac:dyDescent="0.3">
      <c r="A49" t="s">
        <v>48</v>
      </c>
      <c r="B49" t="s">
        <v>49</v>
      </c>
      <c r="C49" t="s">
        <v>33</v>
      </c>
      <c r="D49">
        <v>54</v>
      </c>
      <c r="E49" t="s">
        <v>18</v>
      </c>
      <c r="F49" s="6" t="str">
        <f t="shared" si="1"/>
        <v>MichaelO'NeillMGATE CITY STRIDERS</v>
      </c>
      <c r="G49" s="13">
        <v>2.8634259259259262E-2</v>
      </c>
      <c r="H49" s="23">
        <f>IF(C49="F",VLOOKUP(D49,'F 10K Road'!$A$2:$B$101,2,FALSE)*G49,VLOOKUP(D49,'M 10K Road'!$A$2:$B$101,2,FALSE)*G49)</f>
        <v>2.4585375000000003E-2</v>
      </c>
      <c r="I49" s="24">
        <v>7</v>
      </c>
      <c r="J49" s="25">
        <v>82</v>
      </c>
      <c r="P49" s="6"/>
      <c r="Q49" s="6"/>
      <c r="R49" s="9"/>
      <c r="AA49" s="2"/>
      <c r="AB49" s="2"/>
      <c r="AC49" s="2"/>
      <c r="AD49" s="2"/>
      <c r="AE49" s="2"/>
    </row>
    <row r="50" spans="1:31" ht="12.45" x14ac:dyDescent="0.3">
      <c r="A50" t="s">
        <v>42</v>
      </c>
      <c r="B50" t="s">
        <v>43</v>
      </c>
      <c r="C50" t="s">
        <v>33</v>
      </c>
      <c r="D50">
        <v>45</v>
      </c>
      <c r="E50" t="s">
        <v>18</v>
      </c>
      <c r="F50" s="6" t="str">
        <f t="shared" si="1"/>
        <v>RyanAschbrennerMGATE CITY STRIDERS</v>
      </c>
      <c r="G50" s="13">
        <v>2.6793981481481485E-2</v>
      </c>
      <c r="H50" s="23">
        <f>IF(C50="F",VLOOKUP(D50,'F 10K Road'!$A$2:$B$101,2,FALSE)*G50,VLOOKUP(D50,'M 10K Road'!$A$2:$B$101,2,FALSE)*G50)</f>
        <v>2.4813906250000003E-2</v>
      </c>
      <c r="I50" s="24">
        <v>8</v>
      </c>
      <c r="J50" s="25">
        <v>79</v>
      </c>
      <c r="P50" s="6"/>
      <c r="Q50" s="6"/>
      <c r="R50" s="9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45" x14ac:dyDescent="0.3">
      <c r="A51" t="s">
        <v>81</v>
      </c>
      <c r="B51" t="s">
        <v>82</v>
      </c>
      <c r="C51" t="s">
        <v>33</v>
      </c>
      <c r="D51">
        <v>73</v>
      </c>
      <c r="E51" t="s">
        <v>18</v>
      </c>
      <c r="F51" s="6" t="str">
        <f t="shared" si="1"/>
        <v>TrevorWardMGATE CITY STRIDERS</v>
      </c>
      <c r="G51" s="13">
        <v>3.516203703703704E-2</v>
      </c>
      <c r="H51" s="23">
        <f>IF(C51="F",VLOOKUP(D51,'F 10K Road'!$A$2:$B$101,2,FALSE)*G51,VLOOKUP(D51,'M 10K Road'!$A$2:$B$101,2,FALSE)*G51)</f>
        <v>2.5074048611111111E-2</v>
      </c>
      <c r="I51" s="24">
        <v>9</v>
      </c>
      <c r="J51" s="25">
        <v>76</v>
      </c>
      <c r="P51" s="6"/>
      <c r="Q51" s="6"/>
      <c r="R51" s="9"/>
      <c r="U51" s="3" t="s">
        <v>14</v>
      </c>
      <c r="X51" s="2"/>
      <c r="AB51" s="2"/>
      <c r="AC51" s="2"/>
      <c r="AD51" s="2"/>
      <c r="AE51" s="2"/>
    </row>
    <row r="52" spans="1:31" ht="12.45" x14ac:dyDescent="0.3">
      <c r="A52" t="s">
        <v>38</v>
      </c>
      <c r="B52" t="s">
        <v>39</v>
      </c>
      <c r="C52" t="s">
        <v>33</v>
      </c>
      <c r="D52">
        <v>36</v>
      </c>
      <c r="E52" t="s">
        <v>19</v>
      </c>
      <c r="F52" s="6" t="str">
        <f t="shared" si="1"/>
        <v>NicholasGregoryMGREATER DERRY TRACK CLUB</v>
      </c>
      <c r="G52" s="13">
        <v>2.5543981481481483E-2</v>
      </c>
      <c r="H52" s="23">
        <f>IF(C52="F",VLOOKUP(D52,'F 10K Road'!$A$2:$B$101,2,FALSE)*G52,VLOOKUP(D52,'M 10K Road'!$A$2:$B$101,2,FALSE)*G52)</f>
        <v>2.5209355324074076E-2</v>
      </c>
      <c r="I52" s="24">
        <v>10</v>
      </c>
      <c r="J52" s="25">
        <v>73</v>
      </c>
      <c r="P52" s="6"/>
      <c r="R52" s="9"/>
      <c r="U52" s="3" t="s">
        <v>14</v>
      </c>
      <c r="AA52" s="2"/>
      <c r="AB52" s="2"/>
      <c r="AC52" s="2"/>
      <c r="AD52" s="2"/>
      <c r="AE52" s="2"/>
    </row>
    <row r="53" spans="1:31" ht="12.45" x14ac:dyDescent="0.3">
      <c r="A53" t="s">
        <v>58</v>
      </c>
      <c r="B53" t="s">
        <v>60</v>
      </c>
      <c r="C53" t="s">
        <v>33</v>
      </c>
      <c r="D53">
        <v>59</v>
      </c>
      <c r="E53" t="s">
        <v>21</v>
      </c>
      <c r="F53" s="6" t="str">
        <f t="shared" si="1"/>
        <v>JimWestrichMUPPER VALLEY RUNNING CLUB</v>
      </c>
      <c r="G53" s="13">
        <v>3.0925925925925926E-2</v>
      </c>
      <c r="H53" s="23">
        <f>IF(C53="F",VLOOKUP(D53,'F 10K Road'!$A$2:$B$101,2,FALSE)*G53,VLOOKUP(D53,'M 10K Road'!$A$2:$B$101,2,FALSE)*G53)</f>
        <v>2.5393277777777779E-2</v>
      </c>
      <c r="I53" s="24">
        <v>11</v>
      </c>
      <c r="J53" s="25">
        <v>70</v>
      </c>
      <c r="P53" s="8"/>
      <c r="Q53" s="6"/>
      <c r="R53" s="9"/>
      <c r="X53" s="2"/>
      <c r="AB53" s="2"/>
      <c r="AC53" s="2"/>
      <c r="AD53" s="2"/>
      <c r="AE53" s="2"/>
    </row>
    <row r="54" spans="1:31" ht="12.45" x14ac:dyDescent="0.3">
      <c r="A54" s="3" t="s">
        <v>483</v>
      </c>
      <c r="B54" t="s">
        <v>46</v>
      </c>
      <c r="C54" t="s">
        <v>33</v>
      </c>
      <c r="D54">
        <v>48</v>
      </c>
      <c r="E54" t="s">
        <v>19</v>
      </c>
      <c r="F54" s="6" t="str">
        <f t="shared" si="1"/>
        <v>FredCarterMGREATER DERRY TRACK CLUB</v>
      </c>
      <c r="G54" s="13">
        <v>2.8171296296296302E-2</v>
      </c>
      <c r="H54" s="23">
        <f>IF(C54="F",VLOOKUP(D54,'F 10K Road'!$A$2:$B$101,2,FALSE)*G54,VLOOKUP(D54,'M 10K Road'!$A$2:$B$101,2,FALSE)*G54)</f>
        <v>2.5455583333333337E-2</v>
      </c>
      <c r="I54" s="24">
        <v>12</v>
      </c>
      <c r="J54" s="25">
        <v>68</v>
      </c>
      <c r="P54" s="6"/>
      <c r="R54" s="9"/>
      <c r="AA54" s="2"/>
      <c r="AB54" s="2"/>
      <c r="AC54" s="2"/>
      <c r="AD54" s="2"/>
      <c r="AE54" s="2"/>
    </row>
    <row r="55" spans="1:31" ht="12.45" x14ac:dyDescent="0.3">
      <c r="A55" t="s">
        <v>40</v>
      </c>
      <c r="B55" t="s">
        <v>41</v>
      </c>
      <c r="C55" t="s">
        <v>33</v>
      </c>
      <c r="D55">
        <v>36</v>
      </c>
      <c r="E55" t="s">
        <v>18</v>
      </c>
      <c r="F55" s="6" t="str">
        <f t="shared" si="1"/>
        <v>BrandynNaroMGATE CITY STRIDERS</v>
      </c>
      <c r="G55" s="13">
        <v>2.5798611111111109E-2</v>
      </c>
      <c r="H55" s="23">
        <f>IF(C55="F",VLOOKUP(D55,'F 10K Road'!$A$2:$B$101,2,FALSE)*G55,VLOOKUP(D55,'M 10K Road'!$A$2:$B$101,2,FALSE)*G55)</f>
        <v>2.5460649305555555E-2</v>
      </c>
      <c r="I55" s="24">
        <v>13</v>
      </c>
      <c r="J55" s="25">
        <v>66</v>
      </c>
      <c r="P55" s="6"/>
      <c r="Q55" s="6"/>
      <c r="R55" s="9"/>
      <c r="AA55" s="2"/>
      <c r="AB55" s="2"/>
      <c r="AC55" s="2"/>
      <c r="AD55" s="2"/>
      <c r="AE55" s="2"/>
    </row>
    <row r="56" spans="1:31" ht="12.45" x14ac:dyDescent="0.3">
      <c r="A56" t="s">
        <v>53</v>
      </c>
      <c r="B56" t="s">
        <v>54</v>
      </c>
      <c r="C56" t="s">
        <v>33</v>
      </c>
      <c r="D56">
        <v>56</v>
      </c>
      <c r="E56" t="s">
        <v>19</v>
      </c>
      <c r="F56" s="6" t="str">
        <f t="shared" si="1"/>
        <v>JohnMcGarryMGREATER DERRY TRACK CLUB</v>
      </c>
      <c r="G56" s="13">
        <v>3.0243055555555554E-2</v>
      </c>
      <c r="H56" s="23">
        <f>IF(C56="F",VLOOKUP(D56,'F 10K Road'!$A$2:$B$101,2,FALSE)*G56,VLOOKUP(D56,'M 10K Road'!$A$2:$B$101,2,FALSE)*G56)</f>
        <v>2.5513041666666667E-2</v>
      </c>
      <c r="I56" s="24">
        <v>14</v>
      </c>
      <c r="J56" s="25">
        <v>64</v>
      </c>
      <c r="P56" s="8"/>
      <c r="R56" s="9"/>
      <c r="AA56" s="2"/>
      <c r="AB56" s="2"/>
      <c r="AC56" s="2"/>
      <c r="AD56" s="2"/>
      <c r="AE56" s="2"/>
    </row>
    <row r="57" spans="1:31" ht="12.45" x14ac:dyDescent="0.3">
      <c r="A57" s="3" t="s">
        <v>180</v>
      </c>
      <c r="B57" s="3" t="s">
        <v>181</v>
      </c>
      <c r="C57" s="3" t="s">
        <v>33</v>
      </c>
      <c r="D57" s="3">
        <v>55</v>
      </c>
      <c r="E57" s="3" t="s">
        <v>20</v>
      </c>
      <c r="F57" s="6" t="str">
        <f>A57&amp;B57&amp;C57&amp;E57</f>
        <v>MarkCraneMMILLENNIUM RUNNING</v>
      </c>
      <c r="G57" s="13">
        <v>3.019675925925926E-2</v>
      </c>
      <c r="H57" s="23">
        <f>IF(C57="F",VLOOKUP(D57,'F 10K Road'!$A$2:$B$101,2,FALSE)*G57,VLOOKUP(D57,'M 10K Road'!$A$2:$B$101,2,FALSE)*G57)</f>
        <v>2.5700461805555554E-2</v>
      </c>
      <c r="I57" s="24">
        <v>15</v>
      </c>
      <c r="J57" s="25">
        <v>62</v>
      </c>
    </row>
    <row r="58" spans="1:31" ht="12.45" x14ac:dyDescent="0.3">
      <c r="A58" t="s">
        <v>75</v>
      </c>
      <c r="B58" t="s">
        <v>76</v>
      </c>
      <c r="C58" t="s">
        <v>33</v>
      </c>
      <c r="D58">
        <v>62</v>
      </c>
      <c r="E58" t="s">
        <v>19</v>
      </c>
      <c r="F58" s="6" t="str">
        <f t="shared" si="1"/>
        <v>BobDolanMGREATER DERRY TRACK CLUB</v>
      </c>
      <c r="G58" s="13">
        <v>3.3854166666666664E-2</v>
      </c>
      <c r="H58" s="23">
        <f>IF(C58="F",VLOOKUP(D58,'F 10K Road'!$A$2:$B$101,2,FALSE)*G58,VLOOKUP(D58,'M 10K Road'!$A$2:$B$101,2,FALSE)*G58)</f>
        <v>2.7035937499999996E-2</v>
      </c>
      <c r="I58" s="24">
        <v>16</v>
      </c>
      <c r="J58" s="25">
        <v>60</v>
      </c>
      <c r="P58" s="6"/>
      <c r="Q58" s="6"/>
      <c r="R58" s="9"/>
      <c r="U58" s="3" t="s">
        <v>14</v>
      </c>
      <c r="X58" s="2"/>
      <c r="AB58" s="2"/>
      <c r="AC58" s="2"/>
      <c r="AD58" s="2"/>
      <c r="AE58" s="2"/>
    </row>
    <row r="59" spans="1:31" ht="12.45" x14ac:dyDescent="0.3">
      <c r="A59" t="s">
        <v>46</v>
      </c>
      <c r="B59" t="s">
        <v>47</v>
      </c>
      <c r="C59" t="s">
        <v>33</v>
      </c>
      <c r="D59">
        <v>21</v>
      </c>
      <c r="E59" t="s">
        <v>21</v>
      </c>
      <c r="F59" s="6" t="str">
        <f t="shared" si="1"/>
        <v>CarterTracyMUPPER VALLEY RUNNING CLUB</v>
      </c>
      <c r="G59" s="13">
        <v>2.75E-2</v>
      </c>
      <c r="H59" s="23">
        <f>IF(C59="F",VLOOKUP(D59,'F 10K Road'!$A$2:$B$101,2,FALSE)*G59,VLOOKUP(D59,'M 10K Road'!$A$2:$B$101,2,FALSE)*G59)</f>
        <v>2.75E-2</v>
      </c>
      <c r="I59" s="24">
        <v>17</v>
      </c>
      <c r="J59" s="25">
        <v>58</v>
      </c>
      <c r="P59" s="8"/>
      <c r="R59" s="9"/>
      <c r="U59" s="3" t="s">
        <v>14</v>
      </c>
      <c r="W59" s="2"/>
      <c r="X59" s="2"/>
      <c r="Y59" s="2"/>
      <c r="Z59" s="2"/>
      <c r="AA59" s="2"/>
      <c r="AB59" s="2"/>
      <c r="AC59" s="2"/>
      <c r="AD59" s="2"/>
      <c r="AE59" s="2"/>
    </row>
    <row r="60" spans="1:31" ht="12.45" x14ac:dyDescent="0.3">
      <c r="A60" t="s">
        <v>111</v>
      </c>
      <c r="B60" t="s">
        <v>112</v>
      </c>
      <c r="C60" t="s">
        <v>33</v>
      </c>
      <c r="D60">
        <v>78</v>
      </c>
      <c r="E60" t="s">
        <v>18</v>
      </c>
      <c r="F60" s="6" t="str">
        <f t="shared" si="1"/>
        <v>RobertKnightMGATE CITY STRIDERS</v>
      </c>
      <c r="G60" s="13">
        <v>4.2303240740740738E-2</v>
      </c>
      <c r="H60" s="23">
        <f>IF(C60="F",VLOOKUP(D60,'F 10K Road'!$A$2:$B$101,2,FALSE)*G60,VLOOKUP(D60,'M 10K Road'!$A$2:$B$101,2,FALSE)*G60)</f>
        <v>2.7801689814814814E-2</v>
      </c>
      <c r="I60" s="24">
        <v>18</v>
      </c>
      <c r="J60" s="25">
        <v>56</v>
      </c>
      <c r="P60" s="6"/>
      <c r="Q60" s="6"/>
      <c r="R60" s="9"/>
      <c r="U60" s="3" t="s">
        <v>14</v>
      </c>
      <c r="AA60" s="2"/>
      <c r="AB60" s="2"/>
      <c r="AC60" s="2"/>
      <c r="AD60" s="2"/>
      <c r="AE60" s="2"/>
    </row>
    <row r="61" spans="1:31" ht="12.45" x14ac:dyDescent="0.3">
      <c r="A61" t="s">
        <v>67</v>
      </c>
      <c r="B61" t="s">
        <v>68</v>
      </c>
      <c r="C61" t="s">
        <v>33</v>
      </c>
      <c r="D61">
        <v>53</v>
      </c>
      <c r="E61" t="s">
        <v>18</v>
      </c>
      <c r="F61" s="6" t="str">
        <f t="shared" si="1"/>
        <v>EmmetCliffordMGATE CITY STRIDERS</v>
      </c>
      <c r="G61" s="13">
        <v>3.2152777777777773E-2</v>
      </c>
      <c r="H61" s="23">
        <f>IF(C61="F",VLOOKUP(D61,'F 10K Road'!$A$2:$B$101,2,FALSE)*G61,VLOOKUP(D61,'M 10K Road'!$A$2:$B$101,2,FALSE)*G61)</f>
        <v>2.784752083333333E-2</v>
      </c>
      <c r="I61" s="24">
        <v>19</v>
      </c>
      <c r="J61" s="25">
        <v>54</v>
      </c>
      <c r="P61" s="6"/>
      <c r="Q61" s="6"/>
      <c r="R61" s="9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45" x14ac:dyDescent="0.3">
      <c r="A62" t="s">
        <v>63</v>
      </c>
      <c r="B62" t="s">
        <v>64</v>
      </c>
      <c r="C62" t="s">
        <v>33</v>
      </c>
      <c r="D62">
        <v>51</v>
      </c>
      <c r="E62" t="s">
        <v>19</v>
      </c>
      <c r="F62" s="6" t="str">
        <f t="shared" si="1"/>
        <v>GregDesmaraisMGREATER DERRY TRACK CLUB</v>
      </c>
      <c r="G62" s="13">
        <v>3.1782407407407405E-2</v>
      </c>
      <c r="H62" s="23">
        <f>IF(C62="F",VLOOKUP(D62,'F 10K Road'!$A$2:$B$101,2,FALSE)*G62,VLOOKUP(D62,'M 10K Road'!$A$2:$B$101,2,FALSE)*G62)</f>
        <v>2.8003479166666664E-2</v>
      </c>
      <c r="I62" s="24">
        <v>20</v>
      </c>
      <c r="J62" s="25">
        <v>52</v>
      </c>
      <c r="P62" s="8"/>
      <c r="R62" s="9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45" x14ac:dyDescent="0.3">
      <c r="A63" t="s">
        <v>50</v>
      </c>
      <c r="B63" t="s">
        <v>45</v>
      </c>
      <c r="C63" t="s">
        <v>33</v>
      </c>
      <c r="D63">
        <v>18</v>
      </c>
      <c r="E63" t="s">
        <v>19</v>
      </c>
      <c r="F63" s="6" t="str">
        <f t="shared" si="1"/>
        <v>JackToscanoMGREATER DERRY TRACK CLUB</v>
      </c>
      <c r="G63" s="13">
        <v>2.9363425925925921E-2</v>
      </c>
      <c r="H63" s="23">
        <f>IF(C63="F",VLOOKUP(D63,'F 10K Road'!$A$2:$B$101,2,FALSE)*G63,VLOOKUP(D63,'M 10K Road'!$A$2:$B$101,2,FALSE)*G63)</f>
        <v>2.9363425925925921E-2</v>
      </c>
      <c r="I63" s="24">
        <v>21</v>
      </c>
      <c r="J63" s="25">
        <v>50</v>
      </c>
      <c r="P63" s="8"/>
      <c r="AA63" s="2"/>
      <c r="AB63" s="2"/>
      <c r="AC63" s="2"/>
      <c r="AD63" s="2"/>
      <c r="AE63" s="2"/>
    </row>
    <row r="64" spans="1:31" ht="12.45" x14ac:dyDescent="0.3">
      <c r="A64" t="s">
        <v>73</v>
      </c>
      <c r="B64" t="s">
        <v>74</v>
      </c>
      <c r="C64" t="s">
        <v>33</v>
      </c>
      <c r="D64">
        <v>49</v>
      </c>
      <c r="E64" t="s">
        <v>19</v>
      </c>
      <c r="F64" s="6" t="str">
        <f t="shared" si="1"/>
        <v>JamesAikenMGREATER DERRY TRACK CLUB</v>
      </c>
      <c r="G64" s="13">
        <v>3.3518518518518517E-2</v>
      </c>
      <c r="H64" s="23">
        <f>IF(C64="F",VLOOKUP(D64,'F 10K Road'!$A$2:$B$101,2,FALSE)*G64,VLOOKUP(D64,'M 10K Road'!$A$2:$B$101,2,FALSE)*G64)</f>
        <v>3.0035944444444445E-2</v>
      </c>
      <c r="I64" s="24">
        <v>22</v>
      </c>
      <c r="J64" s="25">
        <v>48.5</v>
      </c>
      <c r="P64" s="6"/>
      <c r="R64" s="9"/>
      <c r="X64" s="2"/>
      <c r="Y64" s="2"/>
      <c r="Z64" s="2"/>
      <c r="AA64" s="2"/>
      <c r="AB64" s="2"/>
      <c r="AC64" s="2"/>
      <c r="AD64" s="2"/>
      <c r="AE64" s="2"/>
    </row>
    <row r="65" spans="1:31" ht="12.45" x14ac:dyDescent="0.3">
      <c r="A65" t="s">
        <v>177</v>
      </c>
      <c r="B65" t="s">
        <v>178</v>
      </c>
      <c r="C65" t="s">
        <v>33</v>
      </c>
      <c r="D65">
        <v>52</v>
      </c>
      <c r="E65" t="s">
        <v>18</v>
      </c>
      <c r="F65" s="6" t="str">
        <f t="shared" si="1"/>
        <v>ShawnBertrandMGATE CITY STRIDERS</v>
      </c>
      <c r="G65" s="13">
        <v>3.4618055555555555E-2</v>
      </c>
      <c r="H65" s="23">
        <f>IF(C65="F",VLOOKUP(D65,'F 10K Road'!$A$2:$B$101,2,FALSE)*G65,VLOOKUP(D65,'M 10K Road'!$A$2:$B$101,2,FALSE)*G65)</f>
        <v>3.0242333333333333E-2</v>
      </c>
      <c r="I65" s="24">
        <v>23</v>
      </c>
      <c r="J65" s="25">
        <v>47</v>
      </c>
      <c r="P65" s="6"/>
      <c r="R65" s="9"/>
      <c r="X65" s="2"/>
      <c r="Y65" s="2"/>
      <c r="Z65" s="2"/>
      <c r="AA65" s="2"/>
      <c r="AB65" s="2"/>
      <c r="AC65" s="2"/>
      <c r="AD65" s="2"/>
      <c r="AE65" s="2"/>
    </row>
    <row r="66" spans="1:31" ht="12.45" x14ac:dyDescent="0.3">
      <c r="A66" t="s">
        <v>77</v>
      </c>
      <c r="B66" t="s">
        <v>78</v>
      </c>
      <c r="C66" t="s">
        <v>33</v>
      </c>
      <c r="D66">
        <v>48</v>
      </c>
      <c r="E66" t="s">
        <v>19</v>
      </c>
      <c r="F66" s="6" t="str">
        <f t="shared" ref="F66:F83" si="2">A66&amp;B66&amp;C66&amp;E66</f>
        <v>ChrisSeveranceMGREATER DERRY TRACK CLUB</v>
      </c>
      <c r="G66" s="13">
        <v>3.4247685185185187E-2</v>
      </c>
      <c r="H66" s="23">
        <f>IF(C66="F",VLOOKUP(D66,'F 10K Road'!$A$2:$B$101,2,FALSE)*G66,VLOOKUP(D66,'M 10K Road'!$A$2:$B$101,2,FALSE)*G66)</f>
        <v>3.0946208333333333E-2</v>
      </c>
      <c r="I66" s="24">
        <v>24</v>
      </c>
      <c r="J66" s="25">
        <v>45.5</v>
      </c>
      <c r="P66" s="6"/>
      <c r="Q66" s="6"/>
      <c r="R66" s="9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45" x14ac:dyDescent="0.3">
      <c r="A67" t="s">
        <v>79</v>
      </c>
      <c r="B67" t="s">
        <v>80</v>
      </c>
      <c r="C67" t="s">
        <v>33</v>
      </c>
      <c r="D67">
        <v>50</v>
      </c>
      <c r="E67" t="s">
        <v>19</v>
      </c>
      <c r="F67" s="6" t="str">
        <f t="shared" si="2"/>
        <v>ScottReiffMGREATER DERRY TRACK CLUB</v>
      </c>
      <c r="G67" s="13">
        <v>3.4907407407407408E-2</v>
      </c>
      <c r="H67" s="23">
        <f>IF(C67="F",VLOOKUP(D67,'F 10K Road'!$A$2:$B$101,2,FALSE)*G67,VLOOKUP(D67,'M 10K Road'!$A$2:$B$101,2,FALSE)*G67)</f>
        <v>3.1018722222222222E-2</v>
      </c>
      <c r="I67" s="24">
        <v>25</v>
      </c>
      <c r="J67" s="25">
        <v>44</v>
      </c>
      <c r="P67" s="6"/>
      <c r="R67" s="9"/>
      <c r="X67" s="2"/>
      <c r="Y67" s="2"/>
      <c r="Z67" s="2"/>
      <c r="AA67" s="2"/>
      <c r="AB67" s="2"/>
      <c r="AC67" s="2"/>
      <c r="AD67" s="2"/>
      <c r="AE67" s="2"/>
    </row>
    <row r="68" spans="1:31" ht="12.45" x14ac:dyDescent="0.3">
      <c r="A68" t="s">
        <v>65</v>
      </c>
      <c r="B68" t="s">
        <v>66</v>
      </c>
      <c r="C68" t="s">
        <v>33</v>
      </c>
      <c r="D68">
        <v>37</v>
      </c>
      <c r="E68" t="s">
        <v>19</v>
      </c>
      <c r="F68" s="6" t="str">
        <f t="shared" si="2"/>
        <v>RonaldGallantMGREATER DERRY TRACK CLUB</v>
      </c>
      <c r="G68" s="13">
        <v>3.1828703703703706E-2</v>
      </c>
      <c r="H68" s="23">
        <f>IF(C68="F",VLOOKUP(D68,'F 10K Road'!$A$2:$B$101,2,FALSE)*G68,VLOOKUP(D68,'M 10K Road'!$A$2:$B$101,2,FALSE)*G68)</f>
        <v>3.1262152777777781E-2</v>
      </c>
      <c r="I68" s="24">
        <v>26</v>
      </c>
      <c r="J68" s="25">
        <v>42.5</v>
      </c>
      <c r="P68" s="8"/>
      <c r="U68" s="3" t="s">
        <v>14</v>
      </c>
      <c r="Y68" s="2"/>
      <c r="Z68" s="2"/>
      <c r="AA68" s="2"/>
      <c r="AB68" s="2"/>
      <c r="AC68" s="2"/>
      <c r="AD68" s="2"/>
      <c r="AE68" s="2"/>
    </row>
    <row r="69" spans="1:31" ht="12.45" x14ac:dyDescent="0.3">
      <c r="A69" t="s">
        <v>109</v>
      </c>
      <c r="B69" t="s">
        <v>110</v>
      </c>
      <c r="C69" t="s">
        <v>33</v>
      </c>
      <c r="D69">
        <v>69</v>
      </c>
      <c r="E69" t="s">
        <v>18</v>
      </c>
      <c r="F69" s="6" t="str">
        <f t="shared" si="2"/>
        <v>WoodySyrjalaMGATE CITY STRIDERS</v>
      </c>
      <c r="G69" s="13">
        <v>4.2083333333333334E-2</v>
      </c>
      <c r="H69" s="23">
        <f>IF(C69="F",VLOOKUP(D69,'F 10K Road'!$A$2:$B$101,2,FALSE)*G69,VLOOKUP(D69,'M 10K Road'!$A$2:$B$101,2,FALSE)*G69)</f>
        <v>3.1398374999999999E-2</v>
      </c>
      <c r="I69" s="24">
        <v>27</v>
      </c>
      <c r="J69" s="25">
        <v>41</v>
      </c>
      <c r="P69" s="6"/>
      <c r="X69" s="2"/>
      <c r="Y69" s="2"/>
      <c r="Z69" s="2"/>
      <c r="AA69" s="2"/>
      <c r="AB69" s="2"/>
      <c r="AC69" s="2"/>
      <c r="AD69" s="2"/>
      <c r="AE69" s="2"/>
    </row>
    <row r="70" spans="1:31" ht="12.45" x14ac:dyDescent="0.3">
      <c r="A70" t="s">
        <v>99</v>
      </c>
      <c r="B70" t="s">
        <v>37</v>
      </c>
      <c r="C70" t="s">
        <v>33</v>
      </c>
      <c r="D70">
        <v>57</v>
      </c>
      <c r="E70" t="s">
        <v>18</v>
      </c>
      <c r="F70" s="6" t="str">
        <f t="shared" si="2"/>
        <v>TomCantaraMGATE CITY STRIDERS</v>
      </c>
      <c r="G70" s="13">
        <v>3.8113425925925926E-2</v>
      </c>
      <c r="H70" s="23">
        <f>IF(C70="F",VLOOKUP(D70,'F 10K Road'!$A$2:$B$101,2,FALSE)*G70,VLOOKUP(D70,'M 10K Road'!$A$2:$B$101,2,FALSE)*G70)</f>
        <v>3.1866635416666664E-2</v>
      </c>
      <c r="I70" s="24">
        <v>28</v>
      </c>
      <c r="J70" s="25">
        <v>39.5</v>
      </c>
      <c r="P70" s="6"/>
      <c r="R70" s="9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45" x14ac:dyDescent="0.3">
      <c r="A71" t="s">
        <v>106</v>
      </c>
      <c r="B71" t="s">
        <v>107</v>
      </c>
      <c r="C71" t="s">
        <v>33</v>
      </c>
      <c r="D71">
        <v>64</v>
      </c>
      <c r="E71" t="s">
        <v>18</v>
      </c>
      <c r="F71" s="6" t="str">
        <f t="shared" si="2"/>
        <v>BruceContiMGATE CITY STRIDERS</v>
      </c>
      <c r="G71" s="13">
        <v>4.1064814814814811E-2</v>
      </c>
      <c r="H71" s="23">
        <f>IF(C71="F",VLOOKUP(D71,'F 10K Road'!$A$2:$B$101,2,FALSE)*G71,VLOOKUP(D71,'M 10K Road'!$A$2:$B$101,2,FALSE)*G71)</f>
        <v>3.2178388888888881E-2</v>
      </c>
      <c r="I71" s="24">
        <v>29</v>
      </c>
      <c r="J71" s="25">
        <v>38</v>
      </c>
      <c r="P71" s="6"/>
      <c r="R71" s="9"/>
      <c r="X71" s="2"/>
      <c r="Y71" s="2"/>
      <c r="Z71" s="2"/>
      <c r="AA71" s="2"/>
      <c r="AB71" s="2"/>
      <c r="AC71" s="2"/>
      <c r="AD71" s="2"/>
      <c r="AE71" s="2"/>
    </row>
    <row r="72" spans="1:31" ht="12.45" x14ac:dyDescent="0.3">
      <c r="A72" t="s">
        <v>93</v>
      </c>
      <c r="B72" t="s">
        <v>94</v>
      </c>
      <c r="C72" t="s">
        <v>33</v>
      </c>
      <c r="D72">
        <v>50</v>
      </c>
      <c r="E72" t="s">
        <v>18</v>
      </c>
      <c r="F72" s="6" t="str">
        <f t="shared" si="2"/>
        <v>MatthewShapiroMGATE CITY STRIDERS</v>
      </c>
      <c r="G72" s="13">
        <v>3.7118055555555557E-2</v>
      </c>
      <c r="H72" s="23">
        <f>IF(C72="F",VLOOKUP(D72,'F 10K Road'!$A$2:$B$101,2,FALSE)*G72,VLOOKUP(D72,'M 10K Road'!$A$2:$B$101,2,FALSE)*G72)</f>
        <v>3.2983104166666666E-2</v>
      </c>
      <c r="I72" s="24">
        <v>30</v>
      </c>
      <c r="J72" s="25">
        <v>36.5</v>
      </c>
      <c r="P72" s="6"/>
      <c r="Q72" s="6"/>
      <c r="R72" s="9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45" x14ac:dyDescent="0.3">
      <c r="A73" t="s">
        <v>85</v>
      </c>
      <c r="B73" t="s">
        <v>86</v>
      </c>
      <c r="C73" t="s">
        <v>33</v>
      </c>
      <c r="D73">
        <v>44</v>
      </c>
      <c r="E73" t="s">
        <v>18</v>
      </c>
      <c r="F73" s="6" t="str">
        <f t="shared" si="2"/>
        <v>StephenRouleauMGATE CITY STRIDERS</v>
      </c>
      <c r="G73" s="13">
        <v>3.5787037037037034E-2</v>
      </c>
      <c r="H73" s="23">
        <f>IF(C73="F",VLOOKUP(D73,'F 10K Road'!$A$2:$B$101,2,FALSE)*G73,VLOOKUP(D73,'M 10K Road'!$A$2:$B$101,2,FALSE)*G73)</f>
        <v>3.3410777777777775E-2</v>
      </c>
      <c r="I73" s="24">
        <v>31</v>
      </c>
      <c r="J73" s="25">
        <v>35</v>
      </c>
      <c r="P73" s="6"/>
      <c r="R73" s="9"/>
      <c r="X73" s="2"/>
      <c r="Y73" s="2"/>
      <c r="Z73" s="2"/>
      <c r="AA73" s="2"/>
      <c r="AB73" s="2"/>
      <c r="AC73" s="2"/>
      <c r="AD73" s="2"/>
      <c r="AE73" s="2"/>
    </row>
    <row r="74" spans="1:31" ht="12.45" x14ac:dyDescent="0.3">
      <c r="A74" t="s">
        <v>111</v>
      </c>
      <c r="B74" t="s">
        <v>126</v>
      </c>
      <c r="C74" t="s">
        <v>33</v>
      </c>
      <c r="D74">
        <v>66</v>
      </c>
      <c r="E74" t="s">
        <v>19</v>
      </c>
      <c r="F74" s="6" t="str">
        <f t="shared" si="2"/>
        <v>RobertParentMGREATER DERRY TRACK CLUB</v>
      </c>
      <c r="G74" s="13">
        <v>4.4363425925925924E-2</v>
      </c>
      <c r="H74" s="23">
        <f>IF(C74="F",VLOOKUP(D74,'F 10K Road'!$A$2:$B$101,2,FALSE)*G74,VLOOKUP(D74,'M 10K Road'!$A$2:$B$101,2,FALSE)*G74)</f>
        <v>3.409772916666666E-2</v>
      </c>
      <c r="I74" s="24">
        <v>32</v>
      </c>
      <c r="J74" s="25">
        <v>34</v>
      </c>
      <c r="P74" s="6"/>
      <c r="R74" s="9"/>
      <c r="Y74" s="2"/>
      <c r="Z74" s="2"/>
      <c r="AA74" s="2"/>
      <c r="AB74" s="2"/>
      <c r="AC74" s="2"/>
      <c r="AD74" s="2"/>
      <c r="AE74" s="2"/>
    </row>
    <row r="75" spans="1:31" ht="12.45" x14ac:dyDescent="0.3">
      <c r="A75" t="s">
        <v>99</v>
      </c>
      <c r="B75" t="s">
        <v>72</v>
      </c>
      <c r="C75" t="s">
        <v>33</v>
      </c>
      <c r="D75">
        <v>61</v>
      </c>
      <c r="E75" t="s">
        <v>21</v>
      </c>
      <c r="F75" s="6" t="str">
        <f t="shared" si="2"/>
        <v>TomMooreMUPPER VALLEY RUNNING CLUB</v>
      </c>
      <c r="G75" s="13">
        <v>4.3680555555555556E-2</v>
      </c>
      <c r="H75" s="23">
        <f>IF(C75="F",VLOOKUP(D75,'F 10K Road'!$A$2:$B$101,2,FALSE)*G75,VLOOKUP(D75,'M 10K Road'!$A$2:$B$101,2,FALSE)*G75)</f>
        <v>3.5210895833333332E-2</v>
      </c>
      <c r="I75" s="24">
        <v>33</v>
      </c>
      <c r="J75" s="25">
        <v>33</v>
      </c>
      <c r="P75" s="8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45" x14ac:dyDescent="0.3">
      <c r="A76" t="s">
        <v>113</v>
      </c>
      <c r="B76" t="s">
        <v>114</v>
      </c>
      <c r="C76" t="s">
        <v>33</v>
      </c>
      <c r="D76">
        <v>55</v>
      </c>
      <c r="E76" t="s">
        <v>18</v>
      </c>
      <c r="F76" s="6" t="str">
        <f t="shared" si="2"/>
        <v>RichardFijalkowskiMGATE CITY STRIDERS</v>
      </c>
      <c r="G76" s="13">
        <v>4.2337962962962966E-2</v>
      </c>
      <c r="H76" s="23">
        <f>IF(C76="F",VLOOKUP(D76,'F 10K Road'!$A$2:$B$101,2,FALSE)*G76,VLOOKUP(D76,'M 10K Road'!$A$2:$B$101,2,FALSE)*G76)</f>
        <v>3.6033840277777777E-2</v>
      </c>
      <c r="I76" s="24">
        <v>34</v>
      </c>
      <c r="J76" s="25">
        <v>32</v>
      </c>
      <c r="P76" s="6"/>
      <c r="Q76" s="6"/>
      <c r="R76" s="9"/>
      <c r="AA76" s="2"/>
      <c r="AB76" s="2"/>
      <c r="AC76" s="2"/>
      <c r="AD76" s="2"/>
      <c r="AE76" s="2"/>
    </row>
    <row r="77" spans="1:31" ht="12.45" x14ac:dyDescent="0.3">
      <c r="A77" t="s">
        <v>123</v>
      </c>
      <c r="B77" t="s">
        <v>124</v>
      </c>
      <c r="C77" t="s">
        <v>33</v>
      </c>
      <c r="D77">
        <v>54</v>
      </c>
      <c r="E77" t="s">
        <v>18</v>
      </c>
      <c r="F77" s="6" t="str">
        <f t="shared" si="2"/>
        <v>PatrickNelsonMGATE CITY STRIDERS</v>
      </c>
      <c r="G77" s="13">
        <v>4.3680555555555556E-2</v>
      </c>
      <c r="H77" s="23">
        <f>IF(C77="F",VLOOKUP(D77,'F 10K Road'!$A$2:$B$101,2,FALSE)*G77,VLOOKUP(D77,'M 10K Road'!$A$2:$B$101,2,FALSE)*G77)</f>
        <v>3.7504124999999999E-2</v>
      </c>
      <c r="I77" s="24">
        <v>35</v>
      </c>
      <c r="J77" s="25">
        <v>31</v>
      </c>
      <c r="P77" s="6"/>
      <c r="R77" s="9"/>
      <c r="AA77" s="2"/>
      <c r="AB77" s="2"/>
      <c r="AC77" s="2"/>
      <c r="AD77" s="2"/>
      <c r="AE77" s="2"/>
    </row>
    <row r="78" spans="1:31" ht="12.45" x14ac:dyDescent="0.3">
      <c r="A78" t="s">
        <v>162</v>
      </c>
      <c r="B78" t="s">
        <v>163</v>
      </c>
      <c r="C78" t="s">
        <v>33</v>
      </c>
      <c r="D78">
        <v>77</v>
      </c>
      <c r="E78" t="s">
        <v>18</v>
      </c>
      <c r="F78" s="6" t="str">
        <f t="shared" si="2"/>
        <v>RaymondBoutotteMGATE CITY STRIDERS</v>
      </c>
      <c r="G78" s="13">
        <v>5.8321759259259261E-2</v>
      </c>
      <c r="H78" s="23">
        <f>IF(C78="F",VLOOKUP(D78,'F 10K Road'!$A$2:$B$101,2,FALSE)*G78,VLOOKUP(D78,'M 10K Road'!$A$2:$B$101,2,FALSE)*G78)</f>
        <v>3.9058082175925928E-2</v>
      </c>
      <c r="I78" s="24">
        <v>36</v>
      </c>
      <c r="J78" s="25">
        <v>30</v>
      </c>
      <c r="P78" s="8"/>
      <c r="Q78" s="6"/>
      <c r="R78" s="9"/>
      <c r="U78" s="3" t="s">
        <v>14</v>
      </c>
      <c r="AA78" s="2"/>
      <c r="AB78" s="2"/>
      <c r="AC78" s="2"/>
      <c r="AD78" s="2"/>
      <c r="AE78" s="2"/>
    </row>
    <row r="79" spans="1:31" ht="12.45" x14ac:dyDescent="0.3">
      <c r="A79" t="s">
        <v>145</v>
      </c>
      <c r="B79" t="s">
        <v>146</v>
      </c>
      <c r="C79" t="s">
        <v>33</v>
      </c>
      <c r="D79">
        <v>62</v>
      </c>
      <c r="E79" t="s">
        <v>18</v>
      </c>
      <c r="F79" s="6" t="str">
        <f t="shared" si="2"/>
        <v>PhilPetschekMGATE CITY STRIDERS</v>
      </c>
      <c r="G79" s="13">
        <v>4.9097222222222216E-2</v>
      </c>
      <c r="H79" s="23">
        <f>IF(C79="F",VLOOKUP(D79,'F 10K Road'!$A$2:$B$101,2,FALSE)*G79,VLOOKUP(D79,'M 10K Road'!$A$2:$B$101,2,FALSE)*G79)</f>
        <v>3.9209041666666659E-2</v>
      </c>
      <c r="I79" s="24">
        <v>37</v>
      </c>
      <c r="J79" s="25">
        <v>29</v>
      </c>
      <c r="P79" s="8"/>
      <c r="Q79" s="6"/>
      <c r="R79" s="9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45" x14ac:dyDescent="0.3">
      <c r="A80" t="s">
        <v>117</v>
      </c>
      <c r="B80" t="s">
        <v>118</v>
      </c>
      <c r="C80" t="s">
        <v>33</v>
      </c>
      <c r="D80">
        <v>41</v>
      </c>
      <c r="E80" t="s">
        <v>18</v>
      </c>
      <c r="F80" s="6" t="str">
        <f t="shared" si="2"/>
        <v>IsaacHornMGATE CITY STRIDERS</v>
      </c>
      <c r="G80" s="13">
        <v>4.3067129629629629E-2</v>
      </c>
      <c r="H80" s="23">
        <f>IF(C80="F",VLOOKUP(D80,'F 10K Road'!$A$2:$B$101,2,FALSE)*G80,VLOOKUP(D80,'M 10K Road'!$A$2:$B$101,2,FALSE)*G80)</f>
        <v>4.1176482638888887E-2</v>
      </c>
      <c r="I80" s="24">
        <v>38</v>
      </c>
      <c r="J80" s="25">
        <v>28</v>
      </c>
      <c r="P80" s="6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45" x14ac:dyDescent="0.3">
      <c r="A81" t="s">
        <v>48</v>
      </c>
      <c r="B81" t="s">
        <v>133</v>
      </c>
      <c r="C81" t="s">
        <v>33</v>
      </c>
      <c r="D81">
        <v>37</v>
      </c>
      <c r="E81" t="s">
        <v>19</v>
      </c>
      <c r="F81" s="6" t="str">
        <f t="shared" si="2"/>
        <v>MichaelElliottMGREATER DERRY TRACK CLUB</v>
      </c>
      <c r="G81" s="13">
        <v>4.5555555555555551E-2</v>
      </c>
      <c r="H81" s="23">
        <f>IF(C81="F",VLOOKUP(D81,'F 10K Road'!$A$2:$B$101,2,FALSE)*G81,VLOOKUP(D81,'M 10K Road'!$A$2:$B$101,2,FALSE)*G81)</f>
        <v>4.4744666666666662E-2</v>
      </c>
      <c r="I81" s="24">
        <v>39</v>
      </c>
      <c r="J81" s="25">
        <v>27</v>
      </c>
      <c r="P81" s="6"/>
      <c r="Q81" s="6"/>
      <c r="R81" s="9"/>
      <c r="AA81" s="2"/>
      <c r="AB81" s="2"/>
      <c r="AC81" s="2"/>
      <c r="AD81" s="2"/>
      <c r="AE81" s="2"/>
    </row>
    <row r="82" spans="1:31" ht="12.45" x14ac:dyDescent="0.3">
      <c r="A82" t="s">
        <v>171</v>
      </c>
      <c r="B82" t="s">
        <v>172</v>
      </c>
      <c r="C82" t="s">
        <v>33</v>
      </c>
      <c r="D82">
        <v>76</v>
      </c>
      <c r="E82" t="s">
        <v>19</v>
      </c>
      <c r="F82" s="6" t="str">
        <f t="shared" si="2"/>
        <v>CharlesMorgansonMGREATER DERRY TRACK CLUB</v>
      </c>
      <c r="G82" s="13">
        <v>6.987268518518519E-2</v>
      </c>
      <c r="H82" s="23">
        <f>IF(C82="F",VLOOKUP(D82,'F 10K Road'!$A$2:$B$101,2,FALSE)*G82,VLOOKUP(D82,'M 10K Road'!$A$2:$B$101,2,FALSE)*G82)</f>
        <v>4.7625222222222222E-2</v>
      </c>
      <c r="I82" s="24">
        <v>40</v>
      </c>
      <c r="J82" s="25">
        <v>26</v>
      </c>
      <c r="P82" s="6"/>
      <c r="Q82" s="6"/>
      <c r="R82" s="9"/>
      <c r="X82" s="2"/>
      <c r="AB82" s="2"/>
      <c r="AC82" s="2"/>
      <c r="AD82" s="2"/>
      <c r="AE82" s="2"/>
    </row>
    <row r="83" spans="1:31" ht="12.45" x14ac:dyDescent="0.3">
      <c r="A83" t="s">
        <v>152</v>
      </c>
      <c r="B83" t="s">
        <v>153</v>
      </c>
      <c r="C83" t="s">
        <v>33</v>
      </c>
      <c r="D83">
        <v>44</v>
      </c>
      <c r="E83" t="s">
        <v>19</v>
      </c>
      <c r="F83" s="6" t="str">
        <f t="shared" si="2"/>
        <v>SharadVidyarthyMGREATER DERRY TRACK CLUB</v>
      </c>
      <c r="G83" s="13">
        <v>5.1122685185185181E-2</v>
      </c>
      <c r="H83" s="23">
        <f>IF(C83="F",VLOOKUP(D83,'F 10K Road'!$A$2:$B$101,2,FALSE)*G83,VLOOKUP(D83,'M 10K Road'!$A$2:$B$101,2,FALSE)*G83)</f>
        <v>4.7728138888888882E-2</v>
      </c>
      <c r="I83" s="24">
        <v>41</v>
      </c>
      <c r="J83" s="25">
        <v>25</v>
      </c>
      <c r="P83" s="6"/>
      <c r="R83" s="9"/>
      <c r="U83" s="3" t="s">
        <v>14</v>
      </c>
      <c r="W83" s="2"/>
      <c r="X83" s="2"/>
      <c r="Y83" s="2"/>
      <c r="Z83" s="2"/>
      <c r="AA83" s="2"/>
      <c r="AB83" s="2"/>
      <c r="AC83" s="2"/>
      <c r="AD83" s="2"/>
      <c r="AE83" s="2"/>
    </row>
    <row r="84" spans="1:31" ht="12.45" x14ac:dyDescent="0.3">
      <c r="H84" s="23"/>
      <c r="I84" s="24"/>
      <c r="J84" s="25"/>
    </row>
    <row r="85" spans="1:31" ht="12.45" x14ac:dyDescent="0.3">
      <c r="H85" s="23"/>
      <c r="I85" s="24"/>
      <c r="J85" s="25"/>
    </row>
    <row r="86" spans="1:31" ht="12.45" x14ac:dyDescent="0.3">
      <c r="H86" s="23"/>
      <c r="I86" s="24"/>
      <c r="J86" s="25"/>
    </row>
    <row r="87" spans="1:31" ht="12.45" x14ac:dyDescent="0.3">
      <c r="H87" s="23"/>
      <c r="I87" s="24"/>
      <c r="J87" s="25"/>
    </row>
    <row r="88" spans="1:31" ht="12.45" x14ac:dyDescent="0.3">
      <c r="H88" s="23"/>
      <c r="I88" s="24"/>
      <c r="J88" s="25"/>
    </row>
    <row r="89" spans="1:31" ht="12.45" x14ac:dyDescent="0.3">
      <c r="H89" s="23"/>
      <c r="I89" s="24"/>
      <c r="J89" s="25"/>
    </row>
    <row r="90" spans="1:31" ht="12.45" x14ac:dyDescent="0.3">
      <c r="H90" s="23"/>
      <c r="I90" s="24"/>
      <c r="J90" s="25"/>
      <c r="U90" s="3" t="s">
        <v>14</v>
      </c>
    </row>
    <row r="91" spans="1:31" ht="12.45" x14ac:dyDescent="0.3">
      <c r="H91" s="23"/>
      <c r="I91" s="24"/>
      <c r="J91" s="25"/>
      <c r="U91" s="3" t="s">
        <v>14</v>
      </c>
    </row>
    <row r="92" spans="1:31" ht="12.45" x14ac:dyDescent="0.3">
      <c r="H92" s="23"/>
      <c r="I92" s="24"/>
      <c r="J92" s="25"/>
      <c r="U92" s="3" t="s">
        <v>14</v>
      </c>
    </row>
    <row r="93" spans="1:31" ht="12.45" x14ac:dyDescent="0.3">
      <c r="H93" s="23"/>
      <c r="I93" s="24"/>
      <c r="J93" s="25"/>
      <c r="U93" s="3" t="s">
        <v>14</v>
      </c>
    </row>
    <row r="94" spans="1:31" ht="12.45" x14ac:dyDescent="0.3">
      <c r="H94" s="23"/>
      <c r="I94" s="24"/>
      <c r="J94" s="25"/>
      <c r="U94" s="3" t="s">
        <v>14</v>
      </c>
    </row>
    <row r="95" spans="1:31" ht="12.45" x14ac:dyDescent="0.3">
      <c r="H95" s="23"/>
      <c r="I95" s="24"/>
      <c r="J95" s="25"/>
    </row>
    <row r="96" spans="1:31" ht="12.45" x14ac:dyDescent="0.3">
      <c r="H96" s="23"/>
      <c r="I96" s="24"/>
      <c r="J96" s="25"/>
    </row>
    <row r="97" spans="8:21" ht="12.45" x14ac:dyDescent="0.3">
      <c r="H97" s="23"/>
      <c r="I97" s="24"/>
      <c r="J97" s="25"/>
      <c r="U97" s="3" t="s">
        <v>14</v>
      </c>
    </row>
    <row r="98" spans="8:21" ht="12.45" x14ac:dyDescent="0.3">
      <c r="H98" s="23"/>
      <c r="I98" s="24"/>
      <c r="J98" s="25"/>
    </row>
    <row r="99" spans="8:21" ht="12.45" x14ac:dyDescent="0.3">
      <c r="H99" s="23"/>
      <c r="I99" s="24"/>
      <c r="J99" s="25"/>
    </row>
    <row r="100" spans="8:21" ht="12.45" x14ac:dyDescent="0.3">
      <c r="H100" s="23"/>
      <c r="I100" s="24"/>
      <c r="J100" s="25"/>
    </row>
    <row r="101" spans="8:21" ht="12.45" x14ac:dyDescent="0.3">
      <c r="H101" s="23"/>
      <c r="I101" s="24"/>
      <c r="J101" s="25"/>
    </row>
    <row r="102" spans="8:21" ht="12.45" x14ac:dyDescent="0.3">
      <c r="H102" s="23"/>
      <c r="I102" s="24"/>
      <c r="J102" s="25"/>
    </row>
    <row r="103" spans="8:21" ht="12.45" x14ac:dyDescent="0.3">
      <c r="H103" s="23"/>
      <c r="I103" s="24"/>
      <c r="J103" s="25"/>
    </row>
    <row r="104" spans="8:21" ht="12.45" x14ac:dyDescent="0.3">
      <c r="H104" s="23"/>
      <c r="I104" s="24"/>
      <c r="J104" s="25"/>
    </row>
    <row r="105" spans="8:21" ht="12.45" x14ac:dyDescent="0.3">
      <c r="H105" s="23"/>
      <c r="I105" s="24"/>
      <c r="J105" s="25"/>
    </row>
    <row r="106" spans="8:21" ht="12.45" x14ac:dyDescent="0.3">
      <c r="H106" s="23"/>
      <c r="I106" s="24"/>
      <c r="J106" s="25"/>
    </row>
    <row r="107" spans="8:21" ht="12.45" x14ac:dyDescent="0.3">
      <c r="H107" s="23"/>
      <c r="I107" s="24"/>
      <c r="J107" s="25"/>
    </row>
    <row r="108" spans="8:21" ht="12.45" x14ac:dyDescent="0.3">
      <c r="H108" s="23"/>
      <c r="I108" s="24"/>
      <c r="J108" s="25"/>
    </row>
    <row r="109" spans="8:21" ht="12.45" x14ac:dyDescent="0.3">
      <c r="H109" s="23"/>
      <c r="I109" s="24"/>
      <c r="J109" s="25"/>
    </row>
    <row r="110" spans="8:21" ht="12.45" x14ac:dyDescent="0.3">
      <c r="H110" s="23"/>
      <c r="I110" s="24"/>
      <c r="J110" s="25"/>
    </row>
    <row r="111" spans="8:21" ht="12.45" x14ac:dyDescent="0.3">
      <c r="H111" s="23"/>
      <c r="I111" s="24"/>
      <c r="J111" s="25"/>
    </row>
    <row r="112" spans="8:21" ht="12.45" x14ac:dyDescent="0.3">
      <c r="H112" s="23"/>
      <c r="I112" s="24"/>
      <c r="J112" s="25"/>
    </row>
    <row r="113" spans="8:10" ht="12.45" x14ac:dyDescent="0.3">
      <c r="H113" s="23"/>
      <c r="I113" s="24"/>
      <c r="J113" s="25"/>
    </row>
    <row r="114" spans="8:10" ht="12.45" x14ac:dyDescent="0.3">
      <c r="H114" s="23"/>
      <c r="I114" s="24"/>
      <c r="J114" s="25"/>
    </row>
    <row r="115" spans="8:10" ht="12.45" x14ac:dyDescent="0.3">
      <c r="H115" s="23"/>
      <c r="I115" s="24"/>
      <c r="J115" s="25"/>
    </row>
    <row r="116" spans="8:10" ht="12.45" x14ac:dyDescent="0.3">
      <c r="H116" s="23"/>
      <c r="I116" s="24"/>
      <c r="J116" s="25"/>
    </row>
    <row r="117" spans="8:10" ht="12.45" x14ac:dyDescent="0.3">
      <c r="H117" s="23"/>
      <c r="I117" s="24"/>
      <c r="J117" s="25"/>
    </row>
    <row r="118" spans="8:10" ht="12.45" x14ac:dyDescent="0.3">
      <c r="H118" s="23"/>
      <c r="I118" s="24"/>
      <c r="J118" s="25"/>
    </row>
    <row r="119" spans="8:10" ht="12.45" x14ac:dyDescent="0.3">
      <c r="H119" s="23"/>
      <c r="I119" s="24"/>
      <c r="J119" s="25"/>
    </row>
    <row r="120" spans="8:10" ht="12.45" x14ac:dyDescent="0.3">
      <c r="H120" s="23"/>
      <c r="I120" s="24"/>
      <c r="J120" s="25"/>
    </row>
    <row r="121" spans="8:10" ht="12.45" x14ac:dyDescent="0.3">
      <c r="H121" s="23"/>
      <c r="I121" s="24"/>
      <c r="J121" s="25"/>
    </row>
    <row r="122" spans="8:10" ht="12.45" x14ac:dyDescent="0.3">
      <c r="H122" s="23"/>
      <c r="I122" s="24"/>
      <c r="J122" s="25"/>
    </row>
    <row r="123" spans="8:10" ht="12.45" x14ac:dyDescent="0.3">
      <c r="H123" s="23"/>
      <c r="I123" s="24"/>
      <c r="J123" s="25"/>
    </row>
    <row r="124" spans="8:10" ht="12.45" x14ac:dyDescent="0.3">
      <c r="H124" s="23"/>
      <c r="I124" s="24"/>
      <c r="J124" s="25"/>
    </row>
    <row r="125" spans="8:10" ht="12.45" x14ac:dyDescent="0.3">
      <c r="H125" s="23"/>
      <c r="I125" s="24"/>
      <c r="J125" s="25"/>
    </row>
    <row r="126" spans="8:10" ht="12.45" x14ac:dyDescent="0.3">
      <c r="H126" s="23"/>
      <c r="I126" s="24"/>
      <c r="J126" s="25"/>
    </row>
    <row r="127" spans="8:10" ht="12.45" x14ac:dyDescent="0.3">
      <c r="H127" s="23"/>
      <c r="I127" s="24"/>
      <c r="J127" s="25"/>
    </row>
    <row r="128" spans="8:10" ht="12.45" x14ac:dyDescent="0.3">
      <c r="H128" s="23"/>
      <c r="I128" s="24"/>
      <c r="J128" s="25"/>
    </row>
    <row r="129" spans="8:10" ht="12.45" x14ac:dyDescent="0.3">
      <c r="H129" s="23"/>
      <c r="I129" s="24"/>
      <c r="J129" s="25"/>
    </row>
    <row r="130" spans="8:10" ht="12.45" x14ac:dyDescent="0.3">
      <c r="H130" s="23"/>
      <c r="I130" s="24"/>
      <c r="J130" s="25"/>
    </row>
    <row r="131" spans="8:10" ht="12.45" x14ac:dyDescent="0.3">
      <c r="H131" s="23"/>
      <c r="I131" s="24"/>
      <c r="J131" s="25"/>
    </row>
    <row r="132" spans="8:10" ht="12.45" x14ac:dyDescent="0.3">
      <c r="H132" s="23"/>
      <c r="I132" s="24"/>
      <c r="J132" s="25"/>
    </row>
    <row r="133" spans="8:10" ht="12.45" x14ac:dyDescent="0.3">
      <c r="H133" s="23"/>
      <c r="I133" s="24"/>
      <c r="J133" s="25"/>
    </row>
    <row r="134" spans="8:10" ht="12.45" x14ac:dyDescent="0.3">
      <c r="H134" s="23"/>
      <c r="I134" s="24"/>
      <c r="J134" s="25"/>
    </row>
    <row r="135" spans="8:10" ht="12.45" x14ac:dyDescent="0.3">
      <c r="H135" s="23"/>
      <c r="I135" s="24"/>
      <c r="J135" s="25"/>
    </row>
    <row r="136" spans="8:10" ht="12.45" x14ac:dyDescent="0.3">
      <c r="H136" s="23"/>
      <c r="I136" s="24"/>
      <c r="J136" s="25"/>
    </row>
    <row r="137" spans="8:10" ht="12.45" x14ac:dyDescent="0.3">
      <c r="H137" s="23"/>
      <c r="I137" s="24"/>
      <c r="J137" s="25"/>
    </row>
    <row r="138" spans="8:10" ht="12.45" x14ac:dyDescent="0.3">
      <c r="H138" s="23"/>
      <c r="I138" s="24"/>
      <c r="J138" s="25"/>
    </row>
    <row r="139" spans="8:10" ht="12.45" x14ac:dyDescent="0.3">
      <c r="H139" s="23"/>
      <c r="I139" s="24"/>
      <c r="J139" s="25"/>
    </row>
    <row r="140" spans="8:10" ht="12.45" x14ac:dyDescent="0.3">
      <c r="H140" s="23"/>
      <c r="I140" s="24"/>
      <c r="J140" s="25"/>
    </row>
    <row r="141" spans="8:10" ht="12.45" x14ac:dyDescent="0.3">
      <c r="H141" s="23"/>
      <c r="I141" s="24"/>
      <c r="J141" s="25"/>
    </row>
    <row r="142" spans="8:10" ht="12.45" x14ac:dyDescent="0.3">
      <c r="H142" s="23"/>
      <c r="I142" s="24"/>
      <c r="J142" s="25"/>
    </row>
    <row r="143" spans="8:10" ht="12.45" x14ac:dyDescent="0.3">
      <c r="H143" s="23"/>
      <c r="I143" s="24"/>
      <c r="J143" s="25"/>
    </row>
    <row r="144" spans="8:10" ht="12.45" x14ac:dyDescent="0.3">
      <c r="H144" s="23"/>
      <c r="I144" s="24"/>
      <c r="J144" s="25"/>
    </row>
    <row r="145" spans="8:10" ht="12.45" x14ac:dyDescent="0.3">
      <c r="H145" s="23"/>
      <c r="I145" s="24"/>
      <c r="J145" s="25"/>
    </row>
    <row r="146" spans="8:10" ht="12.45" x14ac:dyDescent="0.3">
      <c r="H146" s="23"/>
      <c r="I146" s="24"/>
      <c r="J146" s="25"/>
    </row>
    <row r="147" spans="8:10" ht="12.45" x14ac:dyDescent="0.3">
      <c r="H147" s="23"/>
      <c r="I147" s="24"/>
      <c r="J147" s="25"/>
    </row>
    <row r="148" spans="8:10" ht="12.45" x14ac:dyDescent="0.3">
      <c r="H148" s="23"/>
      <c r="I148" s="24"/>
      <c r="J148" s="25"/>
    </row>
    <row r="149" spans="8:10" ht="12.45" x14ac:dyDescent="0.3">
      <c r="H149" s="23"/>
      <c r="I149" s="24"/>
      <c r="J149" s="25"/>
    </row>
    <row r="150" spans="8:10" ht="12.45" x14ac:dyDescent="0.3">
      <c r="H150" s="23"/>
      <c r="I150" s="24"/>
      <c r="J150" s="25"/>
    </row>
    <row r="151" spans="8:10" ht="12.45" x14ac:dyDescent="0.3">
      <c r="H151" s="23"/>
      <c r="I151" s="24"/>
      <c r="J151" s="25"/>
    </row>
    <row r="152" spans="8:10" ht="12.45" x14ac:dyDescent="0.3">
      <c r="H152" s="23"/>
      <c r="I152" s="24"/>
      <c r="J152" s="25"/>
    </row>
    <row r="153" spans="8:10" ht="12.45" x14ac:dyDescent="0.3">
      <c r="H153" s="23"/>
      <c r="I153" s="24"/>
      <c r="J153" s="25"/>
    </row>
    <row r="154" spans="8:10" ht="12.45" x14ac:dyDescent="0.3">
      <c r="H154" s="23"/>
      <c r="I154" s="24"/>
      <c r="J154" s="25"/>
    </row>
    <row r="155" spans="8:10" ht="12.45" x14ac:dyDescent="0.3">
      <c r="H155" s="23"/>
      <c r="I155" s="24"/>
      <c r="J155" s="25"/>
    </row>
    <row r="156" spans="8:10" ht="12.45" x14ac:dyDescent="0.3">
      <c r="H156" s="23"/>
      <c r="I156" s="24"/>
      <c r="J156" s="25"/>
    </row>
    <row r="157" spans="8:10" ht="12.45" x14ac:dyDescent="0.3">
      <c r="H157" s="23"/>
      <c r="I157" s="24"/>
      <c r="J157" s="25"/>
    </row>
    <row r="158" spans="8:10" ht="12.45" x14ac:dyDescent="0.3">
      <c r="H158" s="23"/>
      <c r="I158" s="24"/>
      <c r="J158" s="25"/>
    </row>
    <row r="159" spans="8:10" ht="12.45" x14ac:dyDescent="0.3">
      <c r="H159" s="23"/>
      <c r="I159" s="24"/>
      <c r="J159" s="25"/>
    </row>
    <row r="160" spans="8:10" ht="12.45" x14ac:dyDescent="0.3">
      <c r="H160" s="23"/>
      <c r="I160" s="24"/>
      <c r="J160" s="25"/>
    </row>
    <row r="161" spans="8:10" ht="12.45" x14ac:dyDescent="0.3">
      <c r="H161" s="23"/>
      <c r="I161" s="24"/>
      <c r="J161" s="25"/>
    </row>
    <row r="162" spans="8:10" ht="13" customHeight="1" x14ac:dyDescent="0.3">
      <c r="H162" s="23"/>
      <c r="I162" s="24"/>
      <c r="J162" s="25"/>
    </row>
    <row r="163" spans="8:10" ht="12.45" x14ac:dyDescent="0.3">
      <c r="H163" s="23"/>
      <c r="I163" s="24"/>
      <c r="J163" s="25"/>
    </row>
    <row r="164" spans="8:10" ht="12.45" x14ac:dyDescent="0.3">
      <c r="H164" s="23"/>
      <c r="I164" s="24"/>
      <c r="J164" s="25"/>
    </row>
    <row r="165" spans="8:10" ht="12.45" x14ac:dyDescent="0.3">
      <c r="H165" s="23"/>
      <c r="I165" s="24"/>
      <c r="J165" s="25"/>
    </row>
    <row r="166" spans="8:10" ht="12.45" x14ac:dyDescent="0.3">
      <c r="H166" s="23"/>
      <c r="I166" s="24"/>
      <c r="J166" s="25"/>
    </row>
    <row r="167" spans="8:10" ht="12.45" x14ac:dyDescent="0.3">
      <c r="H167" s="23"/>
      <c r="I167" s="24"/>
      <c r="J167" s="25"/>
    </row>
    <row r="168" spans="8:10" ht="12.45" x14ac:dyDescent="0.3">
      <c r="H168" s="23"/>
      <c r="I168" s="24"/>
      <c r="J168" s="25"/>
    </row>
    <row r="169" spans="8:10" ht="12.45" x14ac:dyDescent="0.3">
      <c r="H169" s="23"/>
      <c r="I169" s="24"/>
      <c r="J169" s="25"/>
    </row>
    <row r="170" spans="8:10" ht="12.45" x14ac:dyDescent="0.3">
      <c r="H170" s="23"/>
      <c r="I170" s="24"/>
      <c r="J170" s="25"/>
    </row>
    <row r="171" spans="8:10" ht="12.45" x14ac:dyDescent="0.3">
      <c r="H171" s="23"/>
      <c r="I171" s="24"/>
      <c r="J171" s="25"/>
    </row>
    <row r="172" spans="8:10" ht="12.45" x14ac:dyDescent="0.3">
      <c r="H172" s="23"/>
      <c r="I172" s="24"/>
      <c r="J172" s="25"/>
    </row>
    <row r="173" spans="8:10" ht="12.45" x14ac:dyDescent="0.3">
      <c r="H173" s="23"/>
      <c r="I173" s="24"/>
      <c r="J173" s="25"/>
    </row>
    <row r="174" spans="8:10" ht="12.45" x14ac:dyDescent="0.3">
      <c r="H174" s="23"/>
      <c r="I174" s="24"/>
      <c r="J174" s="25"/>
    </row>
    <row r="175" spans="8:10" ht="12.45" x14ac:dyDescent="0.3">
      <c r="H175" s="23"/>
      <c r="I175" s="24"/>
      <c r="J175" s="25"/>
    </row>
    <row r="176" spans="8:10" ht="12.45" x14ac:dyDescent="0.3">
      <c r="H176" s="23"/>
      <c r="I176" s="24"/>
      <c r="J176" s="25"/>
    </row>
    <row r="177" spans="8:10" ht="12.45" x14ac:dyDescent="0.3">
      <c r="H177" s="23"/>
      <c r="I177" s="24"/>
      <c r="J177" s="25"/>
    </row>
    <row r="178" spans="8:10" ht="12.45" x14ac:dyDescent="0.3">
      <c r="H178" s="23"/>
      <c r="I178" s="24"/>
      <c r="J178" s="25"/>
    </row>
    <row r="179" spans="8:10" ht="12.45" x14ac:dyDescent="0.3">
      <c r="H179" s="23"/>
      <c r="I179" s="24"/>
      <c r="J179" s="25"/>
    </row>
    <row r="180" spans="8:10" ht="12.45" x14ac:dyDescent="0.3">
      <c r="H180" s="23"/>
      <c r="I180" s="24"/>
      <c r="J180" s="25"/>
    </row>
    <row r="181" spans="8:10" ht="12.45" x14ac:dyDescent="0.3">
      <c r="H181" s="23"/>
      <c r="I181" s="24"/>
      <c r="J181" s="25"/>
    </row>
    <row r="182" spans="8:10" ht="12.45" x14ac:dyDescent="0.3">
      <c r="H182" s="23"/>
      <c r="I182" s="24"/>
      <c r="J182" s="25"/>
    </row>
    <row r="183" spans="8:10" ht="12.45" x14ac:dyDescent="0.3">
      <c r="H183" s="23"/>
      <c r="I183" s="24"/>
      <c r="J183" s="25"/>
    </row>
    <row r="184" spans="8:10" ht="12.45" x14ac:dyDescent="0.3">
      <c r="H184" s="23"/>
      <c r="I184" s="24"/>
      <c r="J184" s="25"/>
    </row>
    <row r="185" spans="8:10" ht="12.45" x14ac:dyDescent="0.3">
      <c r="H185" s="23"/>
      <c r="I185" s="24"/>
      <c r="J185" s="25"/>
    </row>
    <row r="186" spans="8:10" ht="12.45" x14ac:dyDescent="0.3">
      <c r="H186" s="23"/>
      <c r="I186" s="24"/>
      <c r="J186" s="25"/>
    </row>
    <row r="187" spans="8:10" ht="12.45" x14ac:dyDescent="0.3">
      <c r="H187" s="23"/>
      <c r="I187" s="24"/>
      <c r="J187" s="25"/>
    </row>
    <row r="188" spans="8:10" ht="12.45" x14ac:dyDescent="0.3">
      <c r="H188" s="23"/>
      <c r="I188" s="24"/>
      <c r="J188" s="25"/>
    </row>
    <row r="189" spans="8:10" ht="12.45" x14ac:dyDescent="0.3"/>
    <row r="190" spans="8:10" ht="12.45" x14ac:dyDescent="0.3"/>
    <row r="191" spans="8:10" ht="12.45" x14ac:dyDescent="0.3"/>
    <row r="192" spans="8:10" ht="12.45" x14ac:dyDescent="0.3"/>
    <row r="193" ht="12.45" x14ac:dyDescent="0.3"/>
    <row r="194" ht="12.45" x14ac:dyDescent="0.3"/>
    <row r="195" ht="12.45" x14ac:dyDescent="0.3"/>
    <row r="196" ht="12.45" x14ac:dyDescent="0.3"/>
    <row r="197" ht="12.45" x14ac:dyDescent="0.3"/>
    <row r="198" ht="12.45" x14ac:dyDescent="0.3"/>
    <row r="199" ht="12.45" x14ac:dyDescent="0.3"/>
    <row r="200" ht="12.45" x14ac:dyDescent="0.3"/>
    <row r="201" ht="12.45" x14ac:dyDescent="0.3"/>
    <row r="202" ht="12.45" x14ac:dyDescent="0.3"/>
    <row r="203" ht="12.45" x14ac:dyDescent="0.3"/>
    <row r="204" ht="12.45" x14ac:dyDescent="0.3"/>
    <row r="205" ht="12.45" x14ac:dyDescent="0.3"/>
    <row r="206" ht="12.45" x14ac:dyDescent="0.3"/>
    <row r="207" ht="12.45" x14ac:dyDescent="0.3"/>
    <row r="208" ht="12.45" x14ac:dyDescent="0.3"/>
    <row r="209" ht="12.45" x14ac:dyDescent="0.3"/>
    <row r="210" ht="12.45" x14ac:dyDescent="0.3"/>
    <row r="211" ht="12.45" x14ac:dyDescent="0.3"/>
    <row r="212" ht="12.45" x14ac:dyDescent="0.3"/>
    <row r="213" ht="12.45" x14ac:dyDescent="0.3"/>
    <row r="214" ht="12.45" x14ac:dyDescent="0.3"/>
    <row r="215" ht="12.45" x14ac:dyDescent="0.3"/>
    <row r="216" ht="12.45" x14ac:dyDescent="0.3"/>
    <row r="217" ht="12.45" x14ac:dyDescent="0.3"/>
    <row r="218" ht="12.45" x14ac:dyDescent="0.3"/>
    <row r="219" ht="12.45" x14ac:dyDescent="0.3"/>
    <row r="220" ht="12.45" x14ac:dyDescent="0.3"/>
    <row r="221" ht="12.45" x14ac:dyDescent="0.3"/>
    <row r="222" ht="12.45" x14ac:dyDescent="0.3"/>
    <row r="223" ht="12.45" x14ac:dyDescent="0.3"/>
    <row r="224" ht="12.45" x14ac:dyDescent="0.3"/>
    <row r="225" ht="12.45" x14ac:dyDescent="0.3"/>
    <row r="226" ht="12.45" x14ac:dyDescent="0.3"/>
    <row r="227" ht="12.45" x14ac:dyDescent="0.3"/>
    <row r="228" ht="12.45" x14ac:dyDescent="0.3"/>
    <row r="229" ht="12.45" x14ac:dyDescent="0.3"/>
    <row r="230" ht="12.45" x14ac:dyDescent="0.3"/>
    <row r="231" ht="12.45" x14ac:dyDescent="0.3"/>
    <row r="232" ht="12.45" x14ac:dyDescent="0.3"/>
    <row r="233" ht="12.45" x14ac:dyDescent="0.3"/>
    <row r="234" ht="12.45" x14ac:dyDescent="0.3"/>
    <row r="235" ht="12.45" x14ac:dyDescent="0.3"/>
    <row r="236" ht="12.45" x14ac:dyDescent="0.3"/>
    <row r="237" ht="12.45" x14ac:dyDescent="0.3"/>
    <row r="238" ht="12.45" x14ac:dyDescent="0.3"/>
    <row r="239" ht="12.45" x14ac:dyDescent="0.3"/>
    <row r="240" ht="12.45" x14ac:dyDescent="0.3"/>
    <row r="241" ht="12.45" x14ac:dyDescent="0.3"/>
    <row r="242" ht="12.45" x14ac:dyDescent="0.3"/>
    <row r="243" ht="12.45" x14ac:dyDescent="0.3"/>
    <row r="244" ht="12.45" x14ac:dyDescent="0.3"/>
    <row r="245" ht="12.45" x14ac:dyDescent="0.3"/>
    <row r="246" ht="12.45" x14ac:dyDescent="0.3"/>
    <row r="247" ht="12.45" x14ac:dyDescent="0.3"/>
    <row r="248" ht="12.45" x14ac:dyDescent="0.3"/>
    <row r="249" ht="12.45" x14ac:dyDescent="0.3"/>
    <row r="250" ht="12.45" x14ac:dyDescent="0.3"/>
    <row r="251" ht="12.45" x14ac:dyDescent="0.3"/>
    <row r="252" ht="12.45" x14ac:dyDescent="0.3"/>
    <row r="253" ht="12.45" x14ac:dyDescent="0.3"/>
    <row r="254" ht="12.45" x14ac:dyDescent="0.3"/>
    <row r="255" ht="12.45" x14ac:dyDescent="0.3"/>
    <row r="256" ht="12.45" x14ac:dyDescent="0.3"/>
    <row r="257" ht="12.45" x14ac:dyDescent="0.3"/>
    <row r="258" ht="12.45" x14ac:dyDescent="0.3"/>
    <row r="259" ht="12.45" x14ac:dyDescent="0.3"/>
    <row r="260" ht="12.45" x14ac:dyDescent="0.3"/>
    <row r="261" ht="12.45" x14ac:dyDescent="0.3"/>
    <row r="262" ht="12.45" x14ac:dyDescent="0.3"/>
    <row r="263" ht="12.45" x14ac:dyDescent="0.3"/>
    <row r="264" ht="12.45" x14ac:dyDescent="0.3"/>
    <row r="265" ht="12.45" x14ac:dyDescent="0.3"/>
    <row r="266" ht="12.45" x14ac:dyDescent="0.3"/>
    <row r="267" ht="12.45" x14ac:dyDescent="0.3"/>
    <row r="268" ht="12.45" x14ac:dyDescent="0.3"/>
    <row r="269" ht="12.45" x14ac:dyDescent="0.3"/>
    <row r="270" ht="12.45" x14ac:dyDescent="0.3"/>
    <row r="271" ht="12.45" x14ac:dyDescent="0.3"/>
    <row r="272" ht="12.45" x14ac:dyDescent="0.3"/>
    <row r="273" ht="12.45" x14ac:dyDescent="0.3"/>
    <row r="274" ht="12.45" x14ac:dyDescent="0.3"/>
    <row r="275" ht="12.45" x14ac:dyDescent="0.3"/>
    <row r="276" ht="12.45" x14ac:dyDescent="0.3"/>
    <row r="277" ht="12.45" x14ac:dyDescent="0.3"/>
    <row r="278" ht="12.45" x14ac:dyDescent="0.3"/>
    <row r="279" ht="12.45" x14ac:dyDescent="0.3"/>
    <row r="280" ht="12.45" x14ac:dyDescent="0.3"/>
    <row r="281" ht="12.45" x14ac:dyDescent="0.3"/>
    <row r="282" ht="12.45" x14ac:dyDescent="0.3"/>
    <row r="283" ht="12.45" x14ac:dyDescent="0.3"/>
    <row r="284" ht="12.45" x14ac:dyDescent="0.3"/>
    <row r="285" ht="12.45" x14ac:dyDescent="0.3"/>
    <row r="286" ht="12.45" x14ac:dyDescent="0.3"/>
    <row r="287" ht="12.45" x14ac:dyDescent="0.3"/>
    <row r="288" ht="12.45" x14ac:dyDescent="0.3"/>
    <row r="289" ht="12.45" x14ac:dyDescent="0.3"/>
    <row r="290" ht="12.45" x14ac:dyDescent="0.3"/>
    <row r="291" ht="12.45" x14ac:dyDescent="0.3"/>
    <row r="292" ht="12.45" x14ac:dyDescent="0.3"/>
    <row r="293" ht="12.45" x14ac:dyDescent="0.3"/>
    <row r="294" ht="12.45" x14ac:dyDescent="0.3"/>
    <row r="295" ht="12.45" x14ac:dyDescent="0.3"/>
    <row r="296" ht="12.45" x14ac:dyDescent="0.3"/>
    <row r="297" ht="12.45" x14ac:dyDescent="0.3"/>
    <row r="298" ht="12.45" x14ac:dyDescent="0.3"/>
    <row r="299" ht="12.45" x14ac:dyDescent="0.3"/>
    <row r="300" ht="12.45" x14ac:dyDescent="0.3"/>
    <row r="301" ht="12.45" x14ac:dyDescent="0.3"/>
    <row r="302" ht="12.45" x14ac:dyDescent="0.3"/>
    <row r="303" ht="12.45" x14ac:dyDescent="0.3"/>
    <row r="304" ht="12.45" x14ac:dyDescent="0.3"/>
    <row r="305" ht="12.45" x14ac:dyDescent="0.3"/>
    <row r="306" ht="12.45" x14ac:dyDescent="0.3"/>
    <row r="307" ht="12.45" x14ac:dyDescent="0.3"/>
    <row r="308" ht="12.45" x14ac:dyDescent="0.3"/>
    <row r="309" ht="12.45" x14ac:dyDescent="0.3"/>
    <row r="310" ht="12.45" x14ac:dyDescent="0.3"/>
    <row r="311" ht="12.45" x14ac:dyDescent="0.3"/>
    <row r="312" ht="12.45" x14ac:dyDescent="0.3"/>
    <row r="313" ht="12.45" x14ac:dyDescent="0.3"/>
    <row r="314" ht="12.45" x14ac:dyDescent="0.3"/>
    <row r="315" ht="12.45" x14ac:dyDescent="0.3"/>
    <row r="316" ht="12.45" x14ac:dyDescent="0.3"/>
    <row r="317" ht="12.45" x14ac:dyDescent="0.3"/>
    <row r="318" ht="12.45" x14ac:dyDescent="0.3"/>
    <row r="319" ht="12.45" x14ac:dyDescent="0.3"/>
    <row r="320" ht="12.45" x14ac:dyDescent="0.3"/>
    <row r="321" ht="12.45" x14ac:dyDescent="0.3"/>
    <row r="322" ht="12.45" x14ac:dyDescent="0.3"/>
    <row r="323" ht="12.45" x14ac:dyDescent="0.3"/>
    <row r="324" ht="12.45" x14ac:dyDescent="0.3"/>
    <row r="325" ht="12.45" x14ac:dyDescent="0.3"/>
    <row r="326" ht="12.45" x14ac:dyDescent="0.3"/>
    <row r="327" ht="12.45" x14ac:dyDescent="0.3"/>
    <row r="328" ht="12.45" x14ac:dyDescent="0.3"/>
    <row r="329" ht="12.45" x14ac:dyDescent="0.3"/>
    <row r="330" ht="12.45" x14ac:dyDescent="0.3"/>
    <row r="331" ht="12.45" x14ac:dyDescent="0.3"/>
    <row r="332" ht="12.45" x14ac:dyDescent="0.3"/>
    <row r="333" ht="12.45" x14ac:dyDescent="0.3"/>
    <row r="334" ht="12.45" x14ac:dyDescent="0.3"/>
    <row r="335" ht="12.45" x14ac:dyDescent="0.3"/>
    <row r="336" ht="12.45" x14ac:dyDescent="0.3"/>
    <row r="337" ht="12.45" x14ac:dyDescent="0.3"/>
    <row r="338" ht="12.45" x14ac:dyDescent="0.3"/>
    <row r="339" ht="12.45" x14ac:dyDescent="0.3"/>
    <row r="340" ht="12.45" x14ac:dyDescent="0.3"/>
    <row r="341" ht="12.45" x14ac:dyDescent="0.3"/>
    <row r="342" ht="12.45" x14ac:dyDescent="0.3"/>
    <row r="343" ht="12.45" x14ac:dyDescent="0.3"/>
    <row r="344" ht="12.45" x14ac:dyDescent="0.3"/>
    <row r="345" ht="12.45" x14ac:dyDescent="0.3"/>
    <row r="346" ht="12.45" x14ac:dyDescent="0.3"/>
    <row r="347" ht="12.45" x14ac:dyDescent="0.3"/>
    <row r="348" ht="12.45" x14ac:dyDescent="0.3"/>
    <row r="349" ht="12.45" x14ac:dyDescent="0.3"/>
    <row r="350" ht="12.45" x14ac:dyDescent="0.3"/>
    <row r="351" ht="12.45" x14ac:dyDescent="0.3"/>
    <row r="352" ht="12.45" x14ac:dyDescent="0.3"/>
    <row r="353" ht="12.45" x14ac:dyDescent="0.3"/>
    <row r="354" ht="12.45" x14ac:dyDescent="0.3"/>
    <row r="355" ht="12.45" x14ac:dyDescent="0.3"/>
    <row r="356" ht="12.45" x14ac:dyDescent="0.3"/>
    <row r="357" ht="12.45" x14ac:dyDescent="0.3"/>
    <row r="358" ht="12.45" x14ac:dyDescent="0.3"/>
    <row r="359" ht="12.45" x14ac:dyDescent="0.3"/>
    <row r="360" ht="12.45" x14ac:dyDescent="0.3"/>
    <row r="361" ht="12.45" x14ac:dyDescent="0.3"/>
    <row r="362" ht="12.45" x14ac:dyDescent="0.3"/>
    <row r="363" ht="12.45" x14ac:dyDescent="0.3"/>
    <row r="364" ht="12.45" x14ac:dyDescent="0.3"/>
    <row r="365" ht="12.45" x14ac:dyDescent="0.3"/>
    <row r="366" ht="12.45" x14ac:dyDescent="0.3"/>
    <row r="367" ht="12.45" x14ac:dyDescent="0.3"/>
    <row r="368" ht="12.45" x14ac:dyDescent="0.3"/>
    <row r="369" ht="12.45" x14ac:dyDescent="0.3"/>
    <row r="370" ht="12.45" x14ac:dyDescent="0.3"/>
    <row r="371" ht="12.45" x14ac:dyDescent="0.3"/>
    <row r="372" ht="12.45" x14ac:dyDescent="0.3"/>
    <row r="373" ht="12.45" x14ac:dyDescent="0.3"/>
    <row r="374" ht="12.45" x14ac:dyDescent="0.3"/>
    <row r="375" ht="12.45" x14ac:dyDescent="0.3"/>
    <row r="376" ht="12.45" x14ac:dyDescent="0.3"/>
    <row r="377" ht="12.45" x14ac:dyDescent="0.3"/>
    <row r="378" ht="12.45" x14ac:dyDescent="0.3"/>
    <row r="379" ht="12.45" x14ac:dyDescent="0.3"/>
    <row r="380" ht="12.45" x14ac:dyDescent="0.3"/>
    <row r="381" ht="12.45" x14ac:dyDescent="0.3"/>
    <row r="382" ht="12.45" x14ac:dyDescent="0.3"/>
    <row r="383" ht="12.45" x14ac:dyDescent="0.3"/>
    <row r="384" ht="12.45" x14ac:dyDescent="0.3"/>
    <row r="385" ht="12.45" x14ac:dyDescent="0.3"/>
    <row r="386" ht="12.45" x14ac:dyDescent="0.3"/>
    <row r="387" ht="12.45" x14ac:dyDescent="0.3"/>
    <row r="388" ht="12.45" x14ac:dyDescent="0.3"/>
    <row r="389" ht="12.45" x14ac:dyDescent="0.3"/>
    <row r="390" ht="12.45" x14ac:dyDescent="0.3"/>
    <row r="391" ht="12.45" x14ac:dyDescent="0.3"/>
    <row r="392" ht="12.45" x14ac:dyDescent="0.3"/>
    <row r="393" ht="12.45" x14ac:dyDescent="0.3"/>
    <row r="394" ht="12.45" x14ac:dyDescent="0.3"/>
    <row r="395" ht="12.45" x14ac:dyDescent="0.3"/>
    <row r="396" ht="12.45" x14ac:dyDescent="0.3"/>
    <row r="397" ht="12.45" x14ac:dyDescent="0.3"/>
    <row r="398" ht="12.45" x14ac:dyDescent="0.3"/>
    <row r="399" ht="12.45" x14ac:dyDescent="0.3"/>
    <row r="400" ht="12.45" x14ac:dyDescent="0.3"/>
    <row r="401" ht="12.45" x14ac:dyDescent="0.3"/>
    <row r="402" ht="12.45" x14ac:dyDescent="0.3"/>
    <row r="403" ht="12.45" x14ac:dyDescent="0.3"/>
    <row r="404" ht="12.45" x14ac:dyDescent="0.3"/>
    <row r="405" ht="12.45" x14ac:dyDescent="0.3"/>
    <row r="406" ht="12.45" x14ac:dyDescent="0.3"/>
    <row r="407" ht="12.45" x14ac:dyDescent="0.3"/>
    <row r="408" ht="12.45" x14ac:dyDescent="0.3"/>
    <row r="409" ht="12.45" x14ac:dyDescent="0.3"/>
    <row r="410" ht="12.45" x14ac:dyDescent="0.3"/>
    <row r="411" ht="12.45" x14ac:dyDescent="0.3"/>
    <row r="412" ht="12.45" x14ac:dyDescent="0.3"/>
    <row r="413" ht="12.45" x14ac:dyDescent="0.3"/>
    <row r="414" ht="12.45" x14ac:dyDescent="0.3"/>
    <row r="415" ht="12.45" x14ac:dyDescent="0.3"/>
    <row r="416" ht="12.45" x14ac:dyDescent="0.3"/>
    <row r="417" ht="12.45" x14ac:dyDescent="0.3"/>
    <row r="418" ht="12.45" x14ac:dyDescent="0.3"/>
    <row r="419" ht="12.45" x14ac:dyDescent="0.3"/>
    <row r="420" ht="12.45" x14ac:dyDescent="0.3"/>
    <row r="421" ht="12.45" x14ac:dyDescent="0.3"/>
    <row r="422" ht="12.45" x14ac:dyDescent="0.3"/>
    <row r="423" ht="12.45" x14ac:dyDescent="0.3"/>
    <row r="424" ht="12.45" x14ac:dyDescent="0.3"/>
    <row r="425" ht="12.45" x14ac:dyDescent="0.3"/>
    <row r="426" ht="12.45" x14ac:dyDescent="0.3"/>
    <row r="427" ht="12.45" x14ac:dyDescent="0.3"/>
    <row r="428" ht="12.45" x14ac:dyDescent="0.3"/>
    <row r="429" ht="12.45" x14ac:dyDescent="0.3"/>
    <row r="430" ht="12.45" x14ac:dyDescent="0.3"/>
    <row r="431" ht="12.45" x14ac:dyDescent="0.3"/>
    <row r="432" ht="12.45" x14ac:dyDescent="0.3"/>
    <row r="433" ht="12.45" x14ac:dyDescent="0.3"/>
    <row r="434" ht="12.45" x14ac:dyDescent="0.3"/>
    <row r="435" ht="12.45" x14ac:dyDescent="0.3"/>
    <row r="436" ht="12.45" x14ac:dyDescent="0.3"/>
    <row r="437" ht="12.45" x14ac:dyDescent="0.3"/>
    <row r="438" ht="12.45" x14ac:dyDescent="0.3"/>
    <row r="439" ht="12.45" x14ac:dyDescent="0.3"/>
    <row r="440" ht="12.45" x14ac:dyDescent="0.3"/>
    <row r="441" ht="12.45" x14ac:dyDescent="0.3"/>
    <row r="442" ht="12.45" x14ac:dyDescent="0.3"/>
    <row r="443" ht="12.45" x14ac:dyDescent="0.3"/>
    <row r="444" ht="12.45" x14ac:dyDescent="0.3"/>
    <row r="445" ht="12.45" x14ac:dyDescent="0.3"/>
    <row r="446" ht="12.45" x14ac:dyDescent="0.3"/>
    <row r="447" ht="12.45" x14ac:dyDescent="0.3"/>
    <row r="448" ht="12.45" x14ac:dyDescent="0.3"/>
    <row r="449" ht="12.45" x14ac:dyDescent="0.3"/>
    <row r="450" ht="12.45" x14ac:dyDescent="0.3"/>
    <row r="451" ht="12.45" x14ac:dyDescent="0.3"/>
    <row r="452" ht="12.45" x14ac:dyDescent="0.3"/>
    <row r="453" ht="12.45" x14ac:dyDescent="0.3"/>
    <row r="454" ht="12.45" x14ac:dyDescent="0.3"/>
    <row r="455" ht="12.45" x14ac:dyDescent="0.3"/>
    <row r="456" ht="12.45" x14ac:dyDescent="0.3"/>
  </sheetData>
  <sortState xmlns:xlrd2="http://schemas.microsoft.com/office/spreadsheetml/2017/richdata2" ref="A2:AE456">
    <sortCondition ref="C2:C456"/>
    <sortCondition descending="1" ref="J2:J456"/>
  </sortState>
  <pageMargins left="0.7" right="0.7" top="0.75" bottom="0.75" header="0.3" footer="0.3"/>
  <pageSetup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M848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3515625" defaultRowHeight="15.75" customHeight="1" outlineLevelCol="1" x14ac:dyDescent="0.3"/>
  <cols>
    <col min="1" max="1" width="10" style="3" bestFit="1" customWidth="1"/>
    <col min="2" max="2" width="11.53515625" style="3" bestFit="1" customWidth="1"/>
    <col min="3" max="3" width="7.15234375" style="3" bestFit="1" customWidth="1"/>
    <col min="4" max="4" width="4.15234375" style="3" bestFit="1" customWidth="1"/>
    <col min="5" max="5" width="36.53515625" style="3" bestFit="1" customWidth="1" collapsed="1"/>
    <col min="6" max="6" width="48.5351562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bestFit="1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s="3" t="s">
        <v>473</v>
      </c>
      <c r="B2" s="3" t="s">
        <v>474</v>
      </c>
      <c r="C2" s="3" t="s">
        <v>33</v>
      </c>
      <c r="D2">
        <v>52</v>
      </c>
      <c r="E2" s="3" t="s">
        <v>20</v>
      </c>
      <c r="F2" s="2" t="str">
        <f t="shared" ref="F2:F33" si="0">A2&amp;B2&amp;C2&amp;E2</f>
        <v>DavidSaarinenMMILLENNIUM RUNNING</v>
      </c>
      <c r="G2" s="26">
        <f>SUMIF('Nashua 10K'!$F$2:$F$300,$F2,'Nashua 10K'!$J$2:$J$300)</f>
        <v>0</v>
      </c>
      <c r="H2" s="26">
        <f>SUMIF('Cinco 5K'!$F$2:$F$399,$F2,'Cinco 5K'!$J$2:$J$399)</f>
        <v>94</v>
      </c>
      <c r="I2" s="26">
        <f>SUMIF('Run for Freedom 10K'!$F$2:$F$300,$F2,'Run for Freedom 10K'!$J$2:$J$300)</f>
        <v>91</v>
      </c>
      <c r="J2" s="26">
        <f>SUMIF('Half Way to St. Patty 5K'!$F$2:$F$300,$F2,'Half Way to St. Patty 5K'!$J$2:$J$300)</f>
        <v>97</v>
      </c>
      <c r="K2" s="26">
        <f>SUMIF('Downriver 10K'!$F$2:$F$300,$F2,'Downriver 10K'!$J$2:$J$300)</f>
        <v>97</v>
      </c>
      <c r="L2" s="26">
        <f>SUMIF('New England Half'!$F$2:$F$300,$F2,'New England Half'!$J$2:$J$300)</f>
        <v>98</v>
      </c>
      <c r="M2" s="28">
        <f t="shared" ref="M2:M33" si="1">SUM(G2:L2)</f>
        <v>477</v>
      </c>
    </row>
    <row r="3" spans="1:13" ht="12.45" x14ac:dyDescent="0.3">
      <c r="A3" s="3" t="s">
        <v>58</v>
      </c>
      <c r="B3" s="3" t="s">
        <v>60</v>
      </c>
      <c r="C3" s="3" t="s">
        <v>33</v>
      </c>
      <c r="D3">
        <v>59</v>
      </c>
      <c r="E3" s="3" t="s">
        <v>21</v>
      </c>
      <c r="F3" s="2" t="str">
        <f t="shared" si="0"/>
        <v>JimWestrichMUPPER VALLEY RUNNING CLUB</v>
      </c>
      <c r="G3" s="26">
        <f>SUMIF('Nashua 10K'!$F$2:$F$300,$F3,'Nashua 10K'!$J$2:$J$300)</f>
        <v>70</v>
      </c>
      <c r="H3" s="26">
        <f>SUMIF('Cinco 5K'!$F$2:$F$399,$F3,'Cinco 5K'!$J$2:$J$399)</f>
        <v>82</v>
      </c>
      <c r="I3" s="26">
        <f>SUMIF('Run for Freedom 10K'!$F$2:$F$300,$F3,'Run for Freedom 10K'!$J$2:$J$300)</f>
        <v>68</v>
      </c>
      <c r="J3" s="26">
        <f>SUMIF('Half Way to St. Patty 5K'!$F$2:$F$300,$F3,'Half Way to St. Patty 5K'!$J$2:$J$300)</f>
        <v>68</v>
      </c>
      <c r="K3" s="26">
        <f>SUMIF('Downriver 10K'!$F$2:$F$300,$F3,'Downriver 10K'!$J$2:$J$300)</f>
        <v>82</v>
      </c>
      <c r="L3" s="26">
        <f>SUMIF('New England Half'!$F$2:$F$300,$F3,'New England Half'!$J$2:$J$300)</f>
        <v>88</v>
      </c>
      <c r="M3" s="28">
        <f t="shared" si="1"/>
        <v>458</v>
      </c>
    </row>
    <row r="4" spans="1:13" ht="12.45" x14ac:dyDescent="0.3">
      <c r="A4" s="3" t="s">
        <v>48</v>
      </c>
      <c r="B4" s="3" t="s">
        <v>49</v>
      </c>
      <c r="C4" s="3" t="s">
        <v>33</v>
      </c>
      <c r="D4">
        <v>55</v>
      </c>
      <c r="E4" s="3" t="s">
        <v>18</v>
      </c>
      <c r="F4" s="2" t="str">
        <f t="shared" si="0"/>
        <v>MichaelO'NeillMGATE CITY STRIDERS</v>
      </c>
      <c r="G4" s="26">
        <f>SUMIF('Nashua 10K'!$F$2:$F$300,$F4,'Nashua 10K'!$J$2:$J$300)</f>
        <v>82</v>
      </c>
      <c r="H4" s="26">
        <f>SUMIF('Cinco 5K'!$F$2:$F$399,$F4,'Cinco 5K'!$J$2:$J$399)</f>
        <v>88</v>
      </c>
      <c r="I4" s="26">
        <f>SUMIF('Run for Freedom 10K'!$F$2:$F$300,$F4,'Run for Freedom 10K'!$J$2:$J$300)</f>
        <v>0</v>
      </c>
      <c r="J4" s="26">
        <f>SUMIF('Half Way to St. Patty 5K'!$F$2:$F$300,$F4,'Half Way to St. Patty 5K'!$J$2:$J$300)</f>
        <v>85</v>
      </c>
      <c r="K4" s="26">
        <f>SUMIF('Downriver 10K'!$F$2:$F$300,$F4,'Downriver 10K'!$J$2:$J$300)</f>
        <v>91</v>
      </c>
      <c r="L4" s="26">
        <f>SUMIF('New England Half'!$F$2:$F$300,$F4,'New England Half'!$J$2:$J$300)</f>
        <v>104</v>
      </c>
      <c r="M4" s="28">
        <f t="shared" si="1"/>
        <v>450</v>
      </c>
    </row>
    <row r="5" spans="1:13" ht="12.45" x14ac:dyDescent="0.3">
      <c r="A5" s="3" t="s">
        <v>53</v>
      </c>
      <c r="B5" s="3" t="s">
        <v>54</v>
      </c>
      <c r="C5" s="3" t="s">
        <v>33</v>
      </c>
      <c r="D5">
        <v>56</v>
      </c>
      <c r="E5" s="3" t="s">
        <v>19</v>
      </c>
      <c r="F5" s="2" t="str">
        <f t="shared" si="0"/>
        <v>JohnMcGarryMGREATER DERRY TRACK CLUB</v>
      </c>
      <c r="G5" s="26">
        <f>SUMIF('Nashua 10K'!$F$2:$F$300,$F5,'Nashua 10K'!$J$2:$J$300)</f>
        <v>64</v>
      </c>
      <c r="H5" s="26">
        <f>SUMIF('Cinco 5K'!$F$2:$F$399,$F5,'Cinco 5K'!$J$2:$J$399)</f>
        <v>62</v>
      </c>
      <c r="I5" s="26">
        <f>SUMIF('Run for Freedom 10K'!$F$2:$F$300,$F5,'Run for Freedom 10K'!$J$2:$J$300)</f>
        <v>58</v>
      </c>
      <c r="J5" s="26">
        <f>SUMIF('Half Way to St. Patty 5K'!$F$2:$F$300,$F5,'Half Way to St. Patty 5K'!$J$2:$J$300)</f>
        <v>52</v>
      </c>
      <c r="K5" s="26">
        <f>SUMIF('Downriver 10K'!$F$2:$F$300,$F5,'Downriver 10K'!$J$2:$J$300)</f>
        <v>79</v>
      </c>
      <c r="L5" s="26">
        <f>SUMIF('New England Half'!$F$2:$F$300,$F5,'New England Half'!$J$2:$J$300)</f>
        <v>86</v>
      </c>
      <c r="M5" s="28">
        <f t="shared" si="1"/>
        <v>401</v>
      </c>
    </row>
    <row r="6" spans="1:13" ht="12.45" x14ac:dyDescent="0.3">
      <c r="A6" s="3" t="s">
        <v>180</v>
      </c>
      <c r="B6" s="3" t="s">
        <v>181</v>
      </c>
      <c r="C6" s="3" t="s">
        <v>33</v>
      </c>
      <c r="D6">
        <v>56</v>
      </c>
      <c r="E6" s="3" t="s">
        <v>20</v>
      </c>
      <c r="F6" s="2" t="str">
        <f t="shared" si="0"/>
        <v>MarkCraneMMILLENNIUM RUNNING</v>
      </c>
      <c r="G6" s="26">
        <f>SUMIF('Nashua 10K'!$F$2:$F$300,$F6,'Nashua 10K'!$J$2:$J$300)</f>
        <v>62</v>
      </c>
      <c r="H6" s="26">
        <f>SUMIF('Cinco 5K'!$F$2:$F$399,$F6,'Cinco 5K'!$J$2:$J$399)</f>
        <v>64</v>
      </c>
      <c r="I6" s="26">
        <f>SUMIF('Run for Freedom 10K'!$F$2:$F$300,$F6,'Run for Freedom 10K'!$J$2:$J$300)</f>
        <v>66</v>
      </c>
      <c r="J6" s="26">
        <f>SUMIF('Half Way to St. Patty 5K'!$F$2:$F$300,$F6,'Half Way to St. Patty 5K'!$J$2:$J$300)</f>
        <v>64</v>
      </c>
      <c r="K6" s="26">
        <f>SUMIF('Downriver 10K'!$F$2:$F$300,$F6,'Downriver 10K'!$J$2:$J$300)</f>
        <v>73</v>
      </c>
      <c r="L6" s="26">
        <f>SUMIF('New England Half'!$F$2:$F$300,$F6,'New England Half'!$J$2:$J$300)</f>
        <v>72</v>
      </c>
      <c r="M6" s="28">
        <f t="shared" si="1"/>
        <v>401</v>
      </c>
    </row>
    <row r="7" spans="1:13" ht="12.45" x14ac:dyDescent="0.3">
      <c r="A7" s="3" t="s">
        <v>180</v>
      </c>
      <c r="B7" s="3" t="s">
        <v>356</v>
      </c>
      <c r="C7" s="3" t="s">
        <v>33</v>
      </c>
      <c r="D7">
        <v>51</v>
      </c>
      <c r="E7" s="3" t="s">
        <v>20</v>
      </c>
      <c r="F7" s="2" t="str">
        <f t="shared" si="0"/>
        <v>MarkLapradeMMILLENNIUM RUNNING</v>
      </c>
      <c r="G7" s="26">
        <f>SUMIF('Nashua 10K'!$F$2:$F$300,$F7,'Nashua 10K'!$J$2:$J$300)</f>
        <v>0</v>
      </c>
      <c r="H7" s="26">
        <f>SUMIF('Cinco 5K'!$F$2:$F$399,$F7,'Cinco 5K'!$J$2:$J$399)</f>
        <v>76</v>
      </c>
      <c r="I7" s="26">
        <f>SUMIF('Run for Freedom 10K'!$F$2:$F$300,$F7,'Run for Freedom 10K'!$J$2:$J$300)</f>
        <v>79</v>
      </c>
      <c r="J7" s="26">
        <f>SUMIF('Half Way to St. Patty 5K'!$F$2:$F$300,$F7,'Half Way to St. Patty 5K'!$J$2:$J$300)</f>
        <v>39.5</v>
      </c>
      <c r="K7" s="26">
        <f>SUMIF('Downriver 10K'!$F$2:$F$300,$F7,'Downriver 10K'!$J$2:$J$300)</f>
        <v>94</v>
      </c>
      <c r="L7" s="26">
        <f>SUMIF('New England Half'!$F$2:$F$300,$F7,'New England Half'!$J$2:$J$300)</f>
        <v>101</v>
      </c>
      <c r="M7" s="28">
        <f t="shared" si="1"/>
        <v>389.5</v>
      </c>
    </row>
    <row r="8" spans="1:13" ht="12.45" x14ac:dyDescent="0.3">
      <c r="A8" t="s">
        <v>44</v>
      </c>
      <c r="B8" t="s">
        <v>45</v>
      </c>
      <c r="C8" t="s">
        <v>33</v>
      </c>
      <c r="D8">
        <v>55</v>
      </c>
      <c r="E8" t="s">
        <v>19</v>
      </c>
      <c r="F8" s="2" t="str">
        <f t="shared" si="0"/>
        <v>John DavidToscanoMGREATER DERRY TRACK CLUB</v>
      </c>
      <c r="G8" s="26">
        <f>SUMIF('Nashua 10K'!$F$2:$F$300,$F8,'Nashua 10K'!$J$2:$J$300)</f>
        <v>97</v>
      </c>
      <c r="H8" s="26">
        <f>SUMIF('Cinco 5K'!$F$2:$F$399,$F8,'Cinco 5K'!$J$2:$J$399)</f>
        <v>0</v>
      </c>
      <c r="I8" s="26">
        <f>SUMIF('Run for Freedom 10K'!$F$2:$F$300,$F8,'Run for Freedom 10K'!$J$2:$J$300)</f>
        <v>97</v>
      </c>
      <c r="J8" s="26">
        <f>SUMIF('Half Way to St. Patty 5K'!$F$2:$F$300,$F8,'Half Way to St. Patty 5K'!$J$2:$J$300)</f>
        <v>91</v>
      </c>
      <c r="K8" s="26">
        <f>SUMIF('Downriver 10K'!$F$2:$F$300,$F8,'Downriver 10K'!$J$2:$J$300)</f>
        <v>0</v>
      </c>
      <c r="L8" s="26">
        <f>SUMIF('New England Half'!$F$2:$F$300,$F8,'New England Half'!$J$2:$J$300)</f>
        <v>96</v>
      </c>
      <c r="M8" s="28">
        <f t="shared" si="1"/>
        <v>381</v>
      </c>
    </row>
    <row r="9" spans="1:13" ht="12.45" x14ac:dyDescent="0.3">
      <c r="A9" s="3" t="s">
        <v>654</v>
      </c>
      <c r="B9" s="3" t="s">
        <v>655</v>
      </c>
      <c r="C9" s="3" t="s">
        <v>33</v>
      </c>
      <c r="D9">
        <v>57</v>
      </c>
      <c r="E9" s="3" t="s">
        <v>20</v>
      </c>
      <c r="F9" s="2" t="str">
        <f t="shared" si="0"/>
        <v>GiuseppeLe PeraMMILLENNIUM RUNNING</v>
      </c>
      <c r="G9" s="26">
        <f>SUMIF('Nashua 10K'!$F$2:$F$300,$F9,'Nashua 10K'!$J$2:$J$300)</f>
        <v>0</v>
      </c>
      <c r="H9" s="26">
        <f>SUMIF('Cinco 5K'!$F$2:$F$399,$F9,'Cinco 5K'!$J$2:$J$399)</f>
        <v>0</v>
      </c>
      <c r="I9" s="26">
        <f>SUMIF('Run for Freedom 10K'!$F$2:$F$300,$F9,'Run for Freedom 10K'!$J$2:$J$300)</f>
        <v>62</v>
      </c>
      <c r="J9" s="26">
        <f>SUMIF('Half Way to St. Patty 5K'!$F$2:$F$300,$F9,'Half Way to St. Patty 5K'!$J$2:$J$300)</f>
        <v>0</v>
      </c>
      <c r="K9" s="26">
        <f>SUMIF('Downriver 10K'!$F$2:$F$300,$F9,'Downriver 10K'!$J$2:$J$300)</f>
        <v>66</v>
      </c>
      <c r="L9" s="26">
        <f>SUMIF('New England Half'!$F$2:$F$300,$F9,'New England Half'!$J$2:$J$300)</f>
        <v>66</v>
      </c>
      <c r="M9" s="28">
        <f t="shared" si="1"/>
        <v>194</v>
      </c>
    </row>
    <row r="10" spans="1:13" ht="12.45" x14ac:dyDescent="0.3">
      <c r="A10" t="s">
        <v>48</v>
      </c>
      <c r="B10" t="s">
        <v>52</v>
      </c>
      <c r="C10" t="s">
        <v>33</v>
      </c>
      <c r="D10">
        <v>58</v>
      </c>
      <c r="E10" t="s">
        <v>19</v>
      </c>
      <c r="F10" s="2" t="str">
        <f t="shared" si="0"/>
        <v>MichaelDufourMGREATER DERRY TRACK CLUB</v>
      </c>
      <c r="G10" s="26">
        <f>SUMIF('Nashua 10K'!$F$2:$F$300,$F10,'Nashua 10K'!$J$2:$J$300)</f>
        <v>85</v>
      </c>
      <c r="H10" s="26">
        <f>SUMIF('Cinco 5K'!$F$2:$F$399,$F10,'Cinco 5K'!$J$2:$J$399)</f>
        <v>0</v>
      </c>
      <c r="I10" s="26">
        <f>SUMIF('Run for Freedom 10K'!$F$2:$F$300,$F10,'Run for Freedom 10K'!$J$2:$J$300)</f>
        <v>0</v>
      </c>
      <c r="J10" s="26">
        <f>SUMIF('Half Way to St. Patty 5K'!$F$2:$F$300,$F10,'Half Way to St. Patty 5K'!$J$2:$J$300)</f>
        <v>82</v>
      </c>
      <c r="K10" s="26">
        <f>SUMIF('Downriver 10K'!$F$2:$F$300,$F10,'Downriver 10K'!$J$2:$J$300)</f>
        <v>0</v>
      </c>
      <c r="L10" s="26">
        <f>SUMIF('New England Half'!$F$2:$F$300,$F10,'New England Half'!$J$2:$J$300)</f>
        <v>0</v>
      </c>
      <c r="M10" s="28">
        <f t="shared" si="1"/>
        <v>167</v>
      </c>
    </row>
    <row r="11" spans="1:13" ht="12.45" x14ac:dyDescent="0.3">
      <c r="A11" s="3" t="s">
        <v>73</v>
      </c>
      <c r="B11" s="3" t="s">
        <v>74</v>
      </c>
      <c r="C11" s="3" t="s">
        <v>33</v>
      </c>
      <c r="D11">
        <v>50</v>
      </c>
      <c r="E11" s="3" t="s">
        <v>19</v>
      </c>
      <c r="F11" s="2" t="str">
        <f t="shared" si="0"/>
        <v>JamesAikenMGREATER DERRY TRACK CLUB</v>
      </c>
      <c r="G11" s="26">
        <f>SUMIF('Nashua 10K'!$F$2:$F$300,$F11,'Nashua 10K'!$J$2:$J$300)</f>
        <v>48.5</v>
      </c>
      <c r="H11" s="26">
        <f>SUMIF('Cinco 5K'!$F$2:$F$399,$F11,'Cinco 5K'!$J$2:$J$399)</f>
        <v>14.5</v>
      </c>
      <c r="I11" s="26">
        <f>SUMIF('Run for Freedom 10K'!$F$2:$F$300,$F11,'Run for Freedom 10K'!$J$2:$J$300)</f>
        <v>15.5</v>
      </c>
      <c r="J11" s="26">
        <f>SUMIF('Half Way to St. Patty 5K'!$F$2:$F$300,$F11,'Half Way to St. Patty 5K'!$J$2:$J$300)</f>
        <v>22.75</v>
      </c>
      <c r="K11" s="26">
        <f>SUMIF('Downriver 10K'!$F$2:$F$300,$F11,'Downriver 10K'!$J$2:$J$300)</f>
        <v>34</v>
      </c>
      <c r="L11" s="26">
        <f>SUMIF('New England Half'!$F$2:$F$300,$F11,'New England Half'!$J$2:$J$300)</f>
        <v>21</v>
      </c>
      <c r="M11" s="28">
        <f t="shared" si="1"/>
        <v>156.25</v>
      </c>
    </row>
    <row r="12" spans="1:13" ht="12.45" x14ac:dyDescent="0.3">
      <c r="A12" s="3" t="s">
        <v>479</v>
      </c>
      <c r="B12" s="3" t="s">
        <v>480</v>
      </c>
      <c r="C12" s="3" t="s">
        <v>33</v>
      </c>
      <c r="D12" s="3">
        <v>57</v>
      </c>
      <c r="E12" s="3" t="s">
        <v>20</v>
      </c>
      <c r="F12" s="2" t="str">
        <f t="shared" si="0"/>
        <v>BrianArsenaultMMILLENNIUM RUNNING</v>
      </c>
      <c r="G12" s="26">
        <f>SUMIF('Nashua 10K'!$F$2:$F$300,$F12,'Nashua 10K'!$J$2:$J$300)</f>
        <v>0</v>
      </c>
      <c r="H12" s="26">
        <f>SUMIF('Cinco 5K'!$F$2:$F$399,$F12,'Cinco 5K'!$J$2:$J$399)</f>
        <v>60</v>
      </c>
      <c r="I12" s="26">
        <f>SUMIF('Run for Freedom 10K'!$F$2:$F$300,$F12,'Run for Freedom 10K'!$J$2:$J$300)</f>
        <v>0</v>
      </c>
      <c r="J12" s="26">
        <f>SUMIF('Half Way to St. Patty 5K'!$F$2:$F$300,$F12,'Half Way to St. Patty 5K'!$J$2:$J$300)</f>
        <v>56</v>
      </c>
      <c r="K12" s="26">
        <f>SUMIF('Downriver 10K'!$F$2:$F$300,$F12,'Downriver 10K'!$J$2:$J$300)</f>
        <v>0</v>
      </c>
      <c r="L12" s="26">
        <f>SUMIF('New England Half'!$F$2:$F$300,$F12,'New England Half'!$J$2:$J$300)</f>
        <v>27</v>
      </c>
      <c r="M12" s="28">
        <f t="shared" si="1"/>
        <v>143</v>
      </c>
    </row>
    <row r="13" spans="1:13" ht="12.45" x14ac:dyDescent="0.3">
      <c r="A13" s="3" t="s">
        <v>79</v>
      </c>
      <c r="B13" s="3" t="s">
        <v>80</v>
      </c>
      <c r="C13" s="3" t="s">
        <v>33</v>
      </c>
      <c r="D13">
        <v>51</v>
      </c>
      <c r="E13" s="3" t="s">
        <v>19</v>
      </c>
      <c r="F13" s="2" t="str">
        <f t="shared" si="0"/>
        <v>ScottReiffMGREATER DERRY TRACK CLUB</v>
      </c>
      <c r="G13" s="26">
        <f>SUMIF('Nashua 10K'!$F$2:$F$300,$F13,'Nashua 10K'!$J$2:$J$300)</f>
        <v>44</v>
      </c>
      <c r="H13" s="26">
        <f>SUMIF('Cinco 5K'!$F$2:$F$399,$F13,'Cinco 5K'!$J$2:$J$399)</f>
        <v>27</v>
      </c>
      <c r="I13" s="26">
        <f>SUMIF('Run for Freedom 10K'!$F$2:$F$300,$F13,'Run for Freedom 10K'!$J$2:$J$300)</f>
        <v>25</v>
      </c>
      <c r="J13" s="26">
        <f>SUMIF('Half Way to St. Patty 5K'!$F$2:$F$300,$F13,'Half Way to St. Patty 5K'!$J$2:$J$300)</f>
        <v>0</v>
      </c>
      <c r="K13" s="26">
        <f>SUMIF('Downriver 10K'!$F$2:$F$300,$F13,'Downriver 10K'!$J$2:$J$300)</f>
        <v>27</v>
      </c>
      <c r="L13" s="26">
        <f>SUMIF('New England Half'!$F$2:$F$300,$F13,'New England Half'!$J$2:$J$300)</f>
        <v>18.5</v>
      </c>
      <c r="M13" s="28">
        <f t="shared" si="1"/>
        <v>141.5</v>
      </c>
    </row>
    <row r="14" spans="1:13" ht="12.45" x14ac:dyDescent="0.3">
      <c r="A14" s="3" t="s">
        <v>67</v>
      </c>
      <c r="B14" s="3" t="s">
        <v>68</v>
      </c>
      <c r="C14" s="3" t="s">
        <v>33</v>
      </c>
      <c r="D14" s="3">
        <v>53</v>
      </c>
      <c r="E14" s="3" t="s">
        <v>18</v>
      </c>
      <c r="F14" s="2" t="str">
        <f t="shared" si="0"/>
        <v>EmmetCliffordMGATE CITY STRIDERS</v>
      </c>
      <c r="G14" s="26">
        <f>SUMIF('Nashua 10K'!$F$2:$F$300,$F14,'Nashua 10K'!$J$2:$J$300)</f>
        <v>54</v>
      </c>
      <c r="H14" s="26">
        <f>SUMIF('Cinco 5K'!$F$2:$F$399,$F14,'Cinco 5K'!$J$2:$J$399)</f>
        <v>13.5</v>
      </c>
      <c r="I14" s="26">
        <f>SUMIF('Run for Freedom 10K'!$F$2:$F$300,$F14,'Run for Freedom 10K'!$J$2:$J$300)</f>
        <v>19</v>
      </c>
      <c r="J14" s="26">
        <f>SUMIF('Half Way to St. Patty 5K'!$F$2:$F$300,$F14,'Half Way to St. Patty 5K'!$J$2:$J$300)</f>
        <v>28</v>
      </c>
      <c r="K14" s="26">
        <f>SUMIF('Downriver 10K'!$F$2:$F$300,$F14,'Downriver 10K'!$J$2:$J$300)</f>
        <v>0</v>
      </c>
      <c r="L14" s="26">
        <f>SUMIF('New England Half'!$F$2:$F$300,$F14,'New England Half'!$J$2:$J$300)</f>
        <v>0</v>
      </c>
      <c r="M14" s="28">
        <f t="shared" si="1"/>
        <v>114.5</v>
      </c>
    </row>
    <row r="15" spans="1:13" ht="12.45" x14ac:dyDescent="0.3">
      <c r="A15" s="3" t="s">
        <v>584</v>
      </c>
      <c r="B15" s="3" t="s">
        <v>666</v>
      </c>
      <c r="C15" s="3" t="s">
        <v>33</v>
      </c>
      <c r="D15">
        <v>51</v>
      </c>
      <c r="E15" s="3" t="s">
        <v>19</v>
      </c>
      <c r="F15" s="2" t="str">
        <f t="shared" si="0"/>
        <v>PaulMahonMGREATER DERRY TRACK CLUB</v>
      </c>
      <c r="G15" s="26">
        <f>SUMIF('Nashua 10K'!$F$2:$F$300,$F15,'Nashua 10K'!$J$2:$J$300)</f>
        <v>0</v>
      </c>
      <c r="H15" s="26">
        <f>SUMIF('Cinco 5K'!$F$2:$F$399,$F15,'Cinco 5K'!$J$2:$J$399)</f>
        <v>0</v>
      </c>
      <c r="I15" s="26">
        <f>SUMIF('Run for Freedom 10K'!$F$2:$F$300,$F15,'Run for Freedom 10K'!$J$2:$J$300)</f>
        <v>31</v>
      </c>
      <c r="J15" s="26">
        <f>SUMIF('Half Way to St. Patty 5K'!$F$2:$F$300,$F15,'Half Way to St. Patty 5K'!$J$2:$J$300)</f>
        <v>0</v>
      </c>
      <c r="K15" s="26">
        <f>SUMIF('Downriver 10K'!$F$2:$F$300,$F15,'Downriver 10K'!$J$2:$J$300)</f>
        <v>52</v>
      </c>
      <c r="L15" s="26">
        <f>SUMIF('New England Half'!$F$2:$F$300,$F15,'New England Half'!$J$2:$J$300)</f>
        <v>30</v>
      </c>
      <c r="M15" s="28">
        <f t="shared" si="1"/>
        <v>113</v>
      </c>
    </row>
    <row r="16" spans="1:13" ht="12.45" x14ac:dyDescent="0.3">
      <c r="A16" s="3" t="s">
        <v>584</v>
      </c>
      <c r="B16" s="3" t="s">
        <v>656</v>
      </c>
      <c r="C16" s="3" t="s">
        <v>33</v>
      </c>
      <c r="D16" s="3">
        <v>59</v>
      </c>
      <c r="E16" s="3" t="s">
        <v>20</v>
      </c>
      <c r="F16" s="2" t="str">
        <f t="shared" si="0"/>
        <v>PaulSchafferMMILLENNIUM RUNNING</v>
      </c>
      <c r="G16" s="26">
        <f>SUMIF('Nashua 10K'!$F$2:$F$300,$F16,'Nashua 10K'!$J$2:$J$300)</f>
        <v>0</v>
      </c>
      <c r="H16" s="26">
        <f>SUMIF('Cinco 5K'!$F$2:$F$399,$F16,'Cinco 5K'!$J$2:$J$399)</f>
        <v>0</v>
      </c>
      <c r="I16" s="26">
        <f>SUMIF('Run for Freedom 10K'!$F$2:$F$300,$F16,'Run for Freedom 10K'!$J$2:$J$300)</f>
        <v>56</v>
      </c>
      <c r="J16" s="26">
        <f>SUMIF('Half Way to St. Patty 5K'!$F$2:$F$300,$F16,'Half Way to St. Patty 5K'!$J$2:$J$300)</f>
        <v>58</v>
      </c>
      <c r="K16" s="26">
        <f>SUMIF('Downriver 10K'!$F$2:$F$300,$F16,'Downriver 10K'!$J$2:$J$300)</f>
        <v>0</v>
      </c>
      <c r="L16" s="26">
        <f>SUMIF('New England Half'!$F$2:$F$300,$F16,'New England Half'!$J$2:$J$300)</f>
        <v>0</v>
      </c>
      <c r="M16" s="28">
        <f t="shared" si="1"/>
        <v>114</v>
      </c>
    </row>
    <row r="17" spans="1:13" ht="12.45" x14ac:dyDescent="0.3">
      <c r="A17" s="3" t="s">
        <v>93</v>
      </c>
      <c r="B17" s="3" t="s">
        <v>94</v>
      </c>
      <c r="C17" s="3" t="s">
        <v>33</v>
      </c>
      <c r="D17">
        <v>51</v>
      </c>
      <c r="E17" s="3" t="s">
        <v>18</v>
      </c>
      <c r="F17" s="2" t="str">
        <f t="shared" si="0"/>
        <v>MatthewShapiroMGATE CITY STRIDERS</v>
      </c>
      <c r="G17" s="26">
        <f>SUMIF('Nashua 10K'!$F$2:$F$300,$F17,'Nashua 10K'!$J$2:$J$300)</f>
        <v>36.5</v>
      </c>
      <c r="H17" s="26">
        <f>SUMIF('Cinco 5K'!$F$2:$F$399,$F17,'Cinco 5K'!$J$2:$J$399)</f>
        <v>8.75</v>
      </c>
      <c r="I17" s="26">
        <f>SUMIF('Run for Freedom 10K'!$F$2:$F$300,$F17,'Run for Freedom 10K'!$J$2:$J$300)</f>
        <v>11</v>
      </c>
      <c r="J17" s="26">
        <f>SUMIF('Half Way to St. Patty 5K'!$F$2:$F$300,$F17,'Half Way to St. Patty 5K'!$J$2:$J$300)</f>
        <v>19</v>
      </c>
      <c r="K17" s="26">
        <f>SUMIF('Downriver 10K'!$F$2:$F$300,$F17,'Downriver 10K'!$J$2:$J$300)</f>
        <v>25</v>
      </c>
      <c r="L17" s="26">
        <f>SUMIF('New England Half'!$F$2:$F$300,$F17,'New England Half'!$J$2:$J$300)</f>
        <v>11.5</v>
      </c>
      <c r="M17" s="28">
        <f t="shared" si="1"/>
        <v>111.75</v>
      </c>
    </row>
    <row r="18" spans="1:13" ht="12.45" x14ac:dyDescent="0.3">
      <c r="A18" s="3" t="s">
        <v>475</v>
      </c>
      <c r="B18" s="3" t="s">
        <v>916</v>
      </c>
      <c r="C18" s="3" t="s">
        <v>33</v>
      </c>
      <c r="D18" s="3">
        <v>54</v>
      </c>
      <c r="E18" s="2" t="s">
        <v>24</v>
      </c>
      <c r="F18" s="2" t="str">
        <f t="shared" si="0"/>
        <v>StevenNichollsMGREATER MANCHESTER RUNNING CLUB</v>
      </c>
      <c r="G18" s="26">
        <f>SUMIF('Nashua 10K'!$F$2:$F$300,$F18,'Nashua 10K'!$J$2:$J$300)</f>
        <v>0</v>
      </c>
      <c r="H18" s="26">
        <f>SUMIF('Cinco 5K'!$F$2:$F$399,$F18,'Cinco 5K'!$J$2:$J$399)</f>
        <v>0</v>
      </c>
      <c r="I18" s="26">
        <f>SUMIF('Run for Freedom 10K'!$F$2:$F$300,$F18,'Run for Freedom 10K'!$J$2:$J$300)</f>
        <v>0</v>
      </c>
      <c r="J18" s="26">
        <f>SUMIF('Half Way to St. Patty 5K'!$F$2:$F$300,$F18,'Half Way to St. Patty 5K'!$J$2:$J$300)</f>
        <v>0</v>
      </c>
      <c r="K18" s="26">
        <f>SUMIF('Downriver 10K'!$F$2:$F$300,$F18,'Downriver 10K'!$J$2:$J$300)</f>
        <v>0</v>
      </c>
      <c r="L18" s="26">
        <f>SUMIF('New England Half'!$F$2:$F$300,$F18,'New England Half'!$J$2:$J$300)</f>
        <v>110</v>
      </c>
      <c r="M18" s="28">
        <f t="shared" si="1"/>
        <v>110</v>
      </c>
    </row>
    <row r="19" spans="1:13" ht="12.45" x14ac:dyDescent="0.3">
      <c r="A19" s="3" t="s">
        <v>473</v>
      </c>
      <c r="B19" s="3" t="s">
        <v>665</v>
      </c>
      <c r="C19" s="3" t="s">
        <v>33</v>
      </c>
      <c r="D19">
        <v>52</v>
      </c>
      <c r="E19" s="3" t="s">
        <v>20</v>
      </c>
      <c r="F19" s="2" t="str">
        <f t="shared" si="0"/>
        <v>DavidRoseMMILLENNIUM RUNNING</v>
      </c>
      <c r="G19" s="26">
        <f>SUMIF('Nashua 10K'!$F$2:$F$300,$F19,'Nashua 10K'!$J$2:$J$300)</f>
        <v>0</v>
      </c>
      <c r="H19" s="26">
        <f>SUMIF('Cinco 5K'!$F$2:$F$399,$F19,'Cinco 5K'!$J$2:$J$399)</f>
        <v>0</v>
      </c>
      <c r="I19" s="26">
        <f>SUMIF('Run for Freedom 10K'!$F$2:$F$300,$F19,'Run for Freedom 10K'!$J$2:$J$300)</f>
        <v>33</v>
      </c>
      <c r="J19" s="26">
        <f>SUMIF('Half Way to St. Patty 5K'!$F$2:$F$300,$F19,'Half Way to St. Patty 5K'!$J$2:$J$300)</f>
        <v>0</v>
      </c>
      <c r="K19" s="26">
        <f>SUMIF('Downriver 10K'!$F$2:$F$300,$F19,'Downriver 10K'!$J$2:$J$300)</f>
        <v>42.5</v>
      </c>
      <c r="L19" s="26">
        <f>SUMIF('New England Half'!$F$2:$F$300,$F19,'New England Half'!$J$2:$J$300)</f>
        <v>31</v>
      </c>
      <c r="M19" s="28">
        <f t="shared" si="1"/>
        <v>106.5</v>
      </c>
    </row>
    <row r="20" spans="1:13" ht="12.45" x14ac:dyDescent="0.3">
      <c r="A20" s="3" t="s">
        <v>113</v>
      </c>
      <c r="B20" s="3" t="s">
        <v>444</v>
      </c>
      <c r="C20" s="3" t="s">
        <v>33</v>
      </c>
      <c r="D20">
        <v>52</v>
      </c>
      <c r="E20" s="3" t="s">
        <v>19</v>
      </c>
      <c r="F20" s="2" t="str">
        <f t="shared" si="0"/>
        <v>RichardChristianMGREATER DERRY TRACK CLUB</v>
      </c>
      <c r="G20" s="26">
        <f>SUMIF('Nashua 10K'!$F$2:$F$300,$F20,'Nashua 10K'!$J$2:$J$300)</f>
        <v>0</v>
      </c>
      <c r="H20" s="26">
        <f>SUMIF('Cinco 5K'!$F$2:$F$399,$F20,'Cinco 5K'!$J$2:$J$399)</f>
        <v>7.75</v>
      </c>
      <c r="I20" s="26">
        <f>SUMIF('Run for Freedom 10K'!$F$2:$F$300,$F20,'Run for Freedom 10K'!$J$2:$J$300)</f>
        <v>8</v>
      </c>
      <c r="J20" s="26">
        <f>SUMIF('Half Way to St. Patty 5K'!$F$2:$F$300,$F20,'Half Way to St. Patty 5K'!$J$2:$J$300)</f>
        <v>17.5</v>
      </c>
      <c r="K20" s="26">
        <f>SUMIF('Downriver 10K'!$F$2:$F$300,$F20,'Downriver 10K'!$J$2:$J$300)</f>
        <v>32</v>
      </c>
      <c r="L20" s="26">
        <f>SUMIF('New England Half'!$F$2:$F$300,$F20,'New England Half'!$J$2:$J$300)</f>
        <v>17</v>
      </c>
      <c r="M20" s="28">
        <f t="shared" si="1"/>
        <v>82.25</v>
      </c>
    </row>
    <row r="21" spans="1:13" ht="12.45" x14ac:dyDescent="0.3">
      <c r="A21" s="3" t="s">
        <v>489</v>
      </c>
      <c r="B21" s="3" t="s">
        <v>497</v>
      </c>
      <c r="C21" s="3" t="s">
        <v>33</v>
      </c>
      <c r="D21" s="3">
        <v>58</v>
      </c>
      <c r="E21" s="2" t="s">
        <v>24</v>
      </c>
      <c r="F21" s="2" t="str">
        <f t="shared" si="0"/>
        <v>EdwardIthierMGREATER MANCHESTER RUNNING CLUB</v>
      </c>
      <c r="G21" s="26">
        <f>SUMIF('Nashua 10K'!$F$2:$F$300,$F21,'Nashua 10K'!$J$2:$J$300)</f>
        <v>0</v>
      </c>
      <c r="H21" s="26">
        <f>SUMIF('Cinco 5K'!$F$2:$F$399,$F21,'Cinco 5K'!$J$2:$J$399)</f>
        <v>36.5</v>
      </c>
      <c r="I21" s="26">
        <f>SUMIF('Run for Freedom 10K'!$F$2:$F$300,$F21,'Run for Freedom 10K'!$J$2:$J$300)</f>
        <v>0</v>
      </c>
      <c r="J21" s="26">
        <f>SUMIF('Half Way to St. Patty 5K'!$F$2:$F$300,$F21,'Half Way to St. Patty 5K'!$J$2:$J$300)</f>
        <v>0</v>
      </c>
      <c r="K21" s="26">
        <f>SUMIF('Downriver 10K'!$F$2:$F$300,$F21,'Downriver 10K'!$J$2:$J$300)</f>
        <v>0</v>
      </c>
      <c r="L21" s="26">
        <f>SUMIF('New England Half'!$F$2:$F$300,$F21,'New England Half'!$J$2:$J$300)</f>
        <v>40</v>
      </c>
      <c r="M21" s="28">
        <f t="shared" si="1"/>
        <v>76.5</v>
      </c>
    </row>
    <row r="22" spans="1:13" ht="12.45" x14ac:dyDescent="0.3">
      <c r="A22" t="s">
        <v>113</v>
      </c>
      <c r="B22" t="s">
        <v>114</v>
      </c>
      <c r="C22" t="s">
        <v>33</v>
      </c>
      <c r="D22">
        <v>56</v>
      </c>
      <c r="E22" t="s">
        <v>18</v>
      </c>
      <c r="F22" s="2" t="str">
        <f t="shared" si="0"/>
        <v>RichardFijalkowskiMGATE CITY STRIDERS</v>
      </c>
      <c r="G22" s="26">
        <f>SUMIF('Nashua 10K'!$F$2:$F$300,$F22,'Nashua 10K'!$J$2:$J$300)</f>
        <v>32</v>
      </c>
      <c r="H22" s="26">
        <f>SUMIF('Cinco 5K'!$F$2:$F$399,$F22,'Cinco 5K'!$J$2:$J$399)</f>
        <v>0</v>
      </c>
      <c r="I22" s="26">
        <f>SUMIF('Run for Freedom 10K'!$F$2:$F$300,$F22,'Run for Freedom 10K'!$J$2:$J$300)</f>
        <v>6.75</v>
      </c>
      <c r="J22" s="26">
        <f>SUMIF('Half Way to St. Patty 5K'!$F$2:$F$300,$F22,'Half Way to St. Patty 5K'!$J$2:$J$300)</f>
        <v>13</v>
      </c>
      <c r="K22" s="26">
        <f>SUMIF('Downriver 10K'!$F$2:$F$300,$F22,'Downriver 10K'!$J$2:$J$300)</f>
        <v>16.5</v>
      </c>
      <c r="L22" s="26">
        <f>SUMIF('New England Half'!$F$2:$F$300,$F22,'New England Half'!$J$2:$J$300)</f>
        <v>8</v>
      </c>
      <c r="M22" s="28">
        <f t="shared" si="1"/>
        <v>76.25</v>
      </c>
    </row>
    <row r="23" spans="1:13" ht="12.45" x14ac:dyDescent="0.3">
      <c r="A23" s="3" t="s">
        <v>918</v>
      </c>
      <c r="B23" s="3" t="s">
        <v>919</v>
      </c>
      <c r="C23" s="3" t="s">
        <v>33</v>
      </c>
      <c r="D23" s="3">
        <v>53</v>
      </c>
      <c r="E23" s="2" t="s">
        <v>24</v>
      </c>
      <c r="F23" s="2" t="str">
        <f t="shared" si="0"/>
        <v>ErnestoBurdenMGREATER MANCHESTER RUNNING CLUB</v>
      </c>
      <c r="G23" s="26">
        <f>SUMIF('Nashua 10K'!$F$2:$F$300,$F23,'Nashua 10K'!$J$2:$J$300)</f>
        <v>0</v>
      </c>
      <c r="H23" s="26">
        <f>SUMIF('Cinco 5K'!$F$2:$F$399,$F23,'Cinco 5K'!$J$2:$J$399)</f>
        <v>0</v>
      </c>
      <c r="I23" s="26">
        <f>SUMIF('Run for Freedom 10K'!$F$2:$F$300,$F23,'Run for Freedom 10K'!$J$2:$J$300)</f>
        <v>0</v>
      </c>
      <c r="J23" s="26">
        <f>SUMIF('Half Way to St. Patty 5K'!$F$2:$F$300,$F23,'Half Way to St. Patty 5K'!$J$2:$J$300)</f>
        <v>0</v>
      </c>
      <c r="K23" s="26">
        <f>SUMIF('Downriver 10K'!$F$2:$F$300,$F23,'Downriver 10K'!$J$2:$J$300)</f>
        <v>0</v>
      </c>
      <c r="L23" s="26">
        <f>SUMIF('New England Half'!$F$2:$F$300,$F23,'New England Half'!$J$2:$J$300)</f>
        <v>76</v>
      </c>
      <c r="M23" s="28">
        <f t="shared" si="1"/>
        <v>76</v>
      </c>
    </row>
    <row r="24" spans="1:13" ht="12.45" x14ac:dyDescent="0.3">
      <c r="A24" s="3" t="s">
        <v>516</v>
      </c>
      <c r="B24" s="3" t="s">
        <v>680</v>
      </c>
      <c r="C24" s="3" t="s">
        <v>33</v>
      </c>
      <c r="D24" s="3">
        <v>51</v>
      </c>
      <c r="E24" s="3" t="s">
        <v>19</v>
      </c>
      <c r="F24" s="2" t="str">
        <f t="shared" si="0"/>
        <v>DaveGagneMGREATER DERRY TRACK CLUB</v>
      </c>
      <c r="G24" s="26">
        <f>SUMIF('Nashua 10K'!$F$2:$F$300,$F24,'Nashua 10K'!$J$2:$J$300)</f>
        <v>0</v>
      </c>
      <c r="H24" s="26">
        <f>SUMIF('Cinco 5K'!$F$2:$F$399,$F24,'Cinco 5K'!$J$2:$J$399)</f>
        <v>0</v>
      </c>
      <c r="I24" s="26">
        <f>SUMIF('Run for Freedom 10K'!$F$2:$F$300,$F24,'Run for Freedom 10K'!$J$2:$J$300)</f>
        <v>15</v>
      </c>
      <c r="J24" s="26">
        <f>SUMIF('Half Way to St. Patty 5K'!$F$2:$F$300,$F24,'Half Way to St. Patty 5K'!$J$2:$J$300)</f>
        <v>17</v>
      </c>
      <c r="K24" s="26">
        <f>SUMIF('Downriver 10K'!$F$2:$F$300,$F24,'Downriver 10K'!$J$2:$J$300)</f>
        <v>38</v>
      </c>
      <c r="L24" s="26">
        <f>SUMIF('New England Half'!$F$2:$F$300,$F24,'New England Half'!$J$2:$J$300)</f>
        <v>0</v>
      </c>
      <c r="M24" s="28">
        <f t="shared" si="1"/>
        <v>70</v>
      </c>
    </row>
    <row r="25" spans="1:13" ht="12.45" x14ac:dyDescent="0.3">
      <c r="A25" s="3" t="s">
        <v>99</v>
      </c>
      <c r="B25" s="3" t="s">
        <v>37</v>
      </c>
      <c r="C25" s="3" t="s">
        <v>33</v>
      </c>
      <c r="D25" s="3">
        <v>57</v>
      </c>
      <c r="E25" s="3" t="s">
        <v>18</v>
      </c>
      <c r="F25" s="2" t="str">
        <f t="shared" si="0"/>
        <v>TomCantaraMGATE CITY STRIDERS</v>
      </c>
      <c r="G25" s="26">
        <f>SUMIF('Nashua 10K'!$F$2:$F$300,$F25,'Nashua 10K'!$J$2:$J$300)</f>
        <v>39.5</v>
      </c>
      <c r="H25" s="26">
        <f>SUMIF('Cinco 5K'!$F$2:$F$399,$F25,'Cinco 5K'!$J$2:$J$399)</f>
        <v>15</v>
      </c>
      <c r="I25" s="26">
        <f>SUMIF('Run for Freedom 10K'!$F$2:$F$300,$F25,'Run for Freedom 10K'!$J$2:$J$300)</f>
        <v>13.5</v>
      </c>
      <c r="J25" s="26">
        <f>SUMIF('Half Way to St. Patty 5K'!$F$2:$F$300,$F25,'Half Way to St. Patty 5K'!$J$2:$J$300)</f>
        <v>0</v>
      </c>
      <c r="K25" s="26">
        <f>SUMIF('Downriver 10K'!$F$2:$F$300,$F25,'Downriver 10K'!$J$2:$J$300)</f>
        <v>0</v>
      </c>
      <c r="L25" s="26">
        <f>SUMIF('New England Half'!$F$2:$F$300,$F25,'New England Half'!$J$2:$J$300)</f>
        <v>0</v>
      </c>
      <c r="M25" s="28">
        <f t="shared" si="1"/>
        <v>68</v>
      </c>
    </row>
    <row r="26" spans="1:13" ht="12.45" x14ac:dyDescent="0.3">
      <c r="A26" s="3" t="s">
        <v>495</v>
      </c>
      <c r="B26" s="3" t="s">
        <v>400</v>
      </c>
      <c r="C26" s="3" t="s">
        <v>33</v>
      </c>
      <c r="D26" s="3">
        <v>57</v>
      </c>
      <c r="E26" s="3" t="s">
        <v>20</v>
      </c>
      <c r="F26" s="2" t="str">
        <f t="shared" si="0"/>
        <v>ChristopherBaermanMMILLENNIUM RUNNING</v>
      </c>
      <c r="G26" s="26">
        <f>SUMIF('Nashua 10K'!$F$2:$F$300,$F26,'Nashua 10K'!$J$2:$J$300)</f>
        <v>0</v>
      </c>
      <c r="H26" s="26">
        <f>SUMIF('Cinco 5K'!$F$2:$F$399,$F26,'Cinco 5K'!$J$2:$J$399)</f>
        <v>24.25</v>
      </c>
      <c r="I26" s="26">
        <f>SUMIF('Run for Freedom 10K'!$F$2:$F$300,$F26,'Run for Freedom 10K'!$J$2:$J$300)</f>
        <v>0</v>
      </c>
      <c r="J26" s="26">
        <f>SUMIF('Half Way to St. Patty 5K'!$F$2:$F$300,$F26,'Half Way to St. Patty 5K'!$J$2:$J$300)</f>
        <v>21.25</v>
      </c>
      <c r="K26" s="26">
        <f>SUMIF('Downriver 10K'!$F$2:$F$300,$F26,'Downriver 10K'!$J$2:$J$300)</f>
        <v>0</v>
      </c>
      <c r="L26" s="26">
        <f>SUMIF('New England Half'!$F$2:$F$300,$F26,'New England Half'!$J$2:$J$300)</f>
        <v>18</v>
      </c>
      <c r="M26" s="28">
        <f t="shared" si="1"/>
        <v>63.5</v>
      </c>
    </row>
    <row r="27" spans="1:13" ht="12.45" x14ac:dyDescent="0.3">
      <c r="A27" s="3" t="s">
        <v>928</v>
      </c>
      <c r="B27" s="3" t="s">
        <v>929</v>
      </c>
      <c r="C27" s="3" t="s">
        <v>33</v>
      </c>
      <c r="D27" s="3">
        <v>59</v>
      </c>
      <c r="E27" s="2" t="s">
        <v>22</v>
      </c>
      <c r="F27" s="2" t="str">
        <f t="shared" si="0"/>
        <v>VincentPerelliMGRANITE STATE RACING TEAM</v>
      </c>
      <c r="G27" s="26">
        <f>SUMIF('Nashua 10K'!$F$2:$F$300,$F27,'Nashua 10K'!$J$2:$J$300)</f>
        <v>0</v>
      </c>
      <c r="H27" s="26">
        <f>SUMIF('Cinco 5K'!$F$2:$F$399,$F27,'Cinco 5K'!$J$2:$J$399)</f>
        <v>0</v>
      </c>
      <c r="I27" s="26">
        <f>SUMIF('Run for Freedom 10K'!$F$2:$F$300,$F27,'Run for Freedom 10K'!$J$2:$J$300)</f>
        <v>0</v>
      </c>
      <c r="J27" s="26">
        <f>SUMIF('Half Way to St. Patty 5K'!$F$2:$F$300,$F27,'Half Way to St. Patty 5K'!$J$2:$J$300)</f>
        <v>0</v>
      </c>
      <c r="K27" s="26">
        <f>SUMIF('Downriver 10K'!$F$2:$F$300,$F27,'Downriver 10K'!$J$2:$J$300)</f>
        <v>0</v>
      </c>
      <c r="L27" s="26">
        <f>SUMIF('New England Half'!$F$2:$F$300,$F27,'New England Half'!$J$2:$J$300)</f>
        <v>56</v>
      </c>
      <c r="M27" s="28">
        <f t="shared" si="1"/>
        <v>56</v>
      </c>
    </row>
    <row r="28" spans="1:13" ht="12.45" x14ac:dyDescent="0.3">
      <c r="A28" s="3" t="s">
        <v>516</v>
      </c>
      <c r="B28" s="3" t="s">
        <v>438</v>
      </c>
      <c r="C28" s="3" t="s">
        <v>33</v>
      </c>
      <c r="D28" s="3">
        <v>54</v>
      </c>
      <c r="E28" s="3" t="s">
        <v>20</v>
      </c>
      <c r="F28" s="2" t="str">
        <f t="shared" si="0"/>
        <v>DaveBeliveauMMILLENNIUM RUNNING</v>
      </c>
      <c r="G28" s="26">
        <f>SUMIF('Nashua 10K'!$F$2:$F$300,$F28,'Nashua 10K'!$J$2:$J$300)</f>
        <v>0</v>
      </c>
      <c r="H28" s="26">
        <f>SUMIF('Cinco 5K'!$F$2:$F$399,$F28,'Cinco 5K'!$J$2:$J$399)</f>
        <v>17.5</v>
      </c>
      <c r="I28" s="26">
        <f>SUMIF('Run for Freedom 10K'!$F$2:$F$300,$F28,'Run for Freedom 10K'!$J$2:$J$300)</f>
        <v>36.5</v>
      </c>
      <c r="J28" s="26">
        <f>SUMIF('Half Way to St. Patty 5K'!$F$2:$F$300,$F28,'Half Way to St. Patty 5K'!$J$2:$J$300)</f>
        <v>0</v>
      </c>
      <c r="K28" s="26">
        <f>SUMIF('Downriver 10K'!$F$2:$F$300,$F28,'Downriver 10K'!$J$2:$J$300)</f>
        <v>0</v>
      </c>
      <c r="L28" s="26">
        <f>SUMIF('New England Half'!$F$2:$F$300,$F28,'New England Half'!$J$2:$J$300)</f>
        <v>0</v>
      </c>
      <c r="M28" s="28">
        <f t="shared" si="1"/>
        <v>54</v>
      </c>
    </row>
    <row r="29" spans="1:13" ht="12.45" x14ac:dyDescent="0.3">
      <c r="A29" t="s">
        <v>473</v>
      </c>
      <c r="B29" t="s">
        <v>808</v>
      </c>
      <c r="C29" t="s">
        <v>33</v>
      </c>
      <c r="D29">
        <v>59</v>
      </c>
      <c r="E29" s="2" t="s">
        <v>21</v>
      </c>
      <c r="F29" s="2" t="str">
        <f t="shared" si="0"/>
        <v>DavidGlueckMUPPER VALLEY RUNNING CLUB</v>
      </c>
      <c r="G29" s="26">
        <f>SUMIF('Nashua 10K'!$F$2:$F$300,$F29,'Nashua 10K'!$J$2:$J$300)</f>
        <v>0</v>
      </c>
      <c r="H29" s="26">
        <f>SUMIF('Cinco 5K'!$F$2:$F$399,$F29,'Cinco 5K'!$J$2:$J$399)</f>
        <v>0</v>
      </c>
      <c r="I29" s="26">
        <f>SUMIF('Run for Freedom 10K'!$F$2:$F$300,$F29,'Run for Freedom 10K'!$J$2:$J$300)</f>
        <v>0</v>
      </c>
      <c r="J29" s="26">
        <f>SUMIF('Half Way to St. Patty 5K'!$F$2:$F$300,$F29,'Half Way to St. Patty 5K'!$J$2:$J$300)</f>
        <v>0</v>
      </c>
      <c r="K29" s="26">
        <f>SUMIF('Downriver 10K'!$F$2:$F$300,$F29,'Downriver 10K'!$J$2:$J$300)</f>
        <v>54</v>
      </c>
      <c r="L29" s="26">
        <f>SUMIF('New England Half'!$F$2:$F$300,$F29,'New England Half'!$J$2:$J$300)</f>
        <v>0</v>
      </c>
      <c r="M29" s="28">
        <f t="shared" si="1"/>
        <v>54</v>
      </c>
    </row>
    <row r="30" spans="1:13" ht="12.45" x14ac:dyDescent="0.3">
      <c r="A30" s="3" t="s">
        <v>509</v>
      </c>
      <c r="B30" s="3" t="s">
        <v>510</v>
      </c>
      <c r="C30" s="3" t="s">
        <v>33</v>
      </c>
      <c r="D30" s="3">
        <v>51</v>
      </c>
      <c r="E30" s="3" t="s">
        <v>20</v>
      </c>
      <c r="F30" s="2" t="str">
        <f t="shared" si="0"/>
        <v>BradleyMaherMMILLENNIUM RUNNING</v>
      </c>
      <c r="G30" s="26">
        <f>SUMIF('Nashua 10K'!$F$2:$F$300,$F30,'Nashua 10K'!$J$2:$J$300)</f>
        <v>0</v>
      </c>
      <c r="H30" s="26">
        <f>SUMIF('Cinco 5K'!$F$2:$F$399,$F30,'Cinco 5K'!$J$2:$J$399)</f>
        <v>22.75</v>
      </c>
      <c r="I30" s="26">
        <f>SUMIF('Run for Freedom 10K'!$F$2:$F$300,$F30,'Run for Freedom 10K'!$J$2:$J$300)</f>
        <v>0</v>
      </c>
      <c r="J30" s="26">
        <f>SUMIF('Half Way to St. Patty 5K'!$F$2:$F$300,$F30,'Half Way to St. Patty 5K'!$J$2:$J$300)</f>
        <v>0</v>
      </c>
      <c r="K30" s="26">
        <f>SUMIF('Downriver 10K'!$F$2:$F$300,$F30,'Downriver 10K'!$J$2:$J$300)</f>
        <v>0</v>
      </c>
      <c r="L30" s="26">
        <f>SUMIF('New England Half'!$F$2:$F$300,$F30,'New England Half'!$J$2:$J$300)</f>
        <v>29</v>
      </c>
      <c r="M30" s="28">
        <f t="shared" si="1"/>
        <v>51.75</v>
      </c>
    </row>
    <row r="31" spans="1:13" ht="12.45" x14ac:dyDescent="0.3">
      <c r="A31" t="s">
        <v>63</v>
      </c>
      <c r="B31" t="s">
        <v>64</v>
      </c>
      <c r="C31" t="s">
        <v>33</v>
      </c>
      <c r="D31">
        <v>51</v>
      </c>
      <c r="E31" t="s">
        <v>19</v>
      </c>
      <c r="F31" s="2" t="str">
        <f t="shared" si="0"/>
        <v>GregDesmaraisMGREATER DERRY TRACK CLUB</v>
      </c>
      <c r="G31" s="26">
        <f>SUMIF('Nashua 10K'!$F$2:$F$300,$F31,'Nashua 10K'!$J$2:$J$300)</f>
        <v>52</v>
      </c>
      <c r="H31" s="26">
        <f>SUMIF('Cinco 5K'!$F$2:$F$399,$F31,'Cinco 5K'!$J$2:$J$399)</f>
        <v>0</v>
      </c>
      <c r="I31" s="26">
        <f>SUMIF('Run for Freedom 10K'!$F$2:$F$300,$F31,'Run for Freedom 10K'!$J$2:$J$300)</f>
        <v>0</v>
      </c>
      <c r="J31" s="26">
        <f>SUMIF('Half Way to St. Patty 5K'!$F$2:$F$300,$F31,'Half Way to St. Patty 5K'!$J$2:$J$300)</f>
        <v>0</v>
      </c>
      <c r="K31" s="26">
        <f>SUMIF('Downriver 10K'!$F$2:$F$300,$F31,'Downriver 10K'!$J$2:$J$300)</f>
        <v>0</v>
      </c>
      <c r="L31" s="26">
        <f>SUMIF('New England Half'!$F$2:$F$300,$F31,'New England Half'!$J$2:$J$300)</f>
        <v>0</v>
      </c>
      <c r="M31" s="28">
        <f t="shared" si="1"/>
        <v>52</v>
      </c>
    </row>
    <row r="32" spans="1:13" ht="12.45" x14ac:dyDescent="0.3">
      <c r="A32" t="s">
        <v>862</v>
      </c>
      <c r="B32" t="s">
        <v>863</v>
      </c>
      <c r="C32" t="s">
        <v>33</v>
      </c>
      <c r="D32">
        <v>52</v>
      </c>
      <c r="E32" s="3" t="s">
        <v>21</v>
      </c>
      <c r="F32" s="2" t="str">
        <f t="shared" si="0"/>
        <v>GeoffDunbarMUPPER VALLEY RUNNING CLUB</v>
      </c>
      <c r="G32" s="26">
        <f>SUMIF('Nashua 10K'!$F$2:$F$300,$F32,'Nashua 10K'!$J$2:$J$300)</f>
        <v>0</v>
      </c>
      <c r="H32" s="26">
        <f>SUMIF('Cinco 5K'!$F$2:$F$399,$F32,'Cinco 5K'!$J$2:$J$399)</f>
        <v>0</v>
      </c>
      <c r="I32" s="26">
        <f>SUMIF('Run for Freedom 10K'!$F$2:$F$300,$F32,'Run for Freedom 10K'!$J$2:$J$300)</f>
        <v>0</v>
      </c>
      <c r="J32" s="26">
        <f>SUMIF('Half Way to St. Patty 5K'!$F$2:$F$300,$F32,'Half Way to St. Patty 5K'!$J$2:$J$300)</f>
        <v>0</v>
      </c>
      <c r="K32" s="26">
        <f>SUMIF('Downriver 10K'!$F$2:$F$300,$F32,'Downriver 10K'!$J$2:$J$300)</f>
        <v>0</v>
      </c>
      <c r="L32" s="26">
        <f>SUMIF('New England Half'!$F$2:$F$300,$F32,'New England Half'!$J$2:$J$300)</f>
        <v>52</v>
      </c>
      <c r="M32" s="28">
        <f t="shared" si="1"/>
        <v>52</v>
      </c>
    </row>
    <row r="33" spans="1:13" ht="12.45" x14ac:dyDescent="0.3">
      <c r="A33" s="3" t="s">
        <v>658</v>
      </c>
      <c r="B33" s="3" t="s">
        <v>659</v>
      </c>
      <c r="C33" s="3" t="s">
        <v>33</v>
      </c>
      <c r="D33" s="3">
        <v>55</v>
      </c>
      <c r="E33" s="3" t="s">
        <v>24</v>
      </c>
      <c r="F33" s="2" t="str">
        <f t="shared" si="0"/>
        <v>MikeCraigMGREATER MANCHESTER RUNNING CLUB</v>
      </c>
      <c r="G33" s="26">
        <f>SUMIF('Nashua 10K'!$F$2:$F$300,$F33,'Nashua 10K'!$J$2:$J$300)</f>
        <v>0</v>
      </c>
      <c r="H33" s="26">
        <f>SUMIF('Cinco 5K'!$F$2:$F$399,$F33,'Cinco 5K'!$J$2:$J$399)</f>
        <v>0</v>
      </c>
      <c r="I33" s="26">
        <f>SUMIF('Run for Freedom 10K'!$F$2:$F$300,$F33,'Run for Freedom 10K'!$J$2:$J$300)</f>
        <v>50</v>
      </c>
      <c r="J33" s="26">
        <f>SUMIF('Half Way to St. Patty 5K'!$F$2:$F$300,$F33,'Half Way to St. Patty 5K'!$J$2:$J$300)</f>
        <v>0</v>
      </c>
      <c r="K33" s="26">
        <f>SUMIF('Downriver 10K'!$F$2:$F$300,$F33,'Downriver 10K'!$J$2:$J$300)</f>
        <v>0</v>
      </c>
      <c r="L33" s="26">
        <f>SUMIF('New England Half'!$F$2:$F$300,$F33,'New England Half'!$J$2:$J$300)</f>
        <v>0</v>
      </c>
      <c r="M33" s="28">
        <f t="shared" si="1"/>
        <v>50</v>
      </c>
    </row>
    <row r="34" spans="1:13" ht="12.45" x14ac:dyDescent="0.3">
      <c r="A34" t="s">
        <v>177</v>
      </c>
      <c r="B34" t="s">
        <v>178</v>
      </c>
      <c r="C34" t="s">
        <v>33</v>
      </c>
      <c r="D34">
        <v>52</v>
      </c>
      <c r="E34" t="s">
        <v>18</v>
      </c>
      <c r="F34" s="2" t="str">
        <f t="shared" ref="F34:F65" si="2">A34&amp;B34&amp;C34&amp;E34</f>
        <v>ShawnBertrandMGATE CITY STRIDERS</v>
      </c>
      <c r="G34" s="26">
        <f>SUMIF('Nashua 10K'!$F$2:$F$300,$F34,'Nashua 10K'!$J$2:$J$300)</f>
        <v>47</v>
      </c>
      <c r="H34" s="26">
        <f>SUMIF('Cinco 5K'!$F$2:$F$399,$F34,'Cinco 5K'!$J$2:$J$399)</f>
        <v>0</v>
      </c>
      <c r="I34" s="26">
        <f>SUMIF('Run for Freedom 10K'!$F$2:$F$300,$F34,'Run for Freedom 10K'!$J$2:$J$300)</f>
        <v>0</v>
      </c>
      <c r="J34" s="26">
        <f>SUMIF('Half Way to St. Patty 5K'!$F$2:$F$300,$F34,'Half Way to St. Patty 5K'!$J$2:$J$300)</f>
        <v>0</v>
      </c>
      <c r="K34" s="26">
        <f>SUMIF('Downriver 10K'!$F$2:$F$300,$F34,'Downriver 10K'!$J$2:$J$300)</f>
        <v>0</v>
      </c>
      <c r="L34" s="26">
        <f>SUMIF('New England Half'!$F$2:$F$300,$F34,'New England Half'!$J$2:$J$300)</f>
        <v>0</v>
      </c>
      <c r="M34" s="28">
        <f t="shared" ref="M34:M65" si="3">SUM(G34:L34)</f>
        <v>47</v>
      </c>
    </row>
    <row r="35" spans="1:13" ht="12.45" x14ac:dyDescent="0.3">
      <c r="A35" t="s">
        <v>561</v>
      </c>
      <c r="B35" t="s">
        <v>696</v>
      </c>
      <c r="C35" s="3" t="s">
        <v>33</v>
      </c>
      <c r="D35">
        <v>58</v>
      </c>
      <c r="E35" s="2" t="s">
        <v>18</v>
      </c>
      <c r="F35" s="2" t="str">
        <f t="shared" si="2"/>
        <v>BillNewshamMGATE CITY STRIDERS</v>
      </c>
      <c r="G35" s="26">
        <f>SUMIF('Nashua 10K'!$F$2:$F$300,$F35,'Nashua 10K'!$J$2:$J$300)</f>
        <v>0</v>
      </c>
      <c r="H35" s="26">
        <f>SUMIF('Cinco 5K'!$F$2:$F$399,$F35,'Cinco 5K'!$J$2:$J$399)</f>
        <v>0</v>
      </c>
      <c r="I35" s="26">
        <f>SUMIF('Run for Freedom 10K'!$F$2:$F$300,$F35,'Run for Freedom 10K'!$J$2:$J$300)</f>
        <v>0</v>
      </c>
      <c r="J35" s="26">
        <f>SUMIF('Half Way to St. Patty 5K'!$F$2:$F$300,$F35,'Half Way to St. Patty 5K'!$J$2:$J$300)</f>
        <v>47</v>
      </c>
      <c r="K35" s="26">
        <f>SUMIF('Downriver 10K'!$F$2:$F$300,$F35,'Downriver 10K'!$J$2:$J$300)</f>
        <v>0</v>
      </c>
      <c r="L35" s="26">
        <f>SUMIF('New England Half'!$F$2:$F$300,$F35,'New England Half'!$J$2:$J$300)</f>
        <v>0</v>
      </c>
      <c r="M35" s="28">
        <f t="shared" si="3"/>
        <v>47</v>
      </c>
    </row>
    <row r="36" spans="1:13" ht="12.45" x14ac:dyDescent="0.3">
      <c r="A36" s="3" t="s">
        <v>530</v>
      </c>
      <c r="B36" s="3" t="s">
        <v>218</v>
      </c>
      <c r="C36" s="3" t="s">
        <v>33</v>
      </c>
      <c r="D36" s="3">
        <v>54</v>
      </c>
      <c r="E36" s="3" t="s">
        <v>20</v>
      </c>
      <c r="F36" s="2" t="str">
        <f t="shared" si="2"/>
        <v>DanKingMMILLENNIUM RUNNING</v>
      </c>
      <c r="G36" s="26">
        <f>SUMIF('Nashua 10K'!$F$2:$F$300,$F36,'Nashua 10K'!$J$2:$J$300)</f>
        <v>0</v>
      </c>
      <c r="H36" s="26">
        <f>SUMIF('Cinco 5K'!$F$2:$F$399,$F36,'Cinco 5K'!$J$2:$J$399)</f>
        <v>10.625</v>
      </c>
      <c r="I36" s="26">
        <f>SUMIF('Run for Freedom 10K'!$F$2:$F$300,$F36,'Run for Freedom 10K'!$J$2:$J$300)</f>
        <v>10.625</v>
      </c>
      <c r="J36" s="26">
        <f>SUMIF('Half Way to St. Patty 5K'!$F$2:$F$300,$F36,'Half Way to St. Patty 5K'!$J$2:$J$300)</f>
        <v>19.75</v>
      </c>
      <c r="K36" s="26">
        <f>SUMIF('Downriver 10K'!$F$2:$F$300,$F36,'Downriver 10K'!$J$2:$J$300)</f>
        <v>0</v>
      </c>
      <c r="L36" s="26">
        <f>SUMIF('New England Half'!$F$2:$F$300,$F36,'New England Half'!$J$2:$J$300)</f>
        <v>0</v>
      </c>
      <c r="M36" s="28">
        <f t="shared" si="3"/>
        <v>41</v>
      </c>
    </row>
    <row r="37" spans="1:13" ht="12.45" x14ac:dyDescent="0.3">
      <c r="A37" s="3" t="s">
        <v>535</v>
      </c>
      <c r="B37" s="3" t="s">
        <v>536</v>
      </c>
      <c r="C37" s="3" t="s">
        <v>33</v>
      </c>
      <c r="D37">
        <v>54</v>
      </c>
      <c r="E37" s="3" t="s">
        <v>19</v>
      </c>
      <c r="F37" s="2" t="str">
        <f t="shared" si="2"/>
        <v>JoseVelhoMGREATER DERRY TRACK CLUB</v>
      </c>
      <c r="G37" s="26">
        <f>SUMIF('Nashua 10K'!$F$2:$F$300,$F37,'Nashua 10K'!$J$2:$J$300)</f>
        <v>0</v>
      </c>
      <c r="H37" s="26">
        <f>SUMIF('Cinco 5K'!$F$2:$F$399,$F37,'Cinco 5K'!$J$2:$J$399)</f>
        <v>9.5</v>
      </c>
      <c r="I37" s="26">
        <f>SUMIF('Run for Freedom 10K'!$F$2:$F$300,$F37,'Run for Freedom 10K'!$J$2:$J$300)</f>
        <v>9.5</v>
      </c>
      <c r="J37" s="26">
        <f>SUMIF('Half Way to St. Patty 5K'!$F$2:$F$300,$F37,'Half Way to St. Patty 5K'!$J$2:$J$300)</f>
        <v>0</v>
      </c>
      <c r="K37" s="26">
        <f>SUMIF('Downriver 10K'!$F$2:$F$300,$F37,'Downriver 10K'!$J$2:$J$300)</f>
        <v>22</v>
      </c>
      <c r="L37" s="26">
        <f>SUMIF('New England Half'!$F$2:$F$300,$F37,'New England Half'!$J$2:$J$300)</f>
        <v>0</v>
      </c>
      <c r="M37" s="28">
        <f t="shared" si="3"/>
        <v>41</v>
      </c>
    </row>
    <row r="38" spans="1:13" ht="12.45" x14ac:dyDescent="0.3">
      <c r="A38" t="s">
        <v>48</v>
      </c>
      <c r="B38" t="s">
        <v>810</v>
      </c>
      <c r="C38" t="s">
        <v>33</v>
      </c>
      <c r="D38">
        <v>57</v>
      </c>
      <c r="E38" s="2" t="s">
        <v>21</v>
      </c>
      <c r="F38" s="2" t="str">
        <f t="shared" si="2"/>
        <v>MichaelVecchiarelliMUPPER VALLEY RUNNING CLUB</v>
      </c>
      <c r="G38" s="26">
        <f>SUMIF('Nashua 10K'!$F$2:$F$300,$F38,'Nashua 10K'!$J$2:$J$300)</f>
        <v>0</v>
      </c>
      <c r="H38" s="26">
        <f>SUMIF('Cinco 5K'!$F$2:$F$399,$F38,'Cinco 5K'!$J$2:$J$399)</f>
        <v>0</v>
      </c>
      <c r="I38" s="26">
        <f>SUMIF('Run for Freedom 10K'!$F$2:$F$300,$F38,'Run for Freedom 10K'!$J$2:$J$300)</f>
        <v>0</v>
      </c>
      <c r="J38" s="26">
        <f>SUMIF('Half Way to St. Patty 5K'!$F$2:$F$300,$F38,'Half Way to St. Patty 5K'!$J$2:$J$300)</f>
        <v>0</v>
      </c>
      <c r="K38" s="26">
        <f>SUMIF('Downriver 10K'!$F$2:$F$300,$F38,'Downriver 10K'!$J$2:$J$300)</f>
        <v>39.5</v>
      </c>
      <c r="L38" s="26">
        <f>SUMIF('New England Half'!$F$2:$F$300,$F38,'New England Half'!$J$2:$J$300)</f>
        <v>0</v>
      </c>
      <c r="M38" s="28">
        <f t="shared" si="3"/>
        <v>39.5</v>
      </c>
    </row>
    <row r="39" spans="1:13" ht="12.45" x14ac:dyDescent="0.3">
      <c r="A39" s="3" t="s">
        <v>517</v>
      </c>
      <c r="B39" s="3" t="s">
        <v>518</v>
      </c>
      <c r="C39" s="3" t="s">
        <v>33</v>
      </c>
      <c r="D39" s="3">
        <v>55</v>
      </c>
      <c r="E39" s="3" t="s">
        <v>20</v>
      </c>
      <c r="F39" s="2" t="str">
        <f t="shared" si="2"/>
        <v>PeterLincolnMMILLENNIUM RUNNING</v>
      </c>
      <c r="G39" s="26">
        <f>SUMIF('Nashua 10K'!$F$2:$F$300,$F39,'Nashua 10K'!$J$2:$J$300)</f>
        <v>0</v>
      </c>
      <c r="H39" s="26">
        <f>SUMIF('Cinco 5K'!$F$2:$F$399,$F39,'Cinco 5K'!$J$2:$J$399)</f>
        <v>16</v>
      </c>
      <c r="I39" s="26">
        <f>SUMIF('Run for Freedom 10K'!$F$2:$F$300,$F39,'Run for Freedom 10K'!$J$2:$J$300)</f>
        <v>0</v>
      </c>
      <c r="J39" s="26">
        <f>SUMIF('Half Way to St. Patty 5K'!$F$2:$F$300,$F39,'Half Way to St. Patty 5K'!$J$2:$J$300)</f>
        <v>0</v>
      </c>
      <c r="K39" s="26">
        <f>SUMIF('Downriver 10K'!$F$2:$F$300,$F39,'Downriver 10K'!$J$2:$J$300)</f>
        <v>0</v>
      </c>
      <c r="L39" s="26">
        <f>SUMIF('New England Half'!$F$2:$F$300,$F39,'New England Half'!$J$2:$J$300)</f>
        <v>22</v>
      </c>
      <c r="M39" s="28">
        <f t="shared" si="3"/>
        <v>38</v>
      </c>
    </row>
    <row r="40" spans="1:13" ht="12.45" x14ac:dyDescent="0.3">
      <c r="A40" s="3" t="s">
        <v>677</v>
      </c>
      <c r="B40" s="3" t="s">
        <v>552</v>
      </c>
      <c r="C40" s="3" t="s">
        <v>33</v>
      </c>
      <c r="D40" s="3">
        <v>53</v>
      </c>
      <c r="E40" s="3" t="s">
        <v>20</v>
      </c>
      <c r="F40" s="2" t="str">
        <f t="shared" si="2"/>
        <v>JeremyGillMMILLENNIUM RUNNING</v>
      </c>
      <c r="G40" s="26">
        <f>SUMIF('Nashua 10K'!$F$2:$F$300,$F40,'Nashua 10K'!$J$2:$J$300)</f>
        <v>0</v>
      </c>
      <c r="H40" s="26">
        <f>SUMIF('Cinco 5K'!$F$2:$F$399,$F40,'Cinco 5K'!$J$2:$J$399)</f>
        <v>0</v>
      </c>
      <c r="I40" s="26">
        <f>SUMIF('Run for Freedom 10K'!$F$2:$F$300,$F40,'Run for Freedom 10K'!$J$2:$J$300)</f>
        <v>21.25</v>
      </c>
      <c r="J40" s="26">
        <f>SUMIF('Half Way to St. Patty 5K'!$F$2:$F$300,$F40,'Half Way to St. Patty 5K'!$J$2:$J$300)</f>
        <v>0</v>
      </c>
      <c r="K40" s="26">
        <f>SUMIF('Downriver 10K'!$F$2:$F$300,$F40,'Downriver 10K'!$J$2:$J$300)</f>
        <v>0</v>
      </c>
      <c r="L40" s="26">
        <f>SUMIF('New England Half'!$F$2:$F$300,$F40,'New England Half'!$J$2:$J$300)</f>
        <v>16.5</v>
      </c>
      <c r="M40" s="28">
        <f t="shared" si="3"/>
        <v>37.75</v>
      </c>
    </row>
    <row r="41" spans="1:13" ht="12.45" x14ac:dyDescent="0.3">
      <c r="A41" s="3" t="s">
        <v>85</v>
      </c>
      <c r="B41" s="3" t="s">
        <v>286</v>
      </c>
      <c r="C41" s="3" t="s">
        <v>33</v>
      </c>
      <c r="D41" s="3">
        <v>54</v>
      </c>
      <c r="E41" s="2" t="s">
        <v>22</v>
      </c>
      <c r="F41" s="2" t="str">
        <f t="shared" si="2"/>
        <v>StephenLandryMGRANITE STATE RACING TEAM</v>
      </c>
      <c r="G41" s="26">
        <f>SUMIF('Nashua 10K'!$F$2:$F$300,$F41,'Nashua 10K'!$J$2:$J$300)</f>
        <v>0</v>
      </c>
      <c r="H41" s="26">
        <f>SUMIF('Cinco 5K'!$F$2:$F$399,$F41,'Cinco 5K'!$J$2:$J$399)</f>
        <v>0</v>
      </c>
      <c r="I41" s="26">
        <f>SUMIF('Run for Freedom 10K'!$F$2:$F$300,$F41,'Run for Freedom 10K'!$J$2:$J$300)</f>
        <v>0</v>
      </c>
      <c r="J41" s="26">
        <f>SUMIF('Half Way to St. Patty 5K'!$F$2:$F$300,$F41,'Half Way to St. Patty 5K'!$J$2:$J$300)</f>
        <v>0</v>
      </c>
      <c r="K41" s="26">
        <f>SUMIF('Downriver 10K'!$F$2:$F$300,$F41,'Downriver 10K'!$J$2:$J$300)</f>
        <v>0</v>
      </c>
      <c r="L41" s="26">
        <f>SUMIF('New England Half'!$F$2:$F$300,$F41,'New England Half'!$J$2:$J$300)</f>
        <v>37</v>
      </c>
      <c r="M41" s="28">
        <f t="shared" si="3"/>
        <v>37</v>
      </c>
    </row>
    <row r="42" spans="1:13" ht="12.45" x14ac:dyDescent="0.3">
      <c r="A42" s="3" t="s">
        <v>664</v>
      </c>
      <c r="B42" s="3" t="s">
        <v>611</v>
      </c>
      <c r="C42" s="3" t="s">
        <v>33</v>
      </c>
      <c r="D42" s="3">
        <v>56</v>
      </c>
      <c r="E42" s="3" t="s">
        <v>18</v>
      </c>
      <c r="F42" s="2" t="str">
        <f t="shared" si="2"/>
        <v>KentSirimogluMGATE CITY STRIDERS</v>
      </c>
      <c r="G42" s="26">
        <f>SUMIF('Nashua 10K'!$F$2:$F$300,$F42,'Nashua 10K'!$J$2:$J$300)</f>
        <v>0</v>
      </c>
      <c r="H42" s="26">
        <f>SUMIF('Cinco 5K'!$F$2:$F$399,$F42,'Cinco 5K'!$J$2:$J$399)</f>
        <v>0</v>
      </c>
      <c r="I42" s="26">
        <f>SUMIF('Run for Freedom 10K'!$F$2:$F$300,$F42,'Run for Freedom 10K'!$J$2:$J$300)</f>
        <v>34</v>
      </c>
      <c r="J42" s="26">
        <f>SUMIF('Half Way to St. Patty 5K'!$F$2:$F$300,$F42,'Half Way to St. Patty 5K'!$J$2:$J$300)</f>
        <v>0</v>
      </c>
      <c r="K42" s="26">
        <f>SUMIF('Downriver 10K'!$F$2:$F$300,$F42,'Downriver 10K'!$J$2:$J$300)</f>
        <v>0</v>
      </c>
      <c r="L42" s="26">
        <f>SUMIF('New England Half'!$F$2:$F$300,$F42,'New England Half'!$J$2:$J$300)</f>
        <v>0</v>
      </c>
      <c r="M42" s="28">
        <f t="shared" si="3"/>
        <v>34</v>
      </c>
    </row>
    <row r="43" spans="1:13" ht="12.45" x14ac:dyDescent="0.3">
      <c r="A43" s="3" t="s">
        <v>106</v>
      </c>
      <c r="B43" s="3" t="s">
        <v>499</v>
      </c>
      <c r="C43" s="3" t="s">
        <v>33</v>
      </c>
      <c r="D43" s="3">
        <v>56</v>
      </c>
      <c r="E43" s="3" t="s">
        <v>22</v>
      </c>
      <c r="F43" s="2" t="str">
        <f t="shared" si="2"/>
        <v>BruceDykeMGRANITE STATE RACING TEAM</v>
      </c>
      <c r="G43" s="26">
        <f>SUMIF('Nashua 10K'!$F$2:$F$300,$F43,'Nashua 10K'!$J$2:$J$300)</f>
        <v>0</v>
      </c>
      <c r="H43" s="26">
        <f>SUMIF('Cinco 5K'!$F$2:$F$399,$F43,'Cinco 5K'!$J$2:$J$399)</f>
        <v>33</v>
      </c>
      <c r="I43" s="26">
        <f>SUMIF('Run for Freedom 10K'!$F$2:$F$300,$F43,'Run for Freedom 10K'!$J$2:$J$300)</f>
        <v>0</v>
      </c>
      <c r="J43" s="26">
        <f>SUMIF('Half Way to St. Patty 5K'!$F$2:$F$300,$F43,'Half Way to St. Patty 5K'!$J$2:$J$300)</f>
        <v>0</v>
      </c>
      <c r="K43" s="26">
        <f>SUMIF('Downriver 10K'!$F$2:$F$300,$F43,'Downriver 10K'!$J$2:$J$300)</f>
        <v>0</v>
      </c>
      <c r="L43" s="26">
        <f>SUMIF('New England Half'!$F$2:$F$300,$F43,'New England Half'!$J$2:$J$300)</f>
        <v>0</v>
      </c>
      <c r="M43" s="28">
        <f t="shared" si="3"/>
        <v>33</v>
      </c>
    </row>
    <row r="44" spans="1:13" ht="12.45" x14ac:dyDescent="0.3">
      <c r="A44" s="3" t="s">
        <v>526</v>
      </c>
      <c r="B44" s="3" t="s">
        <v>527</v>
      </c>
      <c r="C44" s="3" t="s">
        <v>33</v>
      </c>
      <c r="D44">
        <v>52</v>
      </c>
      <c r="E44" s="3" t="s">
        <v>21</v>
      </c>
      <c r="F44" s="2" t="str">
        <f t="shared" si="2"/>
        <v>PedroAlvarezMUPPER VALLEY RUNNING CLUB</v>
      </c>
      <c r="G44" s="26">
        <f>SUMIF('Nashua 10K'!$F$2:$F$300,$F44,'Nashua 10K'!$J$2:$J$300)</f>
        <v>0</v>
      </c>
      <c r="H44" s="26">
        <f>SUMIF('Cinco 5K'!$F$2:$F$399,$F44,'Cinco 5K'!$J$2:$J$399)</f>
        <v>11.375</v>
      </c>
      <c r="I44" s="26">
        <f>SUMIF('Run for Freedom 10K'!$F$2:$F$300,$F44,'Run for Freedom 10K'!$J$2:$J$300)</f>
        <v>0</v>
      </c>
      <c r="J44" s="26">
        <f>SUMIF('Half Way to St. Patty 5K'!$F$2:$F$300,$F44,'Half Way to St. Patty 5K'!$J$2:$J$300)</f>
        <v>0</v>
      </c>
      <c r="K44" s="26">
        <f>SUMIF('Downriver 10K'!$F$2:$F$300,$F44,'Downriver 10K'!$J$2:$J$300)</f>
        <v>21.25</v>
      </c>
      <c r="L44" s="26">
        <f>SUMIF('New England Half'!$F$2:$F$300,$F44,'New England Half'!$J$2:$J$300)</f>
        <v>0</v>
      </c>
      <c r="M44" s="28">
        <f t="shared" si="3"/>
        <v>32.625</v>
      </c>
    </row>
    <row r="45" spans="1:13" ht="12.45" x14ac:dyDescent="0.3">
      <c r="A45" s="3" t="s">
        <v>502</v>
      </c>
      <c r="B45" s="3" t="s">
        <v>128</v>
      </c>
      <c r="C45" s="3" t="s">
        <v>33</v>
      </c>
      <c r="D45" s="3">
        <v>50</v>
      </c>
      <c r="E45" s="3" t="s">
        <v>19</v>
      </c>
      <c r="F45" s="2" t="str">
        <f t="shared" si="2"/>
        <v>JoshRutsteinMGREATER DERRY TRACK CLUB</v>
      </c>
      <c r="G45" s="26">
        <f>SUMIF('Nashua 10K'!$F$2:$F$300,$F45,'Nashua 10K'!$J$2:$J$300)</f>
        <v>0</v>
      </c>
      <c r="H45" s="26">
        <f>SUMIF('Cinco 5K'!$F$2:$F$399,$F45,'Cinco 5K'!$J$2:$J$399)</f>
        <v>31</v>
      </c>
      <c r="I45" s="26">
        <f>SUMIF('Run for Freedom 10K'!$F$2:$F$300,$F45,'Run for Freedom 10K'!$J$2:$J$300)</f>
        <v>0</v>
      </c>
      <c r="J45" s="26">
        <f>SUMIF('Half Way to St. Patty 5K'!$F$2:$F$300,$F45,'Half Way to St. Patty 5K'!$J$2:$J$300)</f>
        <v>0</v>
      </c>
      <c r="K45" s="26">
        <f>SUMIF('Downriver 10K'!$F$2:$F$300,$F45,'Downriver 10K'!$J$2:$J$300)</f>
        <v>0</v>
      </c>
      <c r="L45" s="26">
        <f>SUMIF('New England Half'!$F$2:$F$300,$F45,'New England Half'!$J$2:$J$300)</f>
        <v>0</v>
      </c>
      <c r="M45" s="28">
        <f t="shared" si="3"/>
        <v>31</v>
      </c>
    </row>
    <row r="46" spans="1:13" ht="12.45" x14ac:dyDescent="0.3">
      <c r="A46" t="s">
        <v>123</v>
      </c>
      <c r="B46" t="s">
        <v>124</v>
      </c>
      <c r="C46" t="s">
        <v>33</v>
      </c>
      <c r="D46">
        <v>54</v>
      </c>
      <c r="E46" t="s">
        <v>18</v>
      </c>
      <c r="F46" s="2" t="str">
        <f t="shared" si="2"/>
        <v>PatrickNelsonMGATE CITY STRIDERS</v>
      </c>
      <c r="G46" s="26">
        <f>SUMIF('Nashua 10K'!$F$2:$F$300,$F46,'Nashua 10K'!$J$2:$J$300)</f>
        <v>31</v>
      </c>
      <c r="H46" s="26">
        <f>SUMIF('Cinco 5K'!$F$2:$F$399,$F46,'Cinco 5K'!$J$2:$J$399)</f>
        <v>0</v>
      </c>
      <c r="I46" s="26">
        <f>SUMIF('Run for Freedom 10K'!$F$2:$F$300,$F46,'Run for Freedom 10K'!$J$2:$J$300)</f>
        <v>0</v>
      </c>
      <c r="J46" s="26">
        <f>SUMIF('Half Way to St. Patty 5K'!$F$2:$F$300,$F46,'Half Way to St. Patty 5K'!$J$2:$J$300)</f>
        <v>0</v>
      </c>
      <c r="K46" s="26">
        <f>SUMIF('Downriver 10K'!$F$2:$F$300,$F46,'Downriver 10K'!$J$2:$J$300)</f>
        <v>0</v>
      </c>
      <c r="L46" s="26">
        <f>SUMIF('New England Half'!$F$2:$F$300,$F46,'New England Half'!$J$2:$J$300)</f>
        <v>0</v>
      </c>
      <c r="M46" s="28">
        <f t="shared" si="3"/>
        <v>31</v>
      </c>
    </row>
    <row r="47" spans="1:13" ht="12.45" x14ac:dyDescent="0.3">
      <c r="A47" t="s">
        <v>565</v>
      </c>
      <c r="B47" t="s">
        <v>710</v>
      </c>
      <c r="C47" s="3" t="s">
        <v>33</v>
      </c>
      <c r="D47">
        <v>52</v>
      </c>
      <c r="E47" s="2" t="s">
        <v>19</v>
      </c>
      <c r="F47" s="2" t="str">
        <f t="shared" si="2"/>
        <v>AndrewFongemieMGREATER DERRY TRACK CLUB</v>
      </c>
      <c r="G47" s="26">
        <f>SUMIF('Nashua 10K'!$F$2:$F$300,$F47,'Nashua 10K'!$J$2:$J$300)</f>
        <v>0</v>
      </c>
      <c r="H47" s="26">
        <f>SUMIF('Cinco 5K'!$F$2:$F$399,$F47,'Cinco 5K'!$J$2:$J$399)</f>
        <v>0</v>
      </c>
      <c r="I47" s="26">
        <f>SUMIF('Run for Freedom 10K'!$F$2:$F$300,$F47,'Run for Freedom 10K'!$J$2:$J$300)</f>
        <v>0</v>
      </c>
      <c r="J47" s="26">
        <f>SUMIF('Half Way to St. Patty 5K'!$F$2:$F$300,$F47,'Half Way to St. Patty 5K'!$J$2:$J$300)</f>
        <v>27</v>
      </c>
      <c r="K47" s="26">
        <f>SUMIF('Downriver 10K'!$F$2:$F$300,$F47,'Downriver 10K'!$J$2:$J$300)</f>
        <v>0</v>
      </c>
      <c r="L47" s="26">
        <f>SUMIF('New England Half'!$F$2:$F$300,$F47,'New England Half'!$J$2:$J$300)</f>
        <v>0</v>
      </c>
      <c r="M47" s="28">
        <f t="shared" si="3"/>
        <v>27</v>
      </c>
    </row>
    <row r="48" spans="1:13" ht="12.45" x14ac:dyDescent="0.3">
      <c r="A48" s="3" t="s">
        <v>584</v>
      </c>
      <c r="B48" s="3" t="s">
        <v>670</v>
      </c>
      <c r="C48" s="3" t="s">
        <v>33</v>
      </c>
      <c r="D48" s="3">
        <v>52</v>
      </c>
      <c r="E48" s="3" t="s">
        <v>19</v>
      </c>
      <c r="F48" s="2" t="str">
        <f t="shared" si="2"/>
        <v>PaulLecainMGREATER DERRY TRACK CLUB</v>
      </c>
      <c r="G48" s="26">
        <f>SUMIF('Nashua 10K'!$F$2:$F$300,$F48,'Nashua 10K'!$J$2:$J$300)</f>
        <v>0</v>
      </c>
      <c r="H48" s="26">
        <f>SUMIF('Cinco 5K'!$F$2:$F$399,$F48,'Cinco 5K'!$J$2:$J$399)</f>
        <v>0</v>
      </c>
      <c r="I48" s="26">
        <f>SUMIF('Run for Freedom 10K'!$F$2:$F$300,$F48,'Run for Freedom 10K'!$J$2:$J$300)</f>
        <v>27</v>
      </c>
      <c r="J48" s="26">
        <f>SUMIF('Half Way to St. Patty 5K'!$F$2:$F$300,$F48,'Half Way to St. Patty 5K'!$J$2:$J$300)</f>
        <v>0</v>
      </c>
      <c r="K48" s="26">
        <f>SUMIF('Downriver 10K'!$F$2:$F$300,$F48,'Downriver 10K'!$J$2:$J$300)</f>
        <v>0</v>
      </c>
      <c r="L48" s="26">
        <f>SUMIF('New England Half'!$F$2:$F$300,$F48,'New England Half'!$J$2:$J$300)</f>
        <v>0</v>
      </c>
      <c r="M48" s="28">
        <f t="shared" si="3"/>
        <v>27</v>
      </c>
    </row>
    <row r="49" spans="1:13" ht="12.45" x14ac:dyDescent="0.3">
      <c r="A49" s="3" t="s">
        <v>519</v>
      </c>
      <c r="B49" s="3" t="s">
        <v>520</v>
      </c>
      <c r="C49" s="3" t="s">
        <v>33</v>
      </c>
      <c r="D49" s="3">
        <v>51</v>
      </c>
      <c r="E49" s="3" t="s">
        <v>18</v>
      </c>
      <c r="F49" s="2" t="str">
        <f t="shared" si="2"/>
        <v>José AOchoaMGATE CITY STRIDERS</v>
      </c>
      <c r="G49" s="26">
        <f>SUMIF('Nashua 10K'!$F$2:$F$300,$F49,'Nashua 10K'!$J$2:$J$300)</f>
        <v>0</v>
      </c>
      <c r="H49" s="26">
        <f>SUMIF('Cinco 5K'!$F$2:$F$399,$F49,'Cinco 5K'!$J$2:$J$399)</f>
        <v>15.5</v>
      </c>
      <c r="I49" s="26">
        <f>SUMIF('Run for Freedom 10K'!$F$2:$F$300,$F49,'Run for Freedom 10K'!$J$2:$J$300)</f>
        <v>11.375</v>
      </c>
      <c r="J49" s="26">
        <f>SUMIF('Half Way to St. Patty 5K'!$F$2:$F$300,$F49,'Half Way to St. Patty 5K'!$J$2:$J$300)</f>
        <v>0</v>
      </c>
      <c r="K49" s="26">
        <f>SUMIF('Downriver 10K'!$F$2:$F$300,$F49,'Downriver 10K'!$J$2:$J$300)</f>
        <v>0</v>
      </c>
      <c r="L49" s="26">
        <f>SUMIF('New England Half'!$F$2:$F$300,$F49,'New England Half'!$J$2:$J$300)</f>
        <v>0</v>
      </c>
      <c r="M49" s="28">
        <f t="shared" si="3"/>
        <v>26.875</v>
      </c>
    </row>
    <row r="50" spans="1:13" ht="12.45" x14ac:dyDescent="0.3">
      <c r="A50" t="s">
        <v>565</v>
      </c>
      <c r="B50" t="s">
        <v>693</v>
      </c>
      <c r="C50" t="s">
        <v>33</v>
      </c>
      <c r="D50">
        <v>51</v>
      </c>
      <c r="E50" s="2" t="s">
        <v>21</v>
      </c>
      <c r="F50" s="2" t="str">
        <f t="shared" si="2"/>
        <v>AndrewAckermanMUPPER VALLEY RUNNING CLUB</v>
      </c>
      <c r="G50" s="26">
        <f>SUMIF('Nashua 10K'!$F$2:$F$300,$F50,'Nashua 10K'!$J$2:$J$300)</f>
        <v>0</v>
      </c>
      <c r="H50" s="26">
        <f>SUMIF('Cinco 5K'!$F$2:$F$399,$F50,'Cinco 5K'!$J$2:$J$399)</f>
        <v>0</v>
      </c>
      <c r="I50" s="26">
        <f>SUMIF('Run for Freedom 10K'!$F$2:$F$300,$F50,'Run for Freedom 10K'!$J$2:$J$300)</f>
        <v>0</v>
      </c>
      <c r="J50" s="26">
        <f>SUMIF('Half Way to St. Patty 5K'!$F$2:$F$300,$F50,'Half Way to St. Patty 5K'!$J$2:$J$300)</f>
        <v>0</v>
      </c>
      <c r="K50" s="26">
        <f>SUMIF('Downriver 10K'!$F$2:$F$300,$F50,'Downriver 10K'!$J$2:$J$300)</f>
        <v>23.5</v>
      </c>
      <c r="L50" s="26">
        <f>SUMIF('New England Half'!$F$2:$F$300,$F50,'New England Half'!$J$2:$J$300)</f>
        <v>0</v>
      </c>
      <c r="M50" s="28">
        <f t="shared" si="3"/>
        <v>23.5</v>
      </c>
    </row>
    <row r="51" spans="1:13" ht="12.45" x14ac:dyDescent="0.3">
      <c r="A51" s="3" t="s">
        <v>111</v>
      </c>
      <c r="B51" s="3" t="s">
        <v>588</v>
      </c>
      <c r="C51" s="3" t="s">
        <v>33</v>
      </c>
      <c r="D51" s="3">
        <v>52</v>
      </c>
      <c r="E51" s="3" t="s">
        <v>20</v>
      </c>
      <c r="F51" s="2" t="str">
        <f t="shared" si="2"/>
        <v>RobertHoffmanMMILLENNIUM RUNNING</v>
      </c>
      <c r="G51" s="26">
        <f>SUMIF('Nashua 10K'!$F$2:$F$300,$F51,'Nashua 10K'!$J$2:$J$300)</f>
        <v>0</v>
      </c>
      <c r="H51" s="26">
        <f>SUMIF('Cinco 5K'!$F$2:$F$399,$F51,'Cinco 5K'!$J$2:$J$399)</f>
        <v>2</v>
      </c>
      <c r="I51" s="26">
        <f>SUMIF('Run for Freedom 10K'!$F$2:$F$300,$F51,'Run for Freedom 10K'!$J$2:$J$300)</f>
        <v>5.125</v>
      </c>
      <c r="J51" s="26">
        <f>SUMIF('Half Way to St. Patty 5K'!$F$2:$F$300,$F51,'Half Way to St. Patty 5K'!$J$2:$J$300)</f>
        <v>7.5</v>
      </c>
      <c r="K51" s="26">
        <f>SUMIF('Downriver 10K'!$F$2:$F$300,$F51,'Downriver 10K'!$J$2:$J$300)</f>
        <v>0</v>
      </c>
      <c r="L51" s="26">
        <f>SUMIF('New England Half'!$F$2:$F$300,$F51,'New England Half'!$J$2:$J$300)</f>
        <v>5.75</v>
      </c>
      <c r="M51" s="28">
        <f t="shared" si="3"/>
        <v>20.375</v>
      </c>
    </row>
    <row r="52" spans="1:13" ht="12.45" x14ac:dyDescent="0.3">
      <c r="A52" s="3" t="s">
        <v>63</v>
      </c>
      <c r="B52" s="3" t="s">
        <v>422</v>
      </c>
      <c r="C52" s="3" t="s">
        <v>33</v>
      </c>
      <c r="D52" s="3">
        <v>58</v>
      </c>
      <c r="E52" s="3" t="s">
        <v>20</v>
      </c>
      <c r="F52" s="2" t="str">
        <f t="shared" si="2"/>
        <v>GregSmithMMILLENNIUM RUNNING</v>
      </c>
      <c r="G52" s="26">
        <f>SUMIF('Nashua 10K'!$F$2:$F$300,$F52,'Nashua 10K'!$J$2:$J$300)</f>
        <v>0</v>
      </c>
      <c r="H52" s="26">
        <f>SUMIF('Cinco 5K'!$F$2:$F$399,$F52,'Cinco 5K'!$J$2:$J$399)</f>
        <v>3.875</v>
      </c>
      <c r="I52" s="26">
        <f>SUMIF('Run for Freedom 10K'!$F$2:$F$300,$F52,'Run for Freedom 10K'!$J$2:$J$300)</f>
        <v>0</v>
      </c>
      <c r="J52" s="26">
        <f>SUMIF('Half Way to St. Patty 5K'!$F$2:$F$300,$F52,'Half Way to St. Patty 5K'!$J$2:$J$300)</f>
        <v>0</v>
      </c>
      <c r="K52" s="26">
        <f>SUMIF('Downriver 10K'!$F$2:$F$300,$F52,'Downriver 10K'!$J$2:$J$300)</f>
        <v>0</v>
      </c>
      <c r="L52" s="26">
        <f>SUMIF('New England Half'!$F$2:$F$300,$F52,'New England Half'!$J$2:$J$300)</f>
        <v>16</v>
      </c>
      <c r="M52" s="28">
        <f t="shared" si="3"/>
        <v>19.875</v>
      </c>
    </row>
    <row r="53" spans="1:13" ht="12.45" x14ac:dyDescent="0.3">
      <c r="A53" s="3" t="s">
        <v>36</v>
      </c>
      <c r="B53" s="3" t="s">
        <v>693</v>
      </c>
      <c r="C53" s="3" t="s">
        <v>33</v>
      </c>
      <c r="D53" s="3">
        <v>52</v>
      </c>
      <c r="E53" s="3" t="s">
        <v>20</v>
      </c>
      <c r="F53" s="2" t="str">
        <f t="shared" si="2"/>
        <v>ThomasAckermanMMILLENNIUM RUNNING</v>
      </c>
      <c r="G53" s="26">
        <f>SUMIF('Nashua 10K'!$F$2:$F$300,$F53,'Nashua 10K'!$J$2:$J$300)</f>
        <v>0</v>
      </c>
      <c r="H53" s="26">
        <f>SUMIF('Cinco 5K'!$F$2:$F$399,$F53,'Cinco 5K'!$J$2:$J$399)</f>
        <v>0</v>
      </c>
      <c r="I53" s="26">
        <f>SUMIF('Run for Freedom 10K'!$F$2:$F$300,$F53,'Run for Freedom 10K'!$J$2:$J$300)</f>
        <v>4.9375</v>
      </c>
      <c r="J53" s="26">
        <f>SUMIF('Half Way to St. Patty 5K'!$F$2:$F$300,$F53,'Half Way to St. Patty 5K'!$J$2:$J$300)</f>
        <v>6.75</v>
      </c>
      <c r="K53" s="26">
        <f>SUMIF('Downriver 10K'!$F$2:$F$300,$F53,'Downriver 10K'!$J$2:$J$300)</f>
        <v>0</v>
      </c>
      <c r="L53" s="26">
        <f>SUMIF('New England Half'!$F$2:$F$300,$F53,'New England Half'!$J$2:$J$300)</f>
        <v>5.5</v>
      </c>
      <c r="M53" s="28">
        <f t="shared" si="3"/>
        <v>17.1875</v>
      </c>
    </row>
    <row r="54" spans="1:13" ht="12.45" x14ac:dyDescent="0.3">
      <c r="A54" s="3" t="s">
        <v>679</v>
      </c>
      <c r="B54" s="3" t="s">
        <v>122</v>
      </c>
      <c r="C54" s="3" t="s">
        <v>33</v>
      </c>
      <c r="D54" s="3">
        <v>55</v>
      </c>
      <c r="E54" s="3" t="s">
        <v>19</v>
      </c>
      <c r="F54" s="2" t="str">
        <f t="shared" si="2"/>
        <v>RichAdamsMGREATER DERRY TRACK CLUB</v>
      </c>
      <c r="G54" s="26">
        <f>SUMIF('Nashua 10K'!$F$2:$F$300,$F54,'Nashua 10K'!$J$2:$J$300)</f>
        <v>0</v>
      </c>
      <c r="H54" s="26">
        <f>SUMIF('Cinco 5K'!$F$2:$F$399,$F54,'Cinco 5K'!$J$2:$J$399)</f>
        <v>0</v>
      </c>
      <c r="I54" s="26">
        <f>SUMIF('Run for Freedom 10K'!$F$2:$F$300,$F54,'Run for Freedom 10K'!$J$2:$J$300)</f>
        <v>17.5</v>
      </c>
      <c r="J54" s="26">
        <f>SUMIF('Half Way to St. Patty 5K'!$F$2:$F$300,$F54,'Half Way to St. Patty 5K'!$J$2:$J$300)</f>
        <v>0</v>
      </c>
      <c r="K54" s="26">
        <f>SUMIF('Downriver 10K'!$F$2:$F$300,$F54,'Downriver 10K'!$J$2:$J$300)</f>
        <v>0</v>
      </c>
      <c r="L54" s="26">
        <f>SUMIF('New England Half'!$F$2:$F$300,$F54,'New England Half'!$J$2:$J$300)</f>
        <v>0</v>
      </c>
      <c r="M54" s="28">
        <f t="shared" si="3"/>
        <v>17.5</v>
      </c>
    </row>
    <row r="55" spans="1:13" ht="12.45" x14ac:dyDescent="0.3">
      <c r="A55" s="3" t="s">
        <v>180</v>
      </c>
      <c r="B55" s="3" t="s">
        <v>327</v>
      </c>
      <c r="C55" s="3" t="s">
        <v>33</v>
      </c>
      <c r="D55" s="3">
        <v>56</v>
      </c>
      <c r="E55" s="3" t="s">
        <v>19</v>
      </c>
      <c r="F55" s="2" t="str">
        <f t="shared" si="2"/>
        <v>MarkRapaportMGREATER DERRY TRACK CLUB</v>
      </c>
      <c r="G55" s="26">
        <f>SUMIF('Nashua 10K'!$F$2:$F$300,$F55,'Nashua 10K'!$J$2:$J$300)</f>
        <v>0</v>
      </c>
      <c r="H55" s="26">
        <f>SUMIF('Cinco 5K'!$F$2:$F$399,$F55,'Cinco 5K'!$J$2:$J$399)</f>
        <v>2</v>
      </c>
      <c r="I55" s="26">
        <f>SUMIF('Run for Freedom 10K'!$F$2:$F$300,$F55,'Run for Freedom 10K'!$J$2:$J$300)</f>
        <v>0</v>
      </c>
      <c r="J55" s="26">
        <f>SUMIF('Half Way to St. Patty 5K'!$F$2:$F$300,$F55,'Half Way to St. Patty 5K'!$J$2:$J$300)</f>
        <v>6.5</v>
      </c>
      <c r="K55" s="26">
        <f>SUMIF('Downriver 10K'!$F$2:$F$300,$F55,'Downriver 10K'!$J$2:$J$300)</f>
        <v>0</v>
      </c>
      <c r="L55" s="26">
        <f>SUMIF('New England Half'!$F$2:$F$300,$F55,'New England Half'!$J$2:$J$300)</f>
        <v>6.5</v>
      </c>
      <c r="M55" s="28">
        <f t="shared" si="3"/>
        <v>15</v>
      </c>
    </row>
    <row r="56" spans="1:13" ht="12.45" x14ac:dyDescent="0.3">
      <c r="A56" s="3" t="s">
        <v>537</v>
      </c>
      <c r="B56" s="3" t="s">
        <v>793</v>
      </c>
      <c r="C56" s="3" t="s">
        <v>33</v>
      </c>
      <c r="D56" s="3">
        <v>50</v>
      </c>
      <c r="E56" s="2" t="s">
        <v>22</v>
      </c>
      <c r="F56" s="2" t="str">
        <f t="shared" si="2"/>
        <v>SteveMcGowanMGRANITE STATE RACING TEAM</v>
      </c>
      <c r="G56" s="26">
        <f>SUMIF('Nashua 10K'!$F$2:$F$300,$F56,'Nashua 10K'!$J$2:$J$300)</f>
        <v>0</v>
      </c>
      <c r="H56" s="26">
        <f>SUMIF('Cinco 5K'!$F$2:$F$399,$F56,'Cinco 5K'!$J$2:$J$399)</f>
        <v>0</v>
      </c>
      <c r="I56" s="26">
        <f>SUMIF('Run for Freedom 10K'!$F$2:$F$300,$F56,'Run for Freedom 10K'!$J$2:$J$300)</f>
        <v>0</v>
      </c>
      <c r="J56" s="26">
        <f>SUMIF('Half Way to St. Patty 5K'!$F$2:$F$300,$F56,'Half Way to St. Patty 5K'!$J$2:$J$300)</f>
        <v>0</v>
      </c>
      <c r="K56" s="26">
        <f>SUMIF('Downriver 10K'!$F$2:$F$300,$F56,'Downriver 10K'!$J$2:$J$300)</f>
        <v>0</v>
      </c>
      <c r="L56" s="26">
        <f>SUMIF('New England Half'!$F$2:$F$300,$F56,'New England Half'!$J$2:$J$300)</f>
        <v>14.5</v>
      </c>
      <c r="M56" s="28">
        <f t="shared" si="3"/>
        <v>14.5</v>
      </c>
    </row>
    <row r="57" spans="1:13" ht="12.45" x14ac:dyDescent="0.3">
      <c r="A57" t="s">
        <v>679</v>
      </c>
      <c r="B57" t="s">
        <v>868</v>
      </c>
      <c r="C57" t="s">
        <v>33</v>
      </c>
      <c r="D57">
        <v>58</v>
      </c>
      <c r="E57" s="2" t="s">
        <v>25</v>
      </c>
      <c r="F57" s="2" t="str">
        <f t="shared" si="2"/>
        <v>RichMorrisseyMRUNNERS ALLEY</v>
      </c>
      <c r="G57" s="26">
        <f>SUMIF('Nashua 10K'!$F$2:$F$300,$F57,'Nashua 10K'!$J$2:$J$300)</f>
        <v>0</v>
      </c>
      <c r="H57" s="26">
        <f>SUMIF('Cinco 5K'!$F$2:$F$399,$F57,'Cinco 5K'!$J$2:$J$399)</f>
        <v>0</v>
      </c>
      <c r="I57" s="26">
        <f>SUMIF('Run for Freedom 10K'!$F$2:$F$300,$F57,'Run for Freedom 10K'!$J$2:$J$300)</f>
        <v>0</v>
      </c>
      <c r="J57" s="26">
        <f>SUMIF('Half Way to St. Patty 5K'!$F$2:$F$300,$F57,'Half Way to St. Patty 5K'!$J$2:$J$300)</f>
        <v>0</v>
      </c>
      <c r="K57" s="26">
        <f>SUMIF('Downriver 10K'!$F$2:$F$300,$F57,'Downriver 10K'!$J$2:$J$300)</f>
        <v>0</v>
      </c>
      <c r="L57" s="26">
        <f>SUMIF('New England Half'!$F$2:$F$300,$F57,'New England Half'!$J$2:$J$300)</f>
        <v>12.5</v>
      </c>
      <c r="M57" s="28">
        <f t="shared" si="3"/>
        <v>12.5</v>
      </c>
    </row>
    <row r="58" spans="1:13" ht="12.45" x14ac:dyDescent="0.3">
      <c r="A58" t="s">
        <v>248</v>
      </c>
      <c r="B58" t="s">
        <v>890</v>
      </c>
      <c r="C58" t="s">
        <v>33</v>
      </c>
      <c r="D58">
        <v>51</v>
      </c>
      <c r="E58" s="3" t="s">
        <v>20</v>
      </c>
      <c r="F58" s="2" t="str">
        <f t="shared" si="2"/>
        <v>HeathHuffmanMMILLENNIUM RUNNING</v>
      </c>
      <c r="G58" s="26">
        <f>SUMIF('Nashua 10K'!$F$2:$F$300,$F58,'Nashua 10K'!$J$2:$J$300)</f>
        <v>0</v>
      </c>
      <c r="H58" s="26">
        <f>SUMIF('Cinco 5K'!$F$2:$F$399,$F58,'Cinco 5K'!$J$2:$J$399)</f>
        <v>0</v>
      </c>
      <c r="I58" s="26">
        <f>SUMIF('Run for Freedom 10K'!$F$2:$F$300,$F58,'Run for Freedom 10K'!$J$2:$J$300)</f>
        <v>0</v>
      </c>
      <c r="J58" s="26">
        <f>SUMIF('Half Way to St. Patty 5K'!$F$2:$F$300,$F58,'Half Way to St. Patty 5K'!$J$2:$J$300)</f>
        <v>0</v>
      </c>
      <c r="K58" s="26">
        <f>SUMIF('Downriver 10K'!$F$2:$F$300,$F58,'Downriver 10K'!$J$2:$J$300)</f>
        <v>0</v>
      </c>
      <c r="L58" s="26">
        <f>SUMIF('New England Half'!$F$2:$F$300,$F58,'New England Half'!$J$2:$J$300)</f>
        <v>12</v>
      </c>
      <c r="M58" s="28">
        <f t="shared" si="3"/>
        <v>12</v>
      </c>
    </row>
    <row r="59" spans="1:13" ht="12.45" x14ac:dyDescent="0.3">
      <c r="A59" s="3" t="s">
        <v>747</v>
      </c>
      <c r="B59" s="3" t="s">
        <v>373</v>
      </c>
      <c r="C59" s="3" t="s">
        <v>33</v>
      </c>
      <c r="D59" s="3">
        <v>54</v>
      </c>
      <c r="E59" s="2" t="s">
        <v>20</v>
      </c>
      <c r="F59" s="2" t="str">
        <f t="shared" si="2"/>
        <v>MartyNoceraMMILLENNIUM RUNNING</v>
      </c>
      <c r="G59" s="26">
        <f>SUMIF('Nashua 10K'!$F$2:$F$300,$F59,'Nashua 10K'!$J$2:$J$300)</f>
        <v>0</v>
      </c>
      <c r="H59" s="26">
        <f>SUMIF('Cinco 5K'!$F$2:$F$399,$F59,'Cinco 5K'!$J$2:$J$399)</f>
        <v>0</v>
      </c>
      <c r="I59" s="26">
        <f>SUMIF('Run for Freedom 10K'!$F$2:$F$300,$F59,'Run for Freedom 10K'!$J$2:$J$300)</f>
        <v>0</v>
      </c>
      <c r="J59" s="26">
        <f>SUMIF('Half Way to St. Patty 5K'!$F$2:$F$300,$F59,'Half Way to St. Patty 5K'!$J$2:$J$300)</f>
        <v>10.625</v>
      </c>
      <c r="K59" s="26">
        <f>SUMIF('Downriver 10K'!$F$2:$F$300,$F59,'Downriver 10K'!$J$2:$J$300)</f>
        <v>0</v>
      </c>
      <c r="L59" s="26">
        <f>SUMIF('New England Half'!$F$2:$F$300,$F59,'New England Half'!$J$2:$J$300)</f>
        <v>0</v>
      </c>
      <c r="M59" s="28">
        <f t="shared" si="3"/>
        <v>10.625</v>
      </c>
    </row>
    <row r="60" spans="1:13" ht="12.45" x14ac:dyDescent="0.3">
      <c r="A60" s="3" t="s">
        <v>568</v>
      </c>
      <c r="B60" s="3" t="s">
        <v>569</v>
      </c>
      <c r="C60" s="3" t="s">
        <v>33</v>
      </c>
      <c r="D60" s="3">
        <v>58</v>
      </c>
      <c r="E60" s="3" t="s">
        <v>20</v>
      </c>
      <c r="F60" s="2" t="str">
        <f t="shared" si="2"/>
        <v>DamianManginiMMILLENNIUM RUNNING</v>
      </c>
      <c r="G60" s="26">
        <f>SUMIF('Nashua 10K'!$F$2:$F$300,$F60,'Nashua 10K'!$J$2:$J$300)</f>
        <v>0</v>
      </c>
      <c r="H60" s="26">
        <f>SUMIF('Cinco 5K'!$F$2:$F$399,$F60,'Cinco 5K'!$J$2:$J$399)</f>
        <v>3.25</v>
      </c>
      <c r="I60" s="26">
        <f>SUMIF('Run for Freedom 10K'!$F$2:$F$300,$F60,'Run for Freedom 10K'!$J$2:$J$300)</f>
        <v>5.875</v>
      </c>
      <c r="J60" s="26">
        <f>SUMIF('Half Way to St. Patty 5K'!$F$2:$F$300,$F60,'Half Way to St. Patty 5K'!$J$2:$J$300)</f>
        <v>0</v>
      </c>
      <c r="K60" s="26">
        <f>SUMIF('Downriver 10K'!$F$2:$F$300,$F60,'Downriver 10K'!$J$2:$J$300)</f>
        <v>0</v>
      </c>
      <c r="L60" s="26">
        <f>SUMIF('New England Half'!$F$2:$F$300,$F60,'New England Half'!$J$2:$J$300)</f>
        <v>0</v>
      </c>
      <c r="M60" s="28">
        <f t="shared" si="3"/>
        <v>9.125</v>
      </c>
    </row>
    <row r="61" spans="1:13" ht="12.45" x14ac:dyDescent="0.3">
      <c r="A61" s="3" t="s">
        <v>753</v>
      </c>
      <c r="B61" s="3" t="s">
        <v>269</v>
      </c>
      <c r="C61" s="3" t="s">
        <v>33</v>
      </c>
      <c r="D61" s="3">
        <v>58</v>
      </c>
      <c r="E61" s="2" t="s">
        <v>20</v>
      </c>
      <c r="F61" s="2" t="str">
        <f t="shared" si="2"/>
        <v>DanielWilsonMMILLENNIUM RUNNING</v>
      </c>
      <c r="G61" s="26">
        <f>SUMIF('Nashua 10K'!$F$2:$F$300,$F61,'Nashua 10K'!$J$2:$J$300)</f>
        <v>0</v>
      </c>
      <c r="H61" s="26">
        <f>SUMIF('Cinco 5K'!$F$2:$F$399,$F61,'Cinco 5K'!$J$2:$J$399)</f>
        <v>0</v>
      </c>
      <c r="I61" s="26">
        <f>SUMIF('Run for Freedom 10K'!$F$2:$F$300,$F61,'Run for Freedom 10K'!$J$2:$J$300)</f>
        <v>0</v>
      </c>
      <c r="J61" s="26">
        <f>SUMIF('Half Way to St. Patty 5K'!$F$2:$F$300,$F61,'Half Way to St. Patty 5K'!$J$2:$J$300)</f>
        <v>8.25</v>
      </c>
      <c r="K61" s="26">
        <f>SUMIF('Downriver 10K'!$F$2:$F$300,$F61,'Downriver 10K'!$J$2:$J$300)</f>
        <v>0</v>
      </c>
      <c r="L61" s="26">
        <f>SUMIF('New England Half'!$F$2:$F$300,$F61,'New England Half'!$J$2:$J$300)</f>
        <v>0</v>
      </c>
      <c r="M61" s="28">
        <f t="shared" si="3"/>
        <v>8.25</v>
      </c>
    </row>
    <row r="62" spans="1:13" ht="12.45" x14ac:dyDescent="0.3">
      <c r="A62" s="3" t="s">
        <v>58</v>
      </c>
      <c r="B62" s="3" t="s">
        <v>541</v>
      </c>
      <c r="C62" s="3" t="s">
        <v>33</v>
      </c>
      <c r="D62" s="3">
        <v>56</v>
      </c>
      <c r="E62" s="3" t="s">
        <v>20</v>
      </c>
      <c r="F62" s="2" t="str">
        <f t="shared" si="2"/>
        <v>JimChrabolowskiMMILLENNIUM RUNNING</v>
      </c>
      <c r="G62" s="26">
        <f>SUMIF('Nashua 10K'!$F$2:$F$300,$F62,'Nashua 10K'!$J$2:$J$300)</f>
        <v>0</v>
      </c>
      <c r="H62" s="26">
        <f>SUMIF('Cinco 5K'!$F$2:$F$399,$F62,'Cinco 5K'!$J$2:$J$399)</f>
        <v>7.25</v>
      </c>
      <c r="I62" s="26">
        <f>SUMIF('Run for Freedom 10K'!$F$2:$F$300,$F62,'Run for Freedom 10K'!$J$2:$J$300)</f>
        <v>0</v>
      </c>
      <c r="J62" s="26">
        <f>SUMIF('Half Way to St. Patty 5K'!$F$2:$F$300,$F62,'Half Way to St. Patty 5K'!$J$2:$J$300)</f>
        <v>0</v>
      </c>
      <c r="K62" s="26">
        <f>SUMIF('Downriver 10K'!$F$2:$F$300,$F62,'Downriver 10K'!$J$2:$J$300)</f>
        <v>0</v>
      </c>
      <c r="L62" s="26">
        <f>SUMIF('New England Half'!$F$2:$F$300,$F62,'New England Half'!$J$2:$J$300)</f>
        <v>0</v>
      </c>
      <c r="M62" s="28">
        <f t="shared" si="3"/>
        <v>7.25</v>
      </c>
    </row>
    <row r="63" spans="1:13" ht="12.45" x14ac:dyDescent="0.3">
      <c r="A63" s="3" t="s">
        <v>85</v>
      </c>
      <c r="B63" s="3" t="s">
        <v>755</v>
      </c>
      <c r="C63" s="3" t="s">
        <v>33</v>
      </c>
      <c r="D63" s="3">
        <v>52</v>
      </c>
      <c r="E63" s="2" t="s">
        <v>20</v>
      </c>
      <c r="F63" s="2" t="str">
        <f t="shared" si="2"/>
        <v>StephenBurkeMMILLENNIUM RUNNING</v>
      </c>
      <c r="G63" s="26">
        <f>SUMIF('Nashua 10K'!$F$2:$F$300,$F63,'Nashua 10K'!$J$2:$J$300)</f>
        <v>0</v>
      </c>
      <c r="H63" s="26">
        <f>SUMIF('Cinco 5K'!$F$2:$F$399,$F63,'Cinco 5K'!$J$2:$J$399)</f>
        <v>0</v>
      </c>
      <c r="I63" s="26">
        <f>SUMIF('Run for Freedom 10K'!$F$2:$F$300,$F63,'Run for Freedom 10K'!$J$2:$J$300)</f>
        <v>0</v>
      </c>
      <c r="J63" s="26">
        <f>SUMIF('Half Way to St. Patty 5K'!$F$2:$F$300,$F63,'Half Way to St. Patty 5K'!$J$2:$J$300)</f>
        <v>7</v>
      </c>
      <c r="K63" s="26">
        <f>SUMIF('Downriver 10K'!$F$2:$F$300,$F63,'Downriver 10K'!$J$2:$J$300)</f>
        <v>0</v>
      </c>
      <c r="L63" s="26">
        <f>SUMIF('New England Half'!$F$2:$F$300,$F63,'New England Half'!$J$2:$J$300)</f>
        <v>0</v>
      </c>
      <c r="M63" s="28">
        <f t="shared" si="3"/>
        <v>7</v>
      </c>
    </row>
    <row r="64" spans="1:13" ht="12.45" x14ac:dyDescent="0.3">
      <c r="A64" t="s">
        <v>704</v>
      </c>
      <c r="B64" t="s">
        <v>705</v>
      </c>
      <c r="C64" s="3" t="s">
        <v>33</v>
      </c>
      <c r="D64">
        <v>51</v>
      </c>
      <c r="E64" s="2" t="s">
        <v>18</v>
      </c>
      <c r="F64" s="2" t="str">
        <f t="shared" si="2"/>
        <v>AlexPersaudMGATE CITY STRIDERS</v>
      </c>
      <c r="G64" s="26">
        <f>SUMIF('Nashua 10K'!$F$2:$F$300,$F64,'Nashua 10K'!$J$2:$J$300)</f>
        <v>0</v>
      </c>
      <c r="H64" s="26">
        <f>SUMIF('Cinco 5K'!$F$2:$F$399,$F64,'Cinco 5K'!$J$2:$J$399)</f>
        <v>0</v>
      </c>
      <c r="I64" s="26">
        <f>SUMIF('Run for Freedom 10K'!$F$2:$F$300,$F64,'Run for Freedom 10K'!$J$2:$J$300)</f>
        <v>0</v>
      </c>
      <c r="J64" s="26">
        <f>SUMIF('Half Way to St. Patty 5K'!$F$2:$F$300,$F64,'Half Way to St. Patty 5K'!$J$2:$J$300)</f>
        <v>4.9375</v>
      </c>
      <c r="K64" s="26">
        <f>SUMIF('Downriver 10K'!$F$2:$F$300,$F64,'Downriver 10K'!$J$2:$J$300)</f>
        <v>0</v>
      </c>
      <c r="L64" s="26">
        <f>SUMIF('New England Half'!$F$2:$F$300,$F64,'New England Half'!$J$2:$J$300)</f>
        <v>0</v>
      </c>
      <c r="M64" s="28">
        <f t="shared" si="3"/>
        <v>4.9375</v>
      </c>
    </row>
    <row r="65" spans="1:13" ht="12.45" x14ac:dyDescent="0.3">
      <c r="A65" s="3" t="s">
        <v>532</v>
      </c>
      <c r="B65" s="3" t="s">
        <v>560</v>
      </c>
      <c r="C65" s="3" t="s">
        <v>33</v>
      </c>
      <c r="D65" s="3">
        <v>52</v>
      </c>
      <c r="E65" s="3" t="s">
        <v>20</v>
      </c>
      <c r="F65" s="2" t="str">
        <f t="shared" si="2"/>
        <v>EricEastmanMMILLENNIUM RUNNING</v>
      </c>
      <c r="G65" s="26">
        <f>SUMIF('Nashua 10K'!$F$2:$F$300,$F65,'Nashua 10K'!$J$2:$J$300)</f>
        <v>0</v>
      </c>
      <c r="H65" s="26">
        <f>SUMIF('Cinco 5K'!$F$2:$F$399,$F65,'Cinco 5K'!$J$2:$J$399)</f>
        <v>4</v>
      </c>
      <c r="I65" s="26">
        <f>SUMIF('Run for Freedom 10K'!$F$2:$F$300,$F65,'Run for Freedom 10K'!$J$2:$J$300)</f>
        <v>0</v>
      </c>
      <c r="J65" s="26">
        <f>SUMIF('Half Way to St. Patty 5K'!$F$2:$F$300,$F65,'Half Way to St. Patty 5K'!$J$2:$J$300)</f>
        <v>0</v>
      </c>
      <c r="K65" s="26">
        <f>SUMIF('Downriver 10K'!$F$2:$F$300,$F65,'Downriver 10K'!$J$2:$J$300)</f>
        <v>0</v>
      </c>
      <c r="L65" s="26">
        <f>SUMIF('New England Half'!$F$2:$F$300,$F65,'New England Half'!$J$2:$J$300)</f>
        <v>0</v>
      </c>
      <c r="M65" s="28">
        <f t="shared" si="3"/>
        <v>4</v>
      </c>
    </row>
    <row r="66" spans="1:13" ht="12.45" x14ac:dyDescent="0.3">
      <c r="A66" s="3" t="s">
        <v>180</v>
      </c>
      <c r="B66" s="3" t="s">
        <v>576</v>
      </c>
      <c r="C66" s="3" t="s">
        <v>33</v>
      </c>
      <c r="D66" s="3">
        <v>59</v>
      </c>
      <c r="E66" s="3" t="s">
        <v>19</v>
      </c>
      <c r="F66" s="2" t="str">
        <f t="shared" ref="F66:F72" si="4">A66&amp;B66&amp;C66&amp;E66</f>
        <v>MarkChickeringMGREATER DERRY TRACK CLUB</v>
      </c>
      <c r="G66" s="26">
        <f>SUMIF('Nashua 10K'!$F$2:$F$300,$F66,'Nashua 10K'!$J$2:$J$300)</f>
        <v>0</v>
      </c>
      <c r="H66" s="26">
        <f>SUMIF('Cinco 5K'!$F$2:$F$399,$F66,'Cinco 5K'!$J$2:$J$399)</f>
        <v>2.5625</v>
      </c>
      <c r="I66" s="26">
        <f>SUMIF('Run for Freedom 10K'!$F$2:$F$300,$F66,'Run for Freedom 10K'!$J$2:$J$300)</f>
        <v>0</v>
      </c>
      <c r="J66" s="26">
        <f>SUMIF('Half Way to St. Patty 5K'!$F$2:$F$300,$F66,'Half Way to St. Patty 5K'!$J$2:$J$300)</f>
        <v>0</v>
      </c>
      <c r="K66" s="26">
        <f>SUMIF('Downriver 10K'!$F$2:$F$300,$F66,'Downriver 10K'!$J$2:$J$300)</f>
        <v>0</v>
      </c>
      <c r="L66" s="26">
        <f>SUMIF('New England Half'!$F$2:$F$300,$F66,'New England Half'!$J$2:$J$300)</f>
        <v>0</v>
      </c>
      <c r="M66" s="28">
        <f t="shared" ref="M66:M72" si="5">SUM(G66:L66)</f>
        <v>2.5625</v>
      </c>
    </row>
    <row r="67" spans="1:13" ht="12.45" x14ac:dyDescent="0.3">
      <c r="A67" s="3" t="s">
        <v>591</v>
      </c>
      <c r="B67" s="3" t="s">
        <v>592</v>
      </c>
      <c r="C67" s="3" t="s">
        <v>33</v>
      </c>
      <c r="D67" s="3">
        <v>50</v>
      </c>
      <c r="E67" s="3" t="s">
        <v>20</v>
      </c>
      <c r="F67" s="2" t="str">
        <f t="shared" si="4"/>
        <v>AngusBeattieMMILLENNIUM RUNNING</v>
      </c>
      <c r="G67" s="26">
        <f>SUMIF('Nashua 10K'!$F$2:$F$300,$F67,'Nashua 10K'!$J$2:$J$300)</f>
        <v>0</v>
      </c>
      <c r="H67" s="26">
        <f>SUMIF('Cinco 5K'!$F$2:$F$399,$F67,'Cinco 5K'!$J$2:$J$399)</f>
        <v>2</v>
      </c>
      <c r="I67" s="26">
        <f>SUMIF('Run for Freedom 10K'!$F$2:$F$300,$F67,'Run for Freedom 10K'!$J$2:$J$300)</f>
        <v>0</v>
      </c>
      <c r="J67" s="26">
        <f>SUMIF('Half Way to St. Patty 5K'!$F$2:$F$300,$F67,'Half Way to St. Patty 5K'!$J$2:$J$300)</f>
        <v>0</v>
      </c>
      <c r="K67" s="26">
        <f>SUMIF('Downriver 10K'!$F$2:$F$300,$F67,'Downriver 10K'!$J$2:$J$300)</f>
        <v>0</v>
      </c>
      <c r="L67" s="26">
        <f>SUMIF('New England Half'!$F$2:$F$300,$F67,'New England Half'!$J$2:$J$300)</f>
        <v>0</v>
      </c>
      <c r="M67" s="28">
        <f t="shared" si="5"/>
        <v>2</v>
      </c>
    </row>
    <row r="68" spans="1:13" ht="12.45" x14ac:dyDescent="0.3">
      <c r="A68" s="3" t="s">
        <v>598</v>
      </c>
      <c r="B68" s="3" t="s">
        <v>599</v>
      </c>
      <c r="C68" s="3" t="s">
        <v>33</v>
      </c>
      <c r="D68" s="3">
        <v>55</v>
      </c>
      <c r="E68" s="2" t="s">
        <v>25</v>
      </c>
      <c r="F68" s="2" t="str">
        <f t="shared" si="4"/>
        <v>SergeMichaudMRUNNERS ALLEY</v>
      </c>
      <c r="G68" s="26">
        <f>SUMIF('Nashua 10K'!$F$2:$F$300,$F68,'Nashua 10K'!$J$2:$J$300)</f>
        <v>0</v>
      </c>
      <c r="H68" s="26">
        <f>SUMIF('Cinco 5K'!$F$2:$F$399,$F68,'Cinco 5K'!$J$2:$J$399)</f>
        <v>2</v>
      </c>
      <c r="I68" s="26">
        <f>SUMIF('Run for Freedom 10K'!$F$2:$F$300,$F68,'Run for Freedom 10K'!$J$2:$J$300)</f>
        <v>0</v>
      </c>
      <c r="J68" s="26">
        <f>SUMIF('Half Way to St. Patty 5K'!$F$2:$F$300,$F68,'Half Way to St. Patty 5K'!$J$2:$J$300)</f>
        <v>0</v>
      </c>
      <c r="K68" s="26">
        <f>SUMIF('Downriver 10K'!$F$2:$F$300,$F68,'Downriver 10K'!$J$2:$J$300)</f>
        <v>0</v>
      </c>
      <c r="L68" s="26">
        <f>SUMIF('New England Half'!$F$2:$F$300,$F68,'New England Half'!$J$2:$J$300)</f>
        <v>0</v>
      </c>
      <c r="M68" s="28">
        <f t="shared" si="5"/>
        <v>2</v>
      </c>
    </row>
    <row r="69" spans="1:13" ht="12.45" x14ac:dyDescent="0.3">
      <c r="A69" s="3" t="s">
        <v>58</v>
      </c>
      <c r="B69" s="3" t="s">
        <v>590</v>
      </c>
      <c r="C69" s="3" t="s">
        <v>33</v>
      </c>
      <c r="D69" s="3">
        <v>56</v>
      </c>
      <c r="E69" s="3" t="s">
        <v>20</v>
      </c>
      <c r="F69" s="2" t="str">
        <f t="shared" si="4"/>
        <v>JimJervisMMILLENNIUM RUNNING</v>
      </c>
      <c r="G69" s="26">
        <f>SUMIF('Nashua 10K'!$F$2:$F$300,$F69,'Nashua 10K'!$J$2:$J$300)</f>
        <v>0</v>
      </c>
      <c r="H69" s="26">
        <f>SUMIF('Cinco 5K'!$F$2:$F$399,$F69,'Cinco 5K'!$J$2:$J$399)</f>
        <v>2</v>
      </c>
      <c r="I69" s="26">
        <f>SUMIF('Run for Freedom 10K'!$F$2:$F$300,$F69,'Run for Freedom 10K'!$J$2:$J$300)</f>
        <v>0</v>
      </c>
      <c r="J69" s="26">
        <f>SUMIF('Half Way to St. Patty 5K'!$F$2:$F$300,$F69,'Half Way to St. Patty 5K'!$J$2:$J$300)</f>
        <v>0</v>
      </c>
      <c r="K69" s="26">
        <f>SUMIF('Downriver 10K'!$F$2:$F$300,$F69,'Downriver 10K'!$J$2:$J$300)</f>
        <v>0</v>
      </c>
      <c r="L69" s="26">
        <f>SUMIF('New England Half'!$F$2:$F$300,$F69,'New England Half'!$J$2:$J$300)</f>
        <v>0</v>
      </c>
      <c r="M69" s="28">
        <f t="shared" si="5"/>
        <v>2</v>
      </c>
    </row>
    <row r="70" spans="1:13" ht="12.45" x14ac:dyDescent="0.3">
      <c r="A70" s="3" t="s">
        <v>53</v>
      </c>
      <c r="B70" s="3" t="s">
        <v>12</v>
      </c>
      <c r="C70" s="3" t="s">
        <v>33</v>
      </c>
      <c r="D70" s="3">
        <v>57</v>
      </c>
      <c r="E70" s="3" t="s">
        <v>20</v>
      </c>
      <c r="F70" s="2" t="str">
        <f t="shared" si="4"/>
        <v>JohnRankMMILLENNIUM RUNNING</v>
      </c>
      <c r="G70" s="26">
        <f>SUMIF('Nashua 10K'!$F$2:$F$300,$F70,'Nashua 10K'!$J$2:$J$300)</f>
        <v>0</v>
      </c>
      <c r="H70" s="26">
        <f>SUMIF('Cinco 5K'!$F$2:$F$399,$F70,'Cinco 5K'!$J$2:$J$399)</f>
        <v>2</v>
      </c>
      <c r="I70" s="26">
        <f>SUMIF('Run for Freedom 10K'!$F$2:$F$300,$F70,'Run for Freedom 10K'!$J$2:$J$300)</f>
        <v>0</v>
      </c>
      <c r="J70" s="26">
        <f>SUMIF('Half Way to St. Patty 5K'!$F$2:$F$300,$F70,'Half Way to St. Patty 5K'!$J$2:$J$300)</f>
        <v>0</v>
      </c>
      <c r="K70" s="26">
        <f>SUMIF('Downriver 10K'!$F$2:$F$300,$F70,'Downriver 10K'!$J$2:$J$300)</f>
        <v>0</v>
      </c>
      <c r="L70" s="26">
        <f>SUMIF('New England Half'!$F$2:$F$300,$F70,'New England Half'!$J$2:$J$300)</f>
        <v>0</v>
      </c>
      <c r="M70" s="28">
        <f t="shared" si="5"/>
        <v>2</v>
      </c>
    </row>
    <row r="71" spans="1:13" ht="12.45" x14ac:dyDescent="0.3">
      <c r="A71" s="3" t="s">
        <v>77</v>
      </c>
      <c r="B71" s="3" t="s">
        <v>597</v>
      </c>
      <c r="C71" s="3" t="s">
        <v>33</v>
      </c>
      <c r="D71" s="3">
        <v>58</v>
      </c>
      <c r="E71" s="3" t="s">
        <v>20</v>
      </c>
      <c r="F71" s="2" t="str">
        <f t="shared" si="4"/>
        <v>ChrisHopeyMMILLENNIUM RUNNING</v>
      </c>
      <c r="G71" s="26">
        <f>SUMIF('Nashua 10K'!$F$2:$F$300,$F71,'Nashua 10K'!$J$2:$J$300)</f>
        <v>0</v>
      </c>
      <c r="H71" s="26">
        <f>SUMIF('Cinco 5K'!$F$2:$F$399,$F71,'Cinco 5K'!$J$2:$J$399)</f>
        <v>2</v>
      </c>
      <c r="I71" s="26">
        <f>SUMIF('Run for Freedom 10K'!$F$2:$F$300,$F71,'Run for Freedom 10K'!$J$2:$J$300)</f>
        <v>0</v>
      </c>
      <c r="J71" s="26">
        <f>SUMIF('Half Way to St. Patty 5K'!$F$2:$F$300,$F71,'Half Way to St. Patty 5K'!$J$2:$J$300)</f>
        <v>0</v>
      </c>
      <c r="K71" s="26">
        <f>SUMIF('Downriver 10K'!$F$2:$F$300,$F71,'Downriver 10K'!$J$2:$J$300)</f>
        <v>0</v>
      </c>
      <c r="L71" s="26">
        <f>SUMIF('New England Half'!$F$2:$F$300,$F71,'New England Half'!$J$2:$J$300)</f>
        <v>0</v>
      </c>
      <c r="M71" s="28">
        <f t="shared" si="5"/>
        <v>2</v>
      </c>
    </row>
    <row r="72" spans="1:13" ht="12.45" x14ac:dyDescent="0.3">
      <c r="A72" s="3" t="s">
        <v>111</v>
      </c>
      <c r="B72" s="3" t="s">
        <v>596</v>
      </c>
      <c r="C72" s="3" t="s">
        <v>33</v>
      </c>
      <c r="D72" s="3">
        <v>59</v>
      </c>
      <c r="E72" s="3" t="s">
        <v>18</v>
      </c>
      <c r="F72" s="2" t="str">
        <f t="shared" si="4"/>
        <v>RobertLembreeMGATE CITY STRIDERS</v>
      </c>
      <c r="G72" s="26">
        <f>SUMIF('Nashua 10K'!$F$2:$F$300,$F72,'Nashua 10K'!$J$2:$J$300)</f>
        <v>0</v>
      </c>
      <c r="H72" s="26">
        <f>SUMIF('Cinco 5K'!$F$2:$F$399,$F72,'Cinco 5K'!$J$2:$J$399)</f>
        <v>2</v>
      </c>
      <c r="I72" s="26">
        <f>SUMIF('Run for Freedom 10K'!$F$2:$F$300,$F72,'Run for Freedom 10K'!$J$2:$J$300)</f>
        <v>0</v>
      </c>
      <c r="J72" s="26">
        <f>SUMIF('Half Way to St. Patty 5K'!$F$2:$F$300,$F72,'Half Way to St. Patty 5K'!$J$2:$J$300)</f>
        <v>0</v>
      </c>
      <c r="K72" s="26">
        <f>SUMIF('Downriver 10K'!$F$2:$F$300,$F72,'Downriver 10K'!$J$2:$J$300)</f>
        <v>0</v>
      </c>
      <c r="L72" s="26">
        <f>SUMIF('New England Half'!$F$2:$F$300,$F72,'New England Half'!$J$2:$J$300)</f>
        <v>0</v>
      </c>
      <c r="M72" s="28">
        <f t="shared" si="5"/>
        <v>2</v>
      </c>
    </row>
    <row r="73" spans="1:13" ht="12.45" x14ac:dyDescent="0.3">
      <c r="M73" s="28"/>
    </row>
    <row r="74" spans="1:13" ht="12.45" x14ac:dyDescent="0.3">
      <c r="M74" s="28"/>
    </row>
    <row r="75" spans="1:13" ht="12.45" x14ac:dyDescent="0.3">
      <c r="M75" s="28"/>
    </row>
    <row r="76" spans="1:13" ht="12.45" x14ac:dyDescent="0.3">
      <c r="M76" s="28"/>
    </row>
    <row r="77" spans="1:13" ht="12.45" x14ac:dyDescent="0.3">
      <c r="M77" s="28"/>
    </row>
    <row r="78" spans="1:13" ht="12.45" x14ac:dyDescent="0.3">
      <c r="M78" s="28"/>
    </row>
    <row r="79" spans="1:13" ht="12.45" x14ac:dyDescent="0.3">
      <c r="M79" s="28"/>
    </row>
    <row r="80" spans="1:13" ht="12.45" x14ac:dyDescent="0.3">
      <c r="M80" s="28"/>
    </row>
    <row r="81" spans="13:13" ht="12.45" x14ac:dyDescent="0.3">
      <c r="M81" s="28"/>
    </row>
    <row r="82" spans="13:13" ht="12.45" x14ac:dyDescent="0.3">
      <c r="M82" s="28"/>
    </row>
    <row r="83" spans="13:13" ht="12.45" x14ac:dyDescent="0.3">
      <c r="M83" s="28"/>
    </row>
    <row r="84" spans="13:13" ht="12.45" x14ac:dyDescent="0.3">
      <c r="M84" s="28"/>
    </row>
    <row r="85" spans="13:13" ht="12.45" x14ac:dyDescent="0.3">
      <c r="M85" s="28"/>
    </row>
    <row r="86" spans="13:13" ht="12.45" x14ac:dyDescent="0.3">
      <c r="M86" s="28"/>
    </row>
    <row r="87" spans="13:13" ht="12.45" x14ac:dyDescent="0.3">
      <c r="M87" s="28"/>
    </row>
    <row r="88" spans="13:13" ht="12.45" x14ac:dyDescent="0.3">
      <c r="M88" s="28"/>
    </row>
    <row r="89" spans="13:13" ht="12.45" x14ac:dyDescent="0.3">
      <c r="M89" s="28"/>
    </row>
    <row r="90" spans="13:13" ht="12.45" x14ac:dyDescent="0.3">
      <c r="M90" s="28"/>
    </row>
    <row r="91" spans="13:13" ht="12.45" x14ac:dyDescent="0.3">
      <c r="M91" s="28"/>
    </row>
    <row r="92" spans="13:13" ht="12.45" x14ac:dyDescent="0.3">
      <c r="M92" s="28"/>
    </row>
    <row r="93" spans="13:13" ht="12.45" x14ac:dyDescent="0.3">
      <c r="M93" s="28"/>
    </row>
    <row r="94" spans="13:13" ht="12.45" x14ac:dyDescent="0.3">
      <c r="M94" s="28"/>
    </row>
    <row r="95" spans="13:13" ht="12.45" x14ac:dyDescent="0.3">
      <c r="M95" s="28"/>
    </row>
    <row r="96" spans="13:13" ht="12.45" x14ac:dyDescent="0.3">
      <c r="M96" s="28"/>
    </row>
    <row r="97" spans="13:13" ht="12.45" x14ac:dyDescent="0.3">
      <c r="M97" s="28"/>
    </row>
    <row r="98" spans="13:13" ht="12.45" x14ac:dyDescent="0.3">
      <c r="M98" s="28"/>
    </row>
    <row r="99" spans="13:13" ht="12.45" x14ac:dyDescent="0.3">
      <c r="M99" s="28"/>
    </row>
    <row r="100" spans="13:13" ht="12.45" x14ac:dyDescent="0.3">
      <c r="M100" s="28"/>
    </row>
    <row r="101" spans="13:13" ht="12.45" x14ac:dyDescent="0.3">
      <c r="M101" s="28"/>
    </row>
    <row r="102" spans="13:13" ht="12.45" x14ac:dyDescent="0.3">
      <c r="M102" s="28"/>
    </row>
    <row r="103" spans="13:13" ht="12.45" x14ac:dyDescent="0.3">
      <c r="M103" s="28"/>
    </row>
    <row r="104" spans="13:13" ht="12.45" x14ac:dyDescent="0.3">
      <c r="M104" s="28"/>
    </row>
    <row r="105" spans="13:13" ht="12.45" x14ac:dyDescent="0.3">
      <c r="M105" s="28"/>
    </row>
    <row r="106" spans="13:13" ht="12.45" x14ac:dyDescent="0.3">
      <c r="M106" s="28"/>
    </row>
    <row r="107" spans="13:13" ht="12.45" x14ac:dyDescent="0.3">
      <c r="M107" s="28"/>
    </row>
    <row r="108" spans="13:13" ht="12.45" x14ac:dyDescent="0.3">
      <c r="M108" s="28"/>
    </row>
    <row r="109" spans="13:13" ht="12.45" x14ac:dyDescent="0.3">
      <c r="M109" s="28"/>
    </row>
    <row r="110" spans="13:13" ht="12.45" x14ac:dyDescent="0.3">
      <c r="M110" s="28"/>
    </row>
    <row r="111" spans="13:13" ht="12.45" x14ac:dyDescent="0.3">
      <c r="M111" s="28"/>
    </row>
    <row r="112" spans="13:13" ht="12.45" x14ac:dyDescent="0.3">
      <c r="M112" s="28"/>
    </row>
    <row r="113" spans="13:13" ht="12.45" x14ac:dyDescent="0.3">
      <c r="M113" s="28"/>
    </row>
    <row r="114" spans="13:13" ht="12.45" x14ac:dyDescent="0.3">
      <c r="M114" s="28"/>
    </row>
    <row r="115" spans="13:13" ht="12.45" x14ac:dyDescent="0.3">
      <c r="M115" s="28"/>
    </row>
    <row r="116" spans="13:13" ht="12.45" x14ac:dyDescent="0.3">
      <c r="M116" s="28"/>
    </row>
    <row r="117" spans="13:13" ht="12.45" x14ac:dyDescent="0.3">
      <c r="M117" s="28"/>
    </row>
    <row r="118" spans="13:13" ht="12.45" x14ac:dyDescent="0.3">
      <c r="M118" s="28"/>
    </row>
    <row r="119" spans="13:13" ht="12.45" x14ac:dyDescent="0.3">
      <c r="M119" s="28"/>
    </row>
    <row r="120" spans="13:13" ht="12.45" x14ac:dyDescent="0.3">
      <c r="M120" s="28"/>
    </row>
    <row r="121" spans="13:13" ht="12.45" x14ac:dyDescent="0.3">
      <c r="M121" s="28"/>
    </row>
    <row r="122" spans="13:13" ht="12.45" x14ac:dyDescent="0.3">
      <c r="M122" s="28"/>
    </row>
    <row r="123" spans="13:13" ht="12.45" x14ac:dyDescent="0.3">
      <c r="M123" s="28"/>
    </row>
    <row r="124" spans="13:13" ht="12.45" x14ac:dyDescent="0.3">
      <c r="M124" s="28"/>
    </row>
    <row r="125" spans="13:13" ht="12.45" x14ac:dyDescent="0.3">
      <c r="M125" s="28"/>
    </row>
    <row r="126" spans="13:13" ht="12.45" x14ac:dyDescent="0.3">
      <c r="M126" s="28"/>
    </row>
    <row r="127" spans="13:13" ht="12.45" x14ac:dyDescent="0.3">
      <c r="M127" s="28"/>
    </row>
    <row r="128" spans="13:13" ht="12.45" x14ac:dyDescent="0.3">
      <c r="M128" s="28"/>
    </row>
    <row r="129" spans="13:13" ht="12.45" x14ac:dyDescent="0.3">
      <c r="M129" s="28"/>
    </row>
    <row r="130" spans="13:13" ht="12.45" x14ac:dyDescent="0.3">
      <c r="M130" s="28"/>
    </row>
    <row r="131" spans="13:13" ht="12.45" x14ac:dyDescent="0.3">
      <c r="M131" s="28"/>
    </row>
    <row r="132" spans="13:13" ht="12.45" x14ac:dyDescent="0.3">
      <c r="M132" s="28"/>
    </row>
    <row r="133" spans="13:13" ht="12.45" x14ac:dyDescent="0.3">
      <c r="M133" s="28"/>
    </row>
    <row r="134" spans="13:13" ht="12.45" x14ac:dyDescent="0.3">
      <c r="M134" s="28"/>
    </row>
    <row r="135" spans="13:13" ht="12.45" x14ac:dyDescent="0.3">
      <c r="M135" s="28"/>
    </row>
    <row r="136" spans="13:13" ht="12.45" x14ac:dyDescent="0.3">
      <c r="M136" s="28"/>
    </row>
    <row r="137" spans="13:13" ht="12.45" x14ac:dyDescent="0.3">
      <c r="M137" s="28"/>
    </row>
    <row r="138" spans="13:13" ht="12.45" x14ac:dyDescent="0.3">
      <c r="M138" s="28"/>
    </row>
    <row r="139" spans="13:13" ht="12.45" x14ac:dyDescent="0.3">
      <c r="M139" s="28"/>
    </row>
    <row r="140" spans="13:13" ht="12.45" x14ac:dyDescent="0.3">
      <c r="M140" s="28"/>
    </row>
    <row r="141" spans="13:13" ht="12.45" x14ac:dyDescent="0.3">
      <c r="M141" s="28"/>
    </row>
    <row r="142" spans="13:13" ht="12.45" x14ac:dyDescent="0.3">
      <c r="M142" s="28"/>
    </row>
    <row r="143" spans="13:13" ht="12.45" x14ac:dyDescent="0.3">
      <c r="M143" s="28"/>
    </row>
    <row r="144" spans="13:13" ht="12.45" x14ac:dyDescent="0.3">
      <c r="M144" s="28"/>
    </row>
    <row r="145" spans="13:13" ht="12.45" x14ac:dyDescent="0.3">
      <c r="M145" s="28"/>
    </row>
    <row r="146" spans="13:13" ht="12.45" x14ac:dyDescent="0.3">
      <c r="M146" s="28"/>
    </row>
    <row r="147" spans="13:13" ht="12.45" x14ac:dyDescent="0.3">
      <c r="M147" s="28"/>
    </row>
    <row r="148" spans="13:13" ht="12.45" x14ac:dyDescent="0.3">
      <c r="M148" s="28"/>
    </row>
    <row r="149" spans="13:13" ht="12.45" x14ac:dyDescent="0.3">
      <c r="M149" s="28"/>
    </row>
    <row r="150" spans="13:13" ht="12.45" x14ac:dyDescent="0.3">
      <c r="M150" s="28"/>
    </row>
    <row r="151" spans="13:13" ht="12.45" x14ac:dyDescent="0.3">
      <c r="M151" s="28"/>
    </row>
    <row r="152" spans="13:13" ht="12.45" x14ac:dyDescent="0.3">
      <c r="M152" s="28"/>
    </row>
    <row r="153" spans="13:13" ht="12.45" x14ac:dyDescent="0.3">
      <c r="M153" s="28"/>
    </row>
    <row r="154" spans="13:13" ht="12.45" x14ac:dyDescent="0.3">
      <c r="M154" s="28"/>
    </row>
    <row r="155" spans="13:13" ht="12.45" x14ac:dyDescent="0.3">
      <c r="M155" s="28"/>
    </row>
    <row r="156" spans="13:13" ht="12.45" x14ac:dyDescent="0.3">
      <c r="M156" s="28"/>
    </row>
    <row r="157" spans="13:13" ht="12.45" x14ac:dyDescent="0.3">
      <c r="M157" s="28"/>
    </row>
    <row r="158" spans="13:13" ht="12.45" x14ac:dyDescent="0.3">
      <c r="M158" s="28"/>
    </row>
    <row r="159" spans="13:13" ht="12.45" x14ac:dyDescent="0.3">
      <c r="M159" s="28"/>
    </row>
    <row r="160" spans="13:13" ht="12.45" x14ac:dyDescent="0.3">
      <c r="M160" s="28"/>
    </row>
    <row r="161" spans="13:13" ht="12.45" x14ac:dyDescent="0.3">
      <c r="M161" s="28"/>
    </row>
    <row r="162" spans="13:13" ht="12.45" x14ac:dyDescent="0.3">
      <c r="M162" s="28"/>
    </row>
    <row r="163" spans="13:13" ht="12.45" x14ac:dyDescent="0.3">
      <c r="M163" s="28"/>
    </row>
    <row r="164" spans="13:13" ht="12.45" x14ac:dyDescent="0.3">
      <c r="M164" s="28"/>
    </row>
    <row r="165" spans="13:13" ht="12.45" x14ac:dyDescent="0.3">
      <c r="M165" s="28"/>
    </row>
    <row r="166" spans="13:13" ht="12.45" x14ac:dyDescent="0.3">
      <c r="M166" s="28"/>
    </row>
    <row r="167" spans="13:13" ht="12.45" x14ac:dyDescent="0.3">
      <c r="M167" s="28"/>
    </row>
    <row r="168" spans="13:13" ht="12.45" x14ac:dyDescent="0.3">
      <c r="M168" s="28"/>
    </row>
    <row r="169" spans="13:13" ht="12.45" x14ac:dyDescent="0.3">
      <c r="M169" s="28"/>
    </row>
    <row r="170" spans="13:13" ht="12.45" x14ac:dyDescent="0.3">
      <c r="M170" s="28"/>
    </row>
    <row r="171" spans="13:13" ht="12.45" x14ac:dyDescent="0.3">
      <c r="M171" s="28"/>
    </row>
    <row r="172" spans="13:13" ht="12.45" x14ac:dyDescent="0.3">
      <c r="M172" s="28"/>
    </row>
    <row r="173" spans="13:13" ht="12.45" x14ac:dyDescent="0.3">
      <c r="M173" s="28"/>
    </row>
    <row r="174" spans="13:13" ht="12.45" x14ac:dyDescent="0.3">
      <c r="M174" s="28"/>
    </row>
    <row r="175" spans="13:13" ht="12.45" x14ac:dyDescent="0.3">
      <c r="M175" s="28"/>
    </row>
    <row r="176" spans="13:13" ht="12.45" x14ac:dyDescent="0.3">
      <c r="M176" s="28"/>
    </row>
    <row r="177" spans="13:13" ht="12.45" x14ac:dyDescent="0.3">
      <c r="M177" s="28"/>
    </row>
    <row r="178" spans="13:13" ht="12.45" x14ac:dyDescent="0.3">
      <c r="M178" s="28"/>
    </row>
    <row r="179" spans="13:13" ht="12.45" x14ac:dyDescent="0.3">
      <c r="M179" s="28"/>
    </row>
    <row r="180" spans="13:13" ht="12.45" x14ac:dyDescent="0.3">
      <c r="M180" s="28"/>
    </row>
    <row r="181" spans="13:13" ht="12.45" x14ac:dyDescent="0.3">
      <c r="M181" s="28"/>
    </row>
    <row r="182" spans="13:13" ht="12.45" x14ac:dyDescent="0.3">
      <c r="M182" s="28"/>
    </row>
    <row r="183" spans="13:13" ht="12.45" x14ac:dyDescent="0.3">
      <c r="M183" s="28"/>
    </row>
    <row r="184" spans="13:13" ht="12.45" x14ac:dyDescent="0.3">
      <c r="M184" s="28"/>
    </row>
    <row r="185" spans="13:13" ht="12.45" x14ac:dyDescent="0.3">
      <c r="M185" s="28"/>
    </row>
    <row r="186" spans="13:13" ht="12.45" x14ac:dyDescent="0.3">
      <c r="M186" s="28"/>
    </row>
    <row r="187" spans="13:13" ht="12.45" x14ac:dyDescent="0.3">
      <c r="M187" s="28"/>
    </row>
    <row r="188" spans="13:13" ht="12.45" x14ac:dyDescent="0.3">
      <c r="M188" s="28"/>
    </row>
    <row r="189" spans="13:13" ht="12.45" x14ac:dyDescent="0.3">
      <c r="M189" s="28"/>
    </row>
    <row r="190" spans="13:13" ht="12.45" x14ac:dyDescent="0.3">
      <c r="M190" s="28"/>
    </row>
    <row r="191" spans="13:13" ht="12.45" x14ac:dyDescent="0.3">
      <c r="M191" s="28"/>
    </row>
    <row r="192" spans="13:13" ht="12.45" x14ac:dyDescent="0.3">
      <c r="M192" s="28"/>
    </row>
    <row r="193" spans="13:13" ht="12.45" x14ac:dyDescent="0.3">
      <c r="M193" s="28"/>
    </row>
    <row r="194" spans="13:13" ht="12.45" x14ac:dyDescent="0.3">
      <c r="M194" s="28"/>
    </row>
    <row r="195" spans="13:13" ht="12.45" x14ac:dyDescent="0.3">
      <c r="M195" s="28"/>
    </row>
    <row r="196" spans="13:13" ht="12.45" x14ac:dyDescent="0.3">
      <c r="M196" s="28"/>
    </row>
    <row r="197" spans="13:13" ht="12.45" x14ac:dyDescent="0.3">
      <c r="M197" s="28"/>
    </row>
    <row r="198" spans="13:13" ht="12.45" x14ac:dyDescent="0.3">
      <c r="M198" s="28"/>
    </row>
    <row r="199" spans="13:13" ht="12.45" x14ac:dyDescent="0.3">
      <c r="M199" s="28"/>
    </row>
    <row r="200" spans="13:13" ht="12.45" x14ac:dyDescent="0.3">
      <c r="M200" s="28"/>
    </row>
    <row r="201" spans="13:13" ht="12.45" x14ac:dyDescent="0.3">
      <c r="M201" s="28"/>
    </row>
    <row r="202" spans="13:13" ht="12.45" x14ac:dyDescent="0.3">
      <c r="M202" s="28"/>
    </row>
    <row r="203" spans="13:13" ht="12.45" x14ac:dyDescent="0.3">
      <c r="M203" s="28"/>
    </row>
    <row r="204" spans="13:13" ht="12.45" x14ac:dyDescent="0.3">
      <c r="M204" s="28"/>
    </row>
    <row r="205" spans="13:13" ht="12.45" x14ac:dyDescent="0.3">
      <c r="M205" s="28"/>
    </row>
    <row r="206" spans="13:13" ht="12.45" x14ac:dyDescent="0.3">
      <c r="M206" s="28"/>
    </row>
    <row r="207" spans="13:13" ht="12.45" x14ac:dyDescent="0.3">
      <c r="M207" s="28"/>
    </row>
    <row r="208" spans="13:13" ht="12.45" x14ac:dyDescent="0.3">
      <c r="M208" s="28"/>
    </row>
    <row r="209" spans="13:13" ht="12.45" x14ac:dyDescent="0.3">
      <c r="M209" s="28"/>
    </row>
    <row r="210" spans="13:13" ht="12.45" x14ac:dyDescent="0.3">
      <c r="M210" s="28"/>
    </row>
    <row r="211" spans="13:13" ht="12.45" x14ac:dyDescent="0.3">
      <c r="M211" s="28"/>
    </row>
    <row r="212" spans="13:13" ht="12.45" x14ac:dyDescent="0.3">
      <c r="M212" s="28"/>
    </row>
    <row r="213" spans="13:13" ht="12.45" x14ac:dyDescent="0.3">
      <c r="M213" s="28"/>
    </row>
    <row r="214" spans="13:13" ht="12.45" x14ac:dyDescent="0.3">
      <c r="M214" s="28"/>
    </row>
    <row r="215" spans="13:13" ht="12.45" x14ac:dyDescent="0.3">
      <c r="M215" s="28"/>
    </row>
    <row r="216" spans="13:13" ht="12.45" x14ac:dyDescent="0.3">
      <c r="M216" s="28"/>
    </row>
    <row r="217" spans="13:13" ht="12.45" x14ac:dyDescent="0.3">
      <c r="M217" s="28"/>
    </row>
    <row r="218" spans="13:13" ht="12.45" x14ac:dyDescent="0.3">
      <c r="M218" s="28"/>
    </row>
    <row r="219" spans="13:13" ht="12.45" x14ac:dyDescent="0.3">
      <c r="M219" s="28"/>
    </row>
    <row r="220" spans="13:13" ht="12.45" x14ac:dyDescent="0.3">
      <c r="M220" s="28"/>
    </row>
    <row r="221" spans="13:13" ht="12.45" x14ac:dyDescent="0.3">
      <c r="M221" s="28"/>
    </row>
    <row r="222" spans="13:13" ht="12.45" x14ac:dyDescent="0.3">
      <c r="M222" s="28"/>
    </row>
    <row r="223" spans="13:13" ht="12.45" x14ac:dyDescent="0.3">
      <c r="M223" s="28"/>
    </row>
    <row r="224" spans="13:13" ht="12.45" x14ac:dyDescent="0.3">
      <c r="M224" s="28"/>
    </row>
    <row r="225" spans="13:13" ht="12.45" x14ac:dyDescent="0.3">
      <c r="M225" s="28"/>
    </row>
    <row r="226" spans="13:13" ht="12.45" x14ac:dyDescent="0.3">
      <c r="M226" s="28"/>
    </row>
    <row r="227" spans="13:13" ht="12.45" x14ac:dyDescent="0.3">
      <c r="M227" s="28"/>
    </row>
    <row r="228" spans="13:13" ht="12.45" x14ac:dyDescent="0.3">
      <c r="M228" s="28"/>
    </row>
    <row r="229" spans="13:13" ht="12.45" x14ac:dyDescent="0.3">
      <c r="M229" s="28"/>
    </row>
    <row r="230" spans="13:13" ht="12.45" x14ac:dyDescent="0.3">
      <c r="M230" s="28"/>
    </row>
    <row r="231" spans="13:13" ht="12.45" x14ac:dyDescent="0.3">
      <c r="M231" s="28"/>
    </row>
    <row r="232" spans="13:13" ht="12.45" x14ac:dyDescent="0.3">
      <c r="M232" s="28"/>
    </row>
    <row r="233" spans="13:13" ht="12.45" x14ac:dyDescent="0.3">
      <c r="M233" s="28"/>
    </row>
    <row r="234" spans="13:13" ht="12.45" x14ac:dyDescent="0.3">
      <c r="M234" s="28"/>
    </row>
    <row r="235" spans="13:13" ht="12.45" x14ac:dyDescent="0.3">
      <c r="M235" s="28"/>
    </row>
    <row r="236" spans="13:13" ht="12.45" x14ac:dyDescent="0.3">
      <c r="M236" s="28"/>
    </row>
    <row r="237" spans="13:13" ht="12.45" x14ac:dyDescent="0.3">
      <c r="M237" s="28"/>
    </row>
    <row r="238" spans="13:13" ht="12.45" x14ac:dyDescent="0.3">
      <c r="M238" s="28"/>
    </row>
    <row r="239" spans="13:13" ht="12.45" x14ac:dyDescent="0.3">
      <c r="M239" s="28"/>
    </row>
    <row r="240" spans="13:13" ht="12.45" x14ac:dyDescent="0.3">
      <c r="M240" s="28"/>
    </row>
    <row r="241" spans="13:13" ht="12.45" x14ac:dyDescent="0.3">
      <c r="M241" s="28"/>
    </row>
    <row r="242" spans="13:13" ht="12.45" x14ac:dyDescent="0.3">
      <c r="M242" s="28"/>
    </row>
    <row r="243" spans="13:13" ht="12.45" x14ac:dyDescent="0.3">
      <c r="M243" s="28"/>
    </row>
    <row r="244" spans="13:13" ht="12.45" x14ac:dyDescent="0.3">
      <c r="M244" s="28"/>
    </row>
    <row r="245" spans="13:13" ht="12.45" x14ac:dyDescent="0.3">
      <c r="M245" s="28"/>
    </row>
    <row r="246" spans="13:13" ht="12.45" x14ac:dyDescent="0.3">
      <c r="M246" s="28"/>
    </row>
    <row r="247" spans="13:13" ht="12.45" x14ac:dyDescent="0.3">
      <c r="M247" s="28"/>
    </row>
    <row r="248" spans="13:13" ht="12.45" x14ac:dyDescent="0.3">
      <c r="M248" s="28"/>
    </row>
    <row r="249" spans="13:13" ht="12.45" x14ac:dyDescent="0.3">
      <c r="M249" s="28"/>
    </row>
    <row r="250" spans="13:13" ht="12.45" x14ac:dyDescent="0.3">
      <c r="M250" s="28"/>
    </row>
    <row r="251" spans="13:13" ht="12.45" x14ac:dyDescent="0.3">
      <c r="M251" s="28"/>
    </row>
    <row r="252" spans="13:13" ht="12.45" x14ac:dyDescent="0.3">
      <c r="M252" s="28"/>
    </row>
    <row r="253" spans="13:13" ht="12.45" x14ac:dyDescent="0.3">
      <c r="M253" s="28"/>
    </row>
    <row r="254" spans="13:13" ht="12.45" x14ac:dyDescent="0.3">
      <c r="M254" s="28"/>
    </row>
    <row r="255" spans="13:13" ht="12.45" x14ac:dyDescent="0.3">
      <c r="M255" s="28"/>
    </row>
    <row r="256" spans="13:13" ht="12.45" x14ac:dyDescent="0.3">
      <c r="M256" s="28"/>
    </row>
    <row r="257" spans="13:13" ht="12.45" x14ac:dyDescent="0.3">
      <c r="M257" s="28"/>
    </row>
    <row r="258" spans="13:13" ht="12.45" x14ac:dyDescent="0.3">
      <c r="M258" s="28"/>
    </row>
    <row r="259" spans="13:13" ht="12.45" x14ac:dyDescent="0.3">
      <c r="M259" s="28"/>
    </row>
    <row r="260" spans="13:13" ht="12.45" x14ac:dyDescent="0.3">
      <c r="M260" s="28"/>
    </row>
    <row r="261" spans="13:13" ht="12.45" x14ac:dyDescent="0.3">
      <c r="M261" s="28"/>
    </row>
    <row r="262" spans="13:13" ht="12.45" x14ac:dyDescent="0.3">
      <c r="M262" s="28"/>
    </row>
    <row r="263" spans="13:13" ht="12.45" x14ac:dyDescent="0.3">
      <c r="M263" s="28"/>
    </row>
    <row r="264" spans="13:13" ht="12.45" x14ac:dyDescent="0.3">
      <c r="M264" s="28"/>
    </row>
    <row r="265" spans="13:13" ht="12.45" x14ac:dyDescent="0.3">
      <c r="M265" s="28"/>
    </row>
    <row r="266" spans="13:13" ht="12.45" x14ac:dyDescent="0.3">
      <c r="M266" s="28"/>
    </row>
    <row r="267" spans="13:13" ht="12.45" x14ac:dyDescent="0.3">
      <c r="M267" s="28"/>
    </row>
    <row r="268" spans="13:13" ht="12.45" x14ac:dyDescent="0.3">
      <c r="M268" s="28"/>
    </row>
    <row r="269" spans="13:13" ht="12.45" x14ac:dyDescent="0.3">
      <c r="M269" s="28"/>
    </row>
    <row r="270" spans="13:13" ht="12.45" x14ac:dyDescent="0.3">
      <c r="M270" s="28"/>
    </row>
    <row r="271" spans="13:13" ht="12.45" x14ac:dyDescent="0.3">
      <c r="M271" s="28"/>
    </row>
    <row r="272" spans="13:13" ht="12.45" x14ac:dyDescent="0.3">
      <c r="M272" s="28"/>
    </row>
    <row r="273" spans="13:13" ht="12.45" x14ac:dyDescent="0.3">
      <c r="M273" s="28"/>
    </row>
    <row r="274" spans="13:13" ht="12.45" x14ac:dyDescent="0.3">
      <c r="M274" s="28"/>
    </row>
    <row r="275" spans="13:13" ht="12.45" x14ac:dyDescent="0.3">
      <c r="M275" s="28"/>
    </row>
    <row r="276" spans="13:13" ht="12.45" x14ac:dyDescent="0.3">
      <c r="M276" s="28"/>
    </row>
    <row r="277" spans="13:13" ht="12.45" x14ac:dyDescent="0.3">
      <c r="M277" s="28"/>
    </row>
    <row r="278" spans="13:13" ht="12.45" x14ac:dyDescent="0.3">
      <c r="M278" s="28"/>
    </row>
    <row r="279" spans="13:13" ht="12.45" x14ac:dyDescent="0.3">
      <c r="M279" s="28"/>
    </row>
    <row r="280" spans="13:13" ht="12.45" x14ac:dyDescent="0.3">
      <c r="M280" s="28"/>
    </row>
    <row r="281" spans="13:13" ht="12.45" x14ac:dyDescent="0.3">
      <c r="M281" s="28"/>
    </row>
    <row r="282" spans="13:13" ht="12.45" x14ac:dyDescent="0.3">
      <c r="M282" s="28"/>
    </row>
    <row r="283" spans="13:13" ht="12.45" x14ac:dyDescent="0.3">
      <c r="M283" s="28"/>
    </row>
    <row r="284" spans="13:13" ht="12.45" x14ac:dyDescent="0.3">
      <c r="M284" s="28"/>
    </row>
    <row r="285" spans="13:13" ht="12.45" x14ac:dyDescent="0.3">
      <c r="M285" s="28"/>
    </row>
    <row r="286" spans="13:13" ht="12.45" x14ac:dyDescent="0.3">
      <c r="M286" s="28"/>
    </row>
    <row r="287" spans="13:13" ht="12.45" x14ac:dyDescent="0.3">
      <c r="M287" s="28"/>
    </row>
    <row r="288" spans="13:13" ht="12.45" x14ac:dyDescent="0.3">
      <c r="M288" s="28"/>
    </row>
    <row r="289" spans="13:13" ht="12.45" x14ac:dyDescent="0.3">
      <c r="M289" s="28"/>
    </row>
    <row r="290" spans="13:13" ht="12.45" x14ac:dyDescent="0.3">
      <c r="M290" s="28"/>
    </row>
    <row r="291" spans="13:13" ht="12.45" x14ac:dyDescent="0.3">
      <c r="M291" s="28"/>
    </row>
    <row r="292" spans="13:13" ht="12.45" x14ac:dyDescent="0.3">
      <c r="M292" s="28"/>
    </row>
    <row r="293" spans="13:13" ht="12.45" x14ac:dyDescent="0.3">
      <c r="M293" s="28"/>
    </row>
    <row r="294" spans="13:13" ht="12.45" x14ac:dyDescent="0.3">
      <c r="M294" s="28"/>
    </row>
    <row r="295" spans="13:13" ht="12.45" x14ac:dyDescent="0.3">
      <c r="M295" s="28"/>
    </row>
    <row r="296" spans="13:13" ht="12.45" x14ac:dyDescent="0.3">
      <c r="M296" s="28"/>
    </row>
    <row r="297" spans="13:13" ht="12.45" x14ac:dyDescent="0.3">
      <c r="M297" s="28"/>
    </row>
    <row r="298" spans="13:13" ht="12.45" x14ac:dyDescent="0.3">
      <c r="M298" s="28"/>
    </row>
    <row r="299" spans="13:13" ht="12.45" x14ac:dyDescent="0.3">
      <c r="M299" s="28"/>
    </row>
    <row r="300" spans="13:13" ht="12.45" x14ac:dyDescent="0.3">
      <c r="M300" s="28"/>
    </row>
    <row r="301" spans="13:13" ht="12.45" x14ac:dyDescent="0.3">
      <c r="M301" s="28"/>
    </row>
    <row r="302" spans="13:13" ht="12.45" x14ac:dyDescent="0.3">
      <c r="M302" s="28"/>
    </row>
    <row r="303" spans="13:13" ht="12.45" x14ac:dyDescent="0.3">
      <c r="M303" s="28"/>
    </row>
    <row r="304" spans="13:13" ht="12.45" x14ac:dyDescent="0.3">
      <c r="M304" s="28"/>
    </row>
    <row r="305" spans="13:13" ht="12.45" x14ac:dyDescent="0.3">
      <c r="M305" s="28"/>
    </row>
    <row r="306" spans="13:13" ht="12.45" x14ac:dyDescent="0.3">
      <c r="M306" s="28"/>
    </row>
    <row r="307" spans="13:13" ht="12.45" x14ac:dyDescent="0.3">
      <c r="M307" s="28"/>
    </row>
    <row r="308" spans="13:13" ht="12.45" x14ac:dyDescent="0.3">
      <c r="M308" s="28"/>
    </row>
    <row r="309" spans="13:13" ht="12.45" x14ac:dyDescent="0.3">
      <c r="M309" s="28"/>
    </row>
    <row r="310" spans="13:13" ht="12.45" x14ac:dyDescent="0.3">
      <c r="M310" s="28"/>
    </row>
    <row r="311" spans="13:13" ht="12.45" x14ac:dyDescent="0.3">
      <c r="M311" s="28"/>
    </row>
    <row r="312" spans="13:13" ht="12.45" x14ac:dyDescent="0.3">
      <c r="M312" s="28"/>
    </row>
    <row r="313" spans="13:13" ht="12.45" x14ac:dyDescent="0.3">
      <c r="M313" s="28"/>
    </row>
    <row r="314" spans="13:13" ht="12.45" x14ac:dyDescent="0.3">
      <c r="M314" s="28"/>
    </row>
    <row r="315" spans="13:13" ht="12.45" x14ac:dyDescent="0.3">
      <c r="M315" s="28"/>
    </row>
    <row r="316" spans="13:13" ht="12.45" x14ac:dyDescent="0.3">
      <c r="M316" s="28"/>
    </row>
    <row r="317" spans="13:13" ht="12.45" x14ac:dyDescent="0.3">
      <c r="M317" s="28"/>
    </row>
    <row r="318" spans="13:13" ht="12.45" x14ac:dyDescent="0.3">
      <c r="M318" s="28"/>
    </row>
    <row r="319" spans="13:13" ht="12.45" x14ac:dyDescent="0.3">
      <c r="M319" s="28"/>
    </row>
    <row r="320" spans="13:13" ht="12.45" x14ac:dyDescent="0.3">
      <c r="M320" s="28"/>
    </row>
    <row r="321" spans="13:13" ht="12.45" x14ac:dyDescent="0.3">
      <c r="M321" s="28"/>
    </row>
    <row r="322" spans="13:13" ht="12.45" x14ac:dyDescent="0.3">
      <c r="M322" s="28"/>
    </row>
    <row r="323" spans="13:13" ht="12.45" x14ac:dyDescent="0.3">
      <c r="M323" s="28"/>
    </row>
    <row r="324" spans="13:13" ht="12.45" x14ac:dyDescent="0.3">
      <c r="M324" s="28"/>
    </row>
    <row r="325" spans="13:13" ht="12.45" x14ac:dyDescent="0.3">
      <c r="M325" s="28"/>
    </row>
    <row r="326" spans="13:13" ht="12.45" x14ac:dyDescent="0.3">
      <c r="M326" s="28"/>
    </row>
    <row r="327" spans="13:13" ht="12.45" x14ac:dyDescent="0.3">
      <c r="M327" s="28"/>
    </row>
    <row r="328" spans="13:13" ht="12.45" x14ac:dyDescent="0.3">
      <c r="M328" s="28"/>
    </row>
    <row r="329" spans="13:13" ht="12.45" x14ac:dyDescent="0.3">
      <c r="M329" s="28"/>
    </row>
    <row r="330" spans="13:13" ht="12.45" x14ac:dyDescent="0.3">
      <c r="M330" s="28"/>
    </row>
    <row r="331" spans="13:13" ht="12.45" x14ac:dyDescent="0.3">
      <c r="M331" s="28"/>
    </row>
    <row r="332" spans="13:13" ht="12.45" x14ac:dyDescent="0.3">
      <c r="M332" s="28"/>
    </row>
    <row r="333" spans="13:13" ht="12.45" x14ac:dyDescent="0.3">
      <c r="M333" s="28"/>
    </row>
    <row r="334" spans="13:13" ht="12.45" x14ac:dyDescent="0.3">
      <c r="M334" s="28"/>
    </row>
    <row r="335" spans="13:13" ht="12.45" x14ac:dyDescent="0.3">
      <c r="M335" s="28"/>
    </row>
    <row r="336" spans="13:13" ht="12.45" x14ac:dyDescent="0.3">
      <c r="M336" s="28"/>
    </row>
    <row r="337" spans="13:13" ht="12.45" x14ac:dyDescent="0.3">
      <c r="M337" s="28"/>
    </row>
    <row r="338" spans="13:13" ht="12.45" x14ac:dyDescent="0.3">
      <c r="M338" s="28"/>
    </row>
    <row r="339" spans="13:13" ht="12.45" x14ac:dyDescent="0.3">
      <c r="M339" s="28"/>
    </row>
    <row r="340" spans="13:13" ht="12.45" x14ac:dyDescent="0.3">
      <c r="M340" s="28"/>
    </row>
    <row r="341" spans="13:13" ht="12.45" x14ac:dyDescent="0.3">
      <c r="M341" s="28"/>
    </row>
    <row r="342" spans="13:13" ht="12.45" x14ac:dyDescent="0.3">
      <c r="M342" s="28"/>
    </row>
    <row r="343" spans="13:13" ht="12.45" x14ac:dyDescent="0.3">
      <c r="M343" s="28"/>
    </row>
    <row r="344" spans="13:13" ht="12.45" x14ac:dyDescent="0.3">
      <c r="M344" s="28"/>
    </row>
    <row r="345" spans="13:13" ht="12.45" x14ac:dyDescent="0.3">
      <c r="M345" s="28"/>
    </row>
    <row r="346" spans="13:13" ht="12.45" x14ac:dyDescent="0.3">
      <c r="M346" s="28"/>
    </row>
    <row r="347" spans="13:13" ht="12.45" x14ac:dyDescent="0.3">
      <c r="M347" s="28"/>
    </row>
    <row r="348" spans="13:13" ht="12.45" x14ac:dyDescent="0.3">
      <c r="M348" s="28"/>
    </row>
    <row r="349" spans="13:13" ht="12.45" x14ac:dyDescent="0.3">
      <c r="M349" s="28"/>
    </row>
    <row r="350" spans="13:13" ht="12.45" x14ac:dyDescent="0.3">
      <c r="M350" s="28"/>
    </row>
    <row r="351" spans="13:13" ht="12.45" x14ac:dyDescent="0.3">
      <c r="M351" s="28"/>
    </row>
    <row r="352" spans="13:13" ht="12.45" x14ac:dyDescent="0.3">
      <c r="M352" s="28"/>
    </row>
    <row r="353" spans="13:13" ht="12.45" x14ac:dyDescent="0.3">
      <c r="M353" s="28"/>
    </row>
    <row r="354" spans="13:13" ht="12.45" x14ac:dyDescent="0.3">
      <c r="M354" s="28"/>
    </row>
    <row r="355" spans="13:13" ht="12.45" x14ac:dyDescent="0.3">
      <c r="M355" s="28"/>
    </row>
    <row r="356" spans="13:13" ht="12.45" x14ac:dyDescent="0.3">
      <c r="M356" s="28"/>
    </row>
    <row r="357" spans="13:13" ht="12.45" x14ac:dyDescent="0.3">
      <c r="M357" s="28"/>
    </row>
    <row r="358" spans="13:13" ht="12.45" x14ac:dyDescent="0.3">
      <c r="M358" s="28"/>
    </row>
    <row r="359" spans="13:13" ht="12.45" x14ac:dyDescent="0.3">
      <c r="M359" s="28"/>
    </row>
    <row r="360" spans="13:13" ht="12.45" x14ac:dyDescent="0.3">
      <c r="M360" s="28"/>
    </row>
    <row r="361" spans="13:13" ht="12.45" x14ac:dyDescent="0.3">
      <c r="M361" s="28"/>
    </row>
    <row r="362" spans="13:13" ht="12.45" x14ac:dyDescent="0.3">
      <c r="M362" s="28"/>
    </row>
    <row r="363" spans="13:13" ht="12.45" x14ac:dyDescent="0.3">
      <c r="M363" s="28"/>
    </row>
    <row r="364" spans="13:13" ht="12.45" x14ac:dyDescent="0.3">
      <c r="M364" s="28"/>
    </row>
    <row r="365" spans="13:13" ht="12.45" x14ac:dyDescent="0.3">
      <c r="M365" s="28"/>
    </row>
    <row r="366" spans="13:13" ht="12.45" x14ac:dyDescent="0.3">
      <c r="M366" s="28"/>
    </row>
    <row r="367" spans="13:13" ht="12.45" x14ac:dyDescent="0.3">
      <c r="M367" s="28"/>
    </row>
    <row r="368" spans="13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13:13" ht="12.45" x14ac:dyDescent="0.3">
      <c r="M641" s="28"/>
    </row>
    <row r="642" spans="13:13" ht="12.45" x14ac:dyDescent="0.3">
      <c r="M642" s="28"/>
    </row>
    <row r="643" spans="13:13" ht="12.45" x14ac:dyDescent="0.3">
      <c r="M643" s="28"/>
    </row>
    <row r="644" spans="13:13" ht="12.45" x14ac:dyDescent="0.3">
      <c r="M644" s="28"/>
    </row>
    <row r="645" spans="13:13" ht="12.45" x14ac:dyDescent="0.3">
      <c r="M645" s="28"/>
    </row>
    <row r="646" spans="13:13" ht="12.45" x14ac:dyDescent="0.3">
      <c r="M646" s="28"/>
    </row>
    <row r="647" spans="13:13" ht="12.45" x14ac:dyDescent="0.3">
      <c r="M647" s="28"/>
    </row>
    <row r="648" spans="13:13" ht="12.45" x14ac:dyDescent="0.3">
      <c r="M648" s="28"/>
    </row>
    <row r="649" spans="13:13" ht="12.45" x14ac:dyDescent="0.3">
      <c r="M649" s="28"/>
    </row>
    <row r="650" spans="13:13" ht="12.45" x14ac:dyDescent="0.3">
      <c r="M650" s="28"/>
    </row>
    <row r="651" spans="13:13" ht="12.45" x14ac:dyDescent="0.3">
      <c r="M651" s="28"/>
    </row>
    <row r="652" spans="13:13" ht="12.45" x14ac:dyDescent="0.3">
      <c r="M652" s="28"/>
    </row>
    <row r="653" spans="13:13" ht="12.45" x14ac:dyDescent="0.3">
      <c r="M653" s="28"/>
    </row>
    <row r="654" spans="13:13" ht="12.45" x14ac:dyDescent="0.3">
      <c r="M654" s="28"/>
    </row>
    <row r="655" spans="13:13" ht="12.45" x14ac:dyDescent="0.3">
      <c r="M655" s="28"/>
    </row>
    <row r="656" spans="13:13" ht="12.45" x14ac:dyDescent="0.3">
      <c r="M656" s="28"/>
    </row>
    <row r="657" spans="13:13" ht="12.45" x14ac:dyDescent="0.3">
      <c r="M657" s="28"/>
    </row>
    <row r="658" spans="13:13" ht="12.45" x14ac:dyDescent="0.3">
      <c r="M658" s="28"/>
    </row>
    <row r="659" spans="13:13" ht="12.45" x14ac:dyDescent="0.3">
      <c r="M659" s="28"/>
    </row>
    <row r="660" spans="13:13" ht="12.45" x14ac:dyDescent="0.3">
      <c r="M660" s="28"/>
    </row>
    <row r="661" spans="13:13" ht="12.45" x14ac:dyDescent="0.3">
      <c r="M661" s="28"/>
    </row>
    <row r="662" spans="13:13" ht="12.45" x14ac:dyDescent="0.3">
      <c r="M662" s="28"/>
    </row>
    <row r="663" spans="13:13" ht="12.45" x14ac:dyDescent="0.3">
      <c r="M663" s="28"/>
    </row>
    <row r="664" spans="13:13" ht="12.45" x14ac:dyDescent="0.3">
      <c r="M664" s="28"/>
    </row>
    <row r="665" spans="13:13" ht="12.45" x14ac:dyDescent="0.3">
      <c r="M665" s="28"/>
    </row>
    <row r="666" spans="13:13" ht="12.45" x14ac:dyDescent="0.3">
      <c r="M666" s="28"/>
    </row>
    <row r="667" spans="13:13" ht="12.45" x14ac:dyDescent="0.3">
      <c r="M667" s="28"/>
    </row>
    <row r="668" spans="13:13" ht="12.45" x14ac:dyDescent="0.3">
      <c r="M668" s="28"/>
    </row>
    <row r="669" spans="13:13" ht="12.45" x14ac:dyDescent="0.3">
      <c r="M669" s="28"/>
    </row>
    <row r="670" spans="13:13" ht="12.45" x14ac:dyDescent="0.3">
      <c r="M670" s="28"/>
    </row>
    <row r="671" spans="13:13" ht="12.45" x14ac:dyDescent="0.3">
      <c r="M671" s="28"/>
    </row>
    <row r="672" spans="13:13" ht="12.45" x14ac:dyDescent="0.3">
      <c r="M672" s="28"/>
    </row>
    <row r="673" spans="13:13" ht="12.45" x14ac:dyDescent="0.3">
      <c r="M673" s="28"/>
    </row>
    <row r="674" spans="13:13" ht="12.45" x14ac:dyDescent="0.3">
      <c r="M674" s="28"/>
    </row>
    <row r="675" spans="13:13" ht="12.45" x14ac:dyDescent="0.3">
      <c r="M675" s="28"/>
    </row>
    <row r="676" spans="13:13" ht="12.45" x14ac:dyDescent="0.3">
      <c r="M676" s="28"/>
    </row>
    <row r="677" spans="13:13" ht="12.45" x14ac:dyDescent="0.3">
      <c r="M677" s="28"/>
    </row>
    <row r="678" spans="13:13" ht="12.45" x14ac:dyDescent="0.3">
      <c r="M678" s="28"/>
    </row>
    <row r="679" spans="13:13" ht="12.45" x14ac:dyDescent="0.3">
      <c r="M679" s="28"/>
    </row>
    <row r="680" spans="13:13" ht="12.45" x14ac:dyDescent="0.3">
      <c r="M680" s="28"/>
    </row>
    <row r="681" spans="13:13" ht="12.45" x14ac:dyDescent="0.3">
      <c r="M681" s="28"/>
    </row>
    <row r="682" spans="13:13" ht="12.45" x14ac:dyDescent="0.3">
      <c r="M682" s="28"/>
    </row>
    <row r="683" spans="13:13" ht="12.45" x14ac:dyDescent="0.3">
      <c r="M683" s="28"/>
    </row>
    <row r="684" spans="13:13" ht="12.45" x14ac:dyDescent="0.3">
      <c r="M684" s="28"/>
    </row>
    <row r="685" spans="13:13" ht="12.45" x14ac:dyDescent="0.3">
      <c r="M685" s="28"/>
    </row>
    <row r="686" spans="13:13" ht="12.45" x14ac:dyDescent="0.3">
      <c r="M686" s="28"/>
    </row>
    <row r="687" spans="13:13" ht="12.45" x14ac:dyDescent="0.3">
      <c r="M687" s="28"/>
    </row>
    <row r="688" spans="13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M837" s="28"/>
    </row>
    <row r="838" spans="6:13" ht="12.45" x14ac:dyDescent="0.3">
      <c r="M838" s="28"/>
    </row>
    <row r="839" spans="6:13" ht="12.45" x14ac:dyDescent="0.3">
      <c r="M839" s="28"/>
    </row>
    <row r="840" spans="6:13" ht="12.45" x14ac:dyDescent="0.3">
      <c r="M840" s="28"/>
    </row>
    <row r="841" spans="6:13" ht="12.45" x14ac:dyDescent="0.3">
      <c r="M841" s="28"/>
    </row>
    <row r="842" spans="6:13" ht="12.45" x14ac:dyDescent="0.3">
      <c r="M842" s="28"/>
    </row>
    <row r="843" spans="6:13" ht="12.45" x14ac:dyDescent="0.3">
      <c r="M843" s="28"/>
    </row>
    <row r="844" spans="6:13" ht="12.45" x14ac:dyDescent="0.3">
      <c r="M844" s="28"/>
    </row>
    <row r="845" spans="6:13" ht="12.45" x14ac:dyDescent="0.3">
      <c r="M845" s="28"/>
    </row>
    <row r="846" spans="6:13" ht="12.45" x14ac:dyDescent="0.3">
      <c r="M846" s="28"/>
    </row>
    <row r="847" spans="6:13" ht="12.45" x14ac:dyDescent="0.3">
      <c r="M847" s="28"/>
    </row>
    <row r="848" spans="6:13" ht="12.45" x14ac:dyDescent="0.3">
      <c r="F848" s="6"/>
      <c r="M848" s="28"/>
    </row>
  </sheetData>
  <sortState xmlns:xlrd2="http://schemas.microsoft.com/office/spreadsheetml/2017/richdata2" ref="A2:M72">
    <sortCondition descending="1" ref="M1:M72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M848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3515625" defaultRowHeight="15.75" customHeight="1" outlineLevelCol="1" x14ac:dyDescent="0.3"/>
  <cols>
    <col min="1" max="1" width="7.15234375" style="3" bestFit="1" customWidth="1"/>
    <col min="2" max="2" width="13.53515625" style="3" bestFit="1" customWidth="1"/>
    <col min="3" max="3" width="7.15234375" style="3" bestFit="1" customWidth="1"/>
    <col min="4" max="4" width="4.15234375" style="3" bestFit="1" customWidth="1"/>
    <col min="5" max="5" width="28.3828125" style="3" bestFit="1" customWidth="1" collapsed="1"/>
    <col min="6" max="6" width="41.1523437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bestFit="1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s="3" t="s">
        <v>58</v>
      </c>
      <c r="B2" s="3" t="s">
        <v>59</v>
      </c>
      <c r="C2" s="3" t="s">
        <v>33</v>
      </c>
      <c r="D2" s="3">
        <v>64</v>
      </c>
      <c r="E2" s="3" t="s">
        <v>18</v>
      </c>
      <c r="F2" s="2" t="str">
        <f t="shared" ref="F2:F33" si="0">A2&amp;B2&amp;C2&amp;E2</f>
        <v>JimHansenMGATE CITY STRIDERS</v>
      </c>
      <c r="G2" s="26">
        <f>SUMIF('Nashua 10K'!$F$2:$F$300,$F2,'Nashua 10K'!$J$2:$J$300)</f>
        <v>94</v>
      </c>
      <c r="H2" s="26">
        <f>SUMIF('Cinco 5K'!$F$2:$F$399,$F2,'Cinco 5K'!$J$2:$J$399)</f>
        <v>97</v>
      </c>
      <c r="I2" s="26">
        <f>SUMIF('Run for Freedom 10K'!$F$2:$F$300,$F2,'Run for Freedom 10K'!$J$2:$J$300)</f>
        <v>85</v>
      </c>
      <c r="J2" s="26">
        <f>SUMIF('Half Way to St. Patty 5K'!$F$2:$F$300,$F2,'Half Way to St. Patty 5K'!$J$2:$J$300)</f>
        <v>79</v>
      </c>
      <c r="K2" s="26">
        <f>SUMIF('Downriver 10K'!$F$2:$F$300,$F2,'Downriver 10K'!$J$2:$J$300)</f>
        <v>0</v>
      </c>
      <c r="L2" s="26">
        <f>SUMIF('New England Half'!$F$2:$F$300,$F2,'New England Half'!$J$2:$J$300)</f>
        <v>92</v>
      </c>
      <c r="M2" s="28">
        <f t="shared" ref="M2:M33" si="1">SUM(G2:L2)</f>
        <v>447</v>
      </c>
    </row>
    <row r="3" spans="1:13" ht="12.45" x14ac:dyDescent="0.3">
      <c r="A3" s="3" t="s">
        <v>790</v>
      </c>
      <c r="B3" s="3" t="s">
        <v>791</v>
      </c>
      <c r="C3" s="3" t="s">
        <v>33</v>
      </c>
      <c r="D3">
        <v>61</v>
      </c>
      <c r="E3" s="2" t="s">
        <v>21</v>
      </c>
      <c r="F3" s="2" t="str">
        <f t="shared" si="0"/>
        <v>RobDanielsMUPPER VALLEY RUNNING CLUB</v>
      </c>
      <c r="G3" s="26">
        <f>SUMIF('Nashua 10K'!$F$2:$F$300,$F3,'Nashua 10K'!$J$2:$J$300)</f>
        <v>0</v>
      </c>
      <c r="H3" s="26">
        <f>SUMIF('Cinco 5K'!$F$2:$F$399,$F3,'Cinco 5K'!$J$2:$J$399)</f>
        <v>0</v>
      </c>
      <c r="I3" s="26">
        <f>SUMIF('Run for Freedom 10K'!$F$2:$F$300,$F3,'Run for Freedom 10K'!$J$2:$J$300)</f>
        <v>0</v>
      </c>
      <c r="J3" s="26">
        <f>SUMIF('Half Way to St. Patty 5K'!$F$2:$F$300,$F3,'Half Way to St. Patty 5K'!$J$2:$J$300)</f>
        <v>62</v>
      </c>
      <c r="K3" s="26">
        <f>SUMIF('Downriver 10K'!$F$2:$F$300,$F3,'Downriver 10K'!$J$2:$J$300)</f>
        <v>68</v>
      </c>
      <c r="L3" s="26">
        <f>SUMIF('New England Half'!$F$2:$F$300,$F3,'New England Half'!$J$2:$J$300)</f>
        <v>64</v>
      </c>
      <c r="M3" s="28">
        <f t="shared" si="1"/>
        <v>194</v>
      </c>
    </row>
    <row r="4" spans="1:13" ht="12.45" x14ac:dyDescent="0.3">
      <c r="A4" s="3" t="s">
        <v>106</v>
      </c>
      <c r="B4" s="3" t="s">
        <v>107</v>
      </c>
      <c r="C4" s="3" t="s">
        <v>33</v>
      </c>
      <c r="D4">
        <v>65</v>
      </c>
      <c r="E4" s="3" t="s">
        <v>18</v>
      </c>
      <c r="F4" s="2" t="str">
        <f t="shared" si="0"/>
        <v>BruceContiMGATE CITY STRIDERS</v>
      </c>
      <c r="G4" s="26">
        <f>SUMIF('Nashua 10K'!$F$2:$F$300,$F4,'Nashua 10K'!$J$2:$J$300)</f>
        <v>38</v>
      </c>
      <c r="H4" s="26">
        <f>SUMIF('Cinco 5K'!$F$2:$F$399,$F4,'Cinco 5K'!$J$2:$J$399)</f>
        <v>18.25</v>
      </c>
      <c r="I4" s="26">
        <f>SUMIF('Run for Freedom 10K'!$F$2:$F$300,$F4,'Run for Freedom 10K'!$J$2:$J$300)</f>
        <v>11.75</v>
      </c>
      <c r="J4" s="26">
        <f>SUMIF('Half Way to St. Patty 5K'!$F$2:$F$300,$F4,'Half Way to St. Patty 5K'!$J$2:$J$300)</f>
        <v>30</v>
      </c>
      <c r="K4" s="26">
        <f>SUMIF('Downriver 10K'!$F$2:$F$300,$F4,'Downriver 10K'!$J$2:$J$300)</f>
        <v>41</v>
      </c>
      <c r="L4" s="26">
        <f>SUMIF('New England Half'!$F$2:$F$300,$F4,'New England Half'!$J$2:$J$300)</f>
        <v>26</v>
      </c>
      <c r="M4" s="28">
        <f t="shared" si="1"/>
        <v>165</v>
      </c>
    </row>
    <row r="5" spans="1:13" ht="12.45" x14ac:dyDescent="0.3">
      <c r="A5" s="3" t="s">
        <v>99</v>
      </c>
      <c r="B5" s="3" t="s">
        <v>72</v>
      </c>
      <c r="C5" s="3" t="s">
        <v>33</v>
      </c>
      <c r="D5">
        <v>62</v>
      </c>
      <c r="E5" s="3" t="s">
        <v>21</v>
      </c>
      <c r="F5" s="2" t="str">
        <f t="shared" si="0"/>
        <v>TomMooreMUPPER VALLEY RUNNING CLUB</v>
      </c>
      <c r="G5" s="26">
        <f>SUMIF('Nashua 10K'!$F$2:$F$300,$F5,'Nashua 10K'!$J$2:$J$300)</f>
        <v>33</v>
      </c>
      <c r="H5" s="26">
        <f>SUMIF('Cinco 5K'!$F$2:$F$399,$F5,'Cinco 5K'!$J$2:$J$399)</f>
        <v>20.5</v>
      </c>
      <c r="I5" s="26">
        <f>SUMIF('Run for Freedom 10K'!$F$2:$F$300,$F5,'Run for Freedom 10K'!$J$2:$J$300)</f>
        <v>28</v>
      </c>
      <c r="J5" s="26">
        <f>SUMIF('Half Way to St. Patty 5K'!$F$2:$F$300,$F5,'Half Way to St. Patty 5K'!$J$2:$J$300)</f>
        <v>34</v>
      </c>
      <c r="K5" s="26">
        <f>SUMIF('Downriver 10K'!$F$2:$F$300,$F5,'Downriver 10K'!$J$2:$J$300)</f>
        <v>50</v>
      </c>
      <c r="L5" s="26">
        <f>SUMIF('New England Half'!$F$2:$F$300,$F5,'New England Half'!$J$2:$J$300)</f>
        <v>0</v>
      </c>
      <c r="M5" s="28">
        <f t="shared" si="1"/>
        <v>165.5</v>
      </c>
    </row>
    <row r="6" spans="1:13" ht="12.45" x14ac:dyDescent="0.3">
      <c r="A6" s="3" t="s">
        <v>517</v>
      </c>
      <c r="B6" s="3" t="s">
        <v>917</v>
      </c>
      <c r="C6" s="3" t="s">
        <v>33</v>
      </c>
      <c r="D6" s="3">
        <v>60</v>
      </c>
      <c r="E6" s="2" t="s">
        <v>24</v>
      </c>
      <c r="F6" s="2" t="str">
        <f t="shared" si="0"/>
        <v>PeterMaddenMGREATER MANCHESTER RUNNING CLUB</v>
      </c>
      <c r="G6" s="26">
        <f>SUMIF('Nashua 10K'!$F$2:$F$300,$F6,'Nashua 10K'!$J$2:$J$300)</f>
        <v>0</v>
      </c>
      <c r="H6" s="26">
        <f>SUMIF('Cinco 5K'!$F$2:$F$399,$F6,'Cinco 5K'!$J$2:$J$399)</f>
        <v>0</v>
      </c>
      <c r="I6" s="26">
        <f>SUMIF('Run for Freedom 10K'!$F$2:$F$300,$F6,'Run for Freedom 10K'!$J$2:$J$300)</f>
        <v>0</v>
      </c>
      <c r="J6" s="26">
        <f>SUMIF('Half Way to St. Patty 5K'!$F$2:$F$300,$F6,'Half Way to St. Patty 5K'!$J$2:$J$300)</f>
        <v>0</v>
      </c>
      <c r="K6" s="26">
        <f>SUMIF('Downriver 10K'!$F$2:$F$300,$F6,'Downriver 10K'!$J$2:$J$300)</f>
        <v>0</v>
      </c>
      <c r="L6" s="26">
        <f>SUMIF('New England Half'!$F$2:$F$300,$F6,'New England Half'!$J$2:$J$300)</f>
        <v>119</v>
      </c>
      <c r="M6" s="28">
        <f t="shared" si="1"/>
        <v>119</v>
      </c>
    </row>
    <row r="7" spans="1:13" ht="12.45" x14ac:dyDescent="0.3">
      <c r="A7" t="s">
        <v>109</v>
      </c>
      <c r="B7" t="s">
        <v>110</v>
      </c>
      <c r="C7" t="s">
        <v>33</v>
      </c>
      <c r="D7">
        <v>69</v>
      </c>
      <c r="E7" t="s">
        <v>18</v>
      </c>
      <c r="F7" s="2" t="str">
        <f t="shared" si="0"/>
        <v>WoodySyrjalaMGATE CITY STRIDERS</v>
      </c>
      <c r="G7" s="26">
        <f>SUMIF('Nashua 10K'!$F$2:$F$300,$F7,'Nashua 10K'!$J$2:$J$300)</f>
        <v>41</v>
      </c>
      <c r="H7" s="26">
        <f>SUMIF('Cinco 5K'!$F$2:$F$399,$F7,'Cinco 5K'!$J$2:$J$399)</f>
        <v>0</v>
      </c>
      <c r="I7" s="26">
        <f>SUMIF('Run for Freedom 10K'!$F$2:$F$300,$F7,'Run for Freedom 10K'!$J$2:$J$300)</f>
        <v>0</v>
      </c>
      <c r="J7" s="26">
        <f>SUMIF('Half Way to St. Patty 5K'!$F$2:$F$300,$F7,'Half Way to St. Patty 5K'!$J$2:$J$300)</f>
        <v>25</v>
      </c>
      <c r="K7" s="26">
        <f>SUMIF('Downriver 10K'!$F$2:$F$300,$F7,'Downriver 10K'!$J$2:$J$300)</f>
        <v>36.5</v>
      </c>
      <c r="L7" s="26">
        <f>SUMIF('New England Half'!$F$2:$F$300,$F7,'New England Half'!$J$2:$J$300)</f>
        <v>0</v>
      </c>
      <c r="M7" s="28">
        <f t="shared" si="1"/>
        <v>102.5</v>
      </c>
    </row>
    <row r="8" spans="1:13" ht="12.45" x14ac:dyDescent="0.3">
      <c r="A8" s="3" t="s">
        <v>75</v>
      </c>
      <c r="B8" s="3" t="s">
        <v>76</v>
      </c>
      <c r="C8" s="3" t="s">
        <v>33</v>
      </c>
      <c r="D8" s="3">
        <v>62</v>
      </c>
      <c r="E8" s="3" t="s">
        <v>19</v>
      </c>
      <c r="F8" s="2" t="str">
        <f t="shared" si="0"/>
        <v>BobDolanMGREATER DERRY TRACK CLUB</v>
      </c>
      <c r="G8" s="26">
        <f>SUMIF('Nashua 10K'!$F$2:$F$300,$F8,'Nashua 10K'!$J$2:$J$300)</f>
        <v>60</v>
      </c>
      <c r="H8" s="26">
        <f>SUMIF('Cinco 5K'!$F$2:$F$399,$F8,'Cinco 5K'!$J$2:$J$399)</f>
        <v>41</v>
      </c>
      <c r="I8" s="26">
        <f>SUMIF('Run for Freedom 10K'!$F$2:$F$300,$F8,'Run for Freedom 10K'!$J$2:$J$300)</f>
        <v>0</v>
      </c>
      <c r="J8" s="26">
        <f>SUMIF('Half Way to St. Patty 5K'!$F$2:$F$300,$F8,'Half Way to St. Patty 5K'!$J$2:$J$300)</f>
        <v>0</v>
      </c>
      <c r="K8" s="26">
        <f>SUMIF('Downriver 10K'!$F$2:$F$300,$F8,'Downriver 10K'!$J$2:$J$300)</f>
        <v>0</v>
      </c>
      <c r="L8" s="26">
        <f>SUMIF('New England Half'!$F$2:$F$300,$F8,'New England Half'!$J$2:$J$300)</f>
        <v>0</v>
      </c>
      <c r="M8" s="28">
        <f t="shared" si="1"/>
        <v>101</v>
      </c>
    </row>
    <row r="9" spans="1:13" ht="12.45" x14ac:dyDescent="0.3">
      <c r="A9" s="3" t="s">
        <v>648</v>
      </c>
      <c r="B9" s="3" t="s">
        <v>649</v>
      </c>
      <c r="C9" s="3" t="s">
        <v>33</v>
      </c>
      <c r="D9" s="3">
        <v>60</v>
      </c>
      <c r="E9" s="3" t="s">
        <v>19</v>
      </c>
      <c r="F9" s="2" t="str">
        <f t="shared" si="0"/>
        <v>CharlieBemisMGREATER DERRY TRACK CLUB</v>
      </c>
      <c r="G9" s="26">
        <f>SUMIF('Nashua 10K'!$F$2:$F$300,$F9,'Nashua 10K'!$J$2:$J$300)</f>
        <v>0</v>
      </c>
      <c r="H9" s="26">
        <f>SUMIF('Cinco 5K'!$F$2:$F$399,$F9,'Cinco 5K'!$J$2:$J$399)</f>
        <v>0</v>
      </c>
      <c r="I9" s="26">
        <f>SUMIF('Run for Freedom 10K'!$F$2:$F$300,$F9,'Run for Freedom 10K'!$J$2:$J$300)</f>
        <v>100</v>
      </c>
      <c r="J9" s="26">
        <f>SUMIF('Half Way to St. Patty 5K'!$F$2:$F$300,$F9,'Half Way to St. Patty 5K'!$J$2:$J$300)</f>
        <v>0</v>
      </c>
      <c r="K9" s="26">
        <f>SUMIF('Downriver 10K'!$F$2:$F$300,$F9,'Downriver 10K'!$J$2:$J$300)</f>
        <v>0</v>
      </c>
      <c r="L9" s="26">
        <f>SUMIF('New England Half'!$F$2:$F$300,$F9,'New England Half'!$J$2:$J$300)</f>
        <v>0</v>
      </c>
      <c r="M9" s="28">
        <f t="shared" si="1"/>
        <v>100</v>
      </c>
    </row>
    <row r="10" spans="1:13" ht="12.45" x14ac:dyDescent="0.3">
      <c r="A10" t="s">
        <v>517</v>
      </c>
      <c r="B10" t="s">
        <v>877</v>
      </c>
      <c r="C10" t="s">
        <v>33</v>
      </c>
      <c r="D10">
        <v>68</v>
      </c>
      <c r="E10" s="3" t="s">
        <v>20</v>
      </c>
      <c r="F10" s="2" t="str">
        <f t="shared" si="0"/>
        <v>PeterWasylakMMILLENNIUM RUNNING</v>
      </c>
      <c r="G10" s="26">
        <f>SUMIF('Nashua 10K'!$F$2:$F$300,$F10,'Nashua 10K'!$J$2:$J$300)</f>
        <v>0</v>
      </c>
      <c r="H10" s="26">
        <f>SUMIF('Cinco 5K'!$F$2:$F$399,$F10,'Cinco 5K'!$J$2:$J$399)</f>
        <v>0</v>
      </c>
      <c r="I10" s="26">
        <f>SUMIF('Run for Freedom 10K'!$F$2:$F$300,$F10,'Run for Freedom 10K'!$J$2:$J$300)</f>
        <v>0</v>
      </c>
      <c r="J10" s="26">
        <f>SUMIF('Half Way to St. Patty 5K'!$F$2:$F$300,$F10,'Half Way to St. Patty 5K'!$J$2:$J$300)</f>
        <v>0</v>
      </c>
      <c r="K10" s="26">
        <f>SUMIF('Downriver 10K'!$F$2:$F$300,$F10,'Downriver 10K'!$J$2:$J$300)</f>
        <v>0</v>
      </c>
      <c r="L10" s="26">
        <f>SUMIF('New England Half'!$F$2:$F$300,$F10,'New England Half'!$J$2:$J$300)</f>
        <v>90</v>
      </c>
      <c r="M10" s="28">
        <f t="shared" si="1"/>
        <v>90</v>
      </c>
    </row>
    <row r="11" spans="1:13" ht="12.45" x14ac:dyDescent="0.3">
      <c r="A11" s="3" t="s">
        <v>145</v>
      </c>
      <c r="B11" s="3" t="s">
        <v>146</v>
      </c>
      <c r="C11" s="3" t="s">
        <v>33</v>
      </c>
      <c r="D11" s="3">
        <v>62</v>
      </c>
      <c r="E11" s="3" t="s">
        <v>18</v>
      </c>
      <c r="F11" s="2" t="str">
        <f t="shared" si="0"/>
        <v>PhilPetschekMGATE CITY STRIDERS</v>
      </c>
      <c r="G11" s="26">
        <f>SUMIF('Nashua 10K'!$F$2:$F$300,$F11,'Nashua 10K'!$J$2:$J$300)</f>
        <v>29</v>
      </c>
      <c r="H11" s="26">
        <f>SUMIF('Cinco 5K'!$F$2:$F$399,$F11,'Cinco 5K'!$J$2:$J$399)</f>
        <v>3.03125</v>
      </c>
      <c r="I11" s="26">
        <f>SUMIF('Run for Freedom 10K'!$F$2:$F$300,$F11,'Run for Freedom 10K'!$J$2:$J$300)</f>
        <v>0</v>
      </c>
      <c r="J11" s="26">
        <f>SUMIF('Half Way to St. Patty 5K'!$F$2:$F$300,$F11,'Half Way to St. Patty 5K'!$J$2:$J$300)</f>
        <v>14</v>
      </c>
      <c r="K11" s="26">
        <f>SUMIF('Downriver 10K'!$F$2:$F$300,$F11,'Downriver 10K'!$J$2:$J$300)</f>
        <v>24.25</v>
      </c>
      <c r="L11" s="26">
        <f>SUMIF('New England Half'!$F$2:$F$300,$F11,'New England Half'!$J$2:$J$300)</f>
        <v>8.5</v>
      </c>
      <c r="M11" s="28">
        <f t="shared" si="1"/>
        <v>78.78125</v>
      </c>
    </row>
    <row r="12" spans="1:13" ht="12.45" x14ac:dyDescent="0.3">
      <c r="A12" t="s">
        <v>802</v>
      </c>
      <c r="B12" t="s">
        <v>88</v>
      </c>
      <c r="C12" t="s">
        <v>33</v>
      </c>
      <c r="D12">
        <v>69</v>
      </c>
      <c r="E12" s="2" t="s">
        <v>21</v>
      </c>
      <c r="F12" s="2" t="str">
        <f t="shared" si="0"/>
        <v>JeffReedMUPPER VALLEY RUNNING CLUB</v>
      </c>
      <c r="G12" s="26">
        <f>SUMIF('Nashua 10K'!$F$2:$F$300,$F12,'Nashua 10K'!$J$2:$J$300)</f>
        <v>0</v>
      </c>
      <c r="H12" s="26">
        <f>SUMIF('Cinco 5K'!$F$2:$F$399,$F12,'Cinco 5K'!$J$2:$J$399)</f>
        <v>0</v>
      </c>
      <c r="I12" s="26">
        <f>SUMIF('Run for Freedom 10K'!$F$2:$F$300,$F12,'Run for Freedom 10K'!$J$2:$J$300)</f>
        <v>0</v>
      </c>
      <c r="J12" s="26">
        <f>SUMIF('Half Way to St. Patty 5K'!$F$2:$F$300,$F12,'Half Way to St. Patty 5K'!$J$2:$J$300)</f>
        <v>0</v>
      </c>
      <c r="K12" s="26">
        <f>SUMIF('Downriver 10K'!$F$2:$F$300,$F12,'Downriver 10K'!$J$2:$J$300)</f>
        <v>76</v>
      </c>
      <c r="L12" s="26">
        <f>SUMIF('New England Half'!$F$2:$F$300,$F12,'New England Half'!$J$2:$J$300)</f>
        <v>0</v>
      </c>
      <c r="M12" s="28">
        <f t="shared" si="1"/>
        <v>76</v>
      </c>
    </row>
    <row r="13" spans="1:13" ht="12.45" x14ac:dyDescent="0.3">
      <c r="A13" t="s">
        <v>708</v>
      </c>
      <c r="B13" s="2" t="s">
        <v>709</v>
      </c>
      <c r="C13" s="3" t="s">
        <v>33</v>
      </c>
      <c r="D13">
        <v>62</v>
      </c>
      <c r="E13" s="2" t="s">
        <v>19</v>
      </c>
      <c r="F13" s="2" t="str">
        <f t="shared" si="0"/>
        <v>FrancisLamyMGREATER DERRY TRACK CLUB</v>
      </c>
      <c r="G13" s="26">
        <f>SUMIF('Nashua 10K'!$F$2:$F$300,$F13,'Nashua 10K'!$J$2:$J$300)</f>
        <v>0</v>
      </c>
      <c r="H13" s="26">
        <f>SUMIF('Cinco 5K'!$F$2:$F$399,$F13,'Cinco 5K'!$J$2:$J$399)</f>
        <v>0</v>
      </c>
      <c r="I13" s="26">
        <f>SUMIF('Run for Freedom 10K'!$F$2:$F$300,$F13,'Run for Freedom 10K'!$J$2:$J$300)</f>
        <v>0</v>
      </c>
      <c r="J13" s="26">
        <f>SUMIF('Half Way to St. Patty 5K'!$F$2:$F$300,$F13,'Half Way to St. Patty 5K'!$J$2:$J$300)</f>
        <v>66</v>
      </c>
      <c r="K13" s="26">
        <f>SUMIF('Downriver 10K'!$F$2:$F$300,$F13,'Downriver 10K'!$J$2:$J$300)</f>
        <v>0</v>
      </c>
      <c r="L13" s="26">
        <f>SUMIF('New England Half'!$F$2:$F$300,$F13,'New England Half'!$J$2:$J$300)</f>
        <v>0</v>
      </c>
      <c r="M13" s="28">
        <f t="shared" si="1"/>
        <v>66</v>
      </c>
    </row>
    <row r="14" spans="1:13" ht="12.45" x14ac:dyDescent="0.3">
      <c r="A14" s="3" t="s">
        <v>486</v>
      </c>
      <c r="B14" s="3" t="s">
        <v>487</v>
      </c>
      <c r="C14" s="3" t="s">
        <v>33</v>
      </c>
      <c r="D14" s="3">
        <v>68</v>
      </c>
      <c r="E14" s="3" t="s">
        <v>20</v>
      </c>
      <c r="F14" s="2" t="str">
        <f t="shared" si="0"/>
        <v>KevinDurkinMMILLENNIUM RUNNING</v>
      </c>
      <c r="G14" s="26">
        <f>SUMIF('Nashua 10K'!$F$2:$F$300,$F14,'Nashua 10K'!$J$2:$J$300)</f>
        <v>0</v>
      </c>
      <c r="H14" s="26">
        <f>SUMIF('Cinco 5K'!$F$2:$F$399,$F14,'Cinco 5K'!$J$2:$J$399)</f>
        <v>50</v>
      </c>
      <c r="I14" s="26">
        <f>SUMIF('Run for Freedom 10K'!$F$2:$F$300,$F14,'Run for Freedom 10K'!$J$2:$J$300)</f>
        <v>0</v>
      </c>
      <c r="J14" s="26">
        <f>SUMIF('Half Way to St. Patty 5K'!$F$2:$F$300,$F14,'Half Way to St. Patty 5K'!$J$2:$J$300)</f>
        <v>0</v>
      </c>
      <c r="K14" s="26">
        <f>SUMIF('Downriver 10K'!$F$2:$F$300,$F14,'Downriver 10K'!$J$2:$J$300)</f>
        <v>0</v>
      </c>
      <c r="L14" s="26">
        <f>SUMIF('New England Half'!$F$2:$F$300,$F14,'New England Half'!$J$2:$J$300)</f>
        <v>0</v>
      </c>
      <c r="M14" s="28">
        <f t="shared" si="1"/>
        <v>50</v>
      </c>
    </row>
    <row r="15" spans="1:13" ht="12.45" x14ac:dyDescent="0.3">
      <c r="A15" s="3" t="s">
        <v>511</v>
      </c>
      <c r="B15" s="3" t="s">
        <v>466</v>
      </c>
      <c r="C15" s="3" t="s">
        <v>33</v>
      </c>
      <c r="D15" s="3">
        <v>64</v>
      </c>
      <c r="E15" s="3" t="s">
        <v>20</v>
      </c>
      <c r="F15" s="2" t="str">
        <f t="shared" si="0"/>
        <v>WayneRobinsonMMILLENNIUM RUNNING</v>
      </c>
      <c r="G15" s="26">
        <f>SUMIF('Nashua 10K'!$F$2:$F$300,$F15,'Nashua 10K'!$J$2:$J$300)</f>
        <v>0</v>
      </c>
      <c r="H15" s="26">
        <f>SUMIF('Cinco 5K'!$F$2:$F$399,$F15,'Cinco 5K'!$J$2:$J$399)</f>
        <v>19.75</v>
      </c>
      <c r="I15" s="26">
        <f>SUMIF('Run for Freedom 10K'!$F$2:$F$300,$F15,'Run for Freedom 10K'!$J$2:$J$300)</f>
        <v>0</v>
      </c>
      <c r="J15" s="26">
        <f>SUMIF('Half Way to St. Patty 5K'!$F$2:$F$300,$F15,'Half Way to St. Patty 5K'!$J$2:$J$300)</f>
        <v>15.5</v>
      </c>
      <c r="K15" s="26">
        <f>SUMIF('Downriver 10K'!$F$2:$F$300,$F15,'Downriver 10K'!$J$2:$J$300)</f>
        <v>0</v>
      </c>
      <c r="L15" s="26">
        <f>SUMIF('New England Half'!$F$2:$F$300,$F15,'New England Half'!$J$2:$J$300)</f>
        <v>14</v>
      </c>
      <c r="M15" s="28">
        <f t="shared" si="1"/>
        <v>49.25</v>
      </c>
    </row>
    <row r="16" spans="1:13" ht="12.45" x14ac:dyDescent="0.3">
      <c r="A16" s="3" t="s">
        <v>79</v>
      </c>
      <c r="B16" s="3" t="s">
        <v>244</v>
      </c>
      <c r="C16" s="3" t="s">
        <v>33</v>
      </c>
      <c r="D16" s="3">
        <v>64</v>
      </c>
      <c r="E16" s="3" t="s">
        <v>20</v>
      </c>
      <c r="F16" s="2" t="str">
        <f t="shared" si="0"/>
        <v>ScottMcCurdyMMILLENNIUM RUNNING</v>
      </c>
      <c r="G16" s="26">
        <f>SUMIF('Nashua 10K'!$F$2:$F$300,$F16,'Nashua 10K'!$J$2:$J$300)</f>
        <v>0</v>
      </c>
      <c r="H16" s="26">
        <f>SUMIF('Cinco 5K'!$F$2:$F$399,$F16,'Cinco 5K'!$J$2:$J$399)</f>
        <v>42.5</v>
      </c>
      <c r="I16" s="26">
        <f>SUMIF('Run for Freedom 10K'!$F$2:$F$300,$F16,'Run for Freedom 10K'!$J$2:$J$300)</f>
        <v>0</v>
      </c>
      <c r="J16" s="26">
        <f>SUMIF('Half Way to St. Patty 5K'!$F$2:$F$300,$F16,'Half Way to St. Patty 5K'!$J$2:$J$300)</f>
        <v>0</v>
      </c>
      <c r="K16" s="26">
        <f>SUMIF('Downriver 10K'!$F$2:$F$300,$F16,'Downriver 10K'!$J$2:$J$300)</f>
        <v>0</v>
      </c>
      <c r="L16" s="26">
        <f>SUMIF('New England Half'!$F$2:$F$300,$F16,'New England Half'!$J$2:$J$300)</f>
        <v>0</v>
      </c>
      <c r="M16" s="28">
        <f t="shared" si="1"/>
        <v>42.5</v>
      </c>
    </row>
    <row r="17" spans="1:13" ht="12.45" x14ac:dyDescent="0.3">
      <c r="A17" s="3" t="s">
        <v>554</v>
      </c>
      <c r="B17" s="3" t="s">
        <v>265</v>
      </c>
      <c r="C17" s="3" t="s">
        <v>33</v>
      </c>
      <c r="D17">
        <v>68</v>
      </c>
      <c r="E17" s="3" t="s">
        <v>19</v>
      </c>
      <c r="F17" s="2" t="str">
        <f t="shared" si="0"/>
        <v>GarySomogieMGREATER DERRY TRACK CLUB</v>
      </c>
      <c r="G17" s="26">
        <f>SUMIF('Nashua 10K'!$F$2:$F$300,$F17,'Nashua 10K'!$J$2:$J$300)</f>
        <v>0</v>
      </c>
      <c r="H17" s="26">
        <f>SUMIF('Cinco 5K'!$F$2:$F$399,$F17,'Cinco 5K'!$J$2:$J$399)</f>
        <v>4.5625</v>
      </c>
      <c r="I17" s="26">
        <f>SUMIF('Run for Freedom 10K'!$F$2:$F$300,$F17,'Run for Freedom 10K'!$J$2:$J$300)</f>
        <v>7.5</v>
      </c>
      <c r="J17" s="26">
        <f>SUMIF('Half Way to St. Patty 5K'!$F$2:$F$300,$F17,'Half Way to St. Patty 5K'!$J$2:$J$300)</f>
        <v>0</v>
      </c>
      <c r="K17" s="26">
        <f>SUMIF('Downriver 10K'!$F$2:$F$300,$F17,'Downriver 10K'!$J$2:$J$300)</f>
        <v>17</v>
      </c>
      <c r="L17" s="26">
        <f>SUMIF('New England Half'!$F$2:$F$300,$F17,'New England Half'!$J$2:$J$300)</f>
        <v>10</v>
      </c>
      <c r="M17" s="28">
        <f t="shared" si="1"/>
        <v>39.0625</v>
      </c>
    </row>
    <row r="18" spans="1:13" ht="12.45" x14ac:dyDescent="0.3">
      <c r="A18" s="3" t="s">
        <v>676</v>
      </c>
      <c r="B18" s="3" t="s">
        <v>617</v>
      </c>
      <c r="C18" s="3" t="s">
        <v>33</v>
      </c>
      <c r="D18" s="3">
        <v>60</v>
      </c>
      <c r="E18" s="3" t="s">
        <v>19</v>
      </c>
      <c r="F18" s="2" t="str">
        <f t="shared" si="0"/>
        <v>SeanCoyleMGREATER DERRY TRACK CLUB</v>
      </c>
      <c r="G18" s="26">
        <f>SUMIF('Nashua 10K'!$F$2:$F$300,$F18,'Nashua 10K'!$J$2:$J$300)</f>
        <v>0</v>
      </c>
      <c r="H18" s="26">
        <f>SUMIF('Cinco 5K'!$F$2:$F$399,$F18,'Cinco 5K'!$J$2:$J$399)</f>
        <v>0</v>
      </c>
      <c r="I18" s="26">
        <f>SUMIF('Run for Freedom 10K'!$F$2:$F$300,$F18,'Run for Freedom 10K'!$J$2:$J$300)</f>
        <v>22</v>
      </c>
      <c r="J18" s="26">
        <f>SUMIF('Half Way to St. Patty 5K'!$F$2:$F$300,$F18,'Half Way to St. Patty 5K'!$J$2:$J$300)</f>
        <v>0</v>
      </c>
      <c r="K18" s="26">
        <f>SUMIF('Downriver 10K'!$F$2:$F$300,$F18,'Downriver 10K'!$J$2:$J$300)</f>
        <v>0</v>
      </c>
      <c r="L18" s="26">
        <f>SUMIF('New England Half'!$F$2:$F$300,$F18,'New England Half'!$J$2:$J$300)</f>
        <v>17.5</v>
      </c>
      <c r="M18" s="28">
        <f t="shared" si="1"/>
        <v>39.5</v>
      </c>
    </row>
    <row r="19" spans="1:13" ht="12.45" x14ac:dyDescent="0.3">
      <c r="A19" s="3" t="s">
        <v>740</v>
      </c>
      <c r="B19" s="3" t="s">
        <v>741</v>
      </c>
      <c r="C19" s="3" t="s">
        <v>33</v>
      </c>
      <c r="D19" s="3">
        <v>64</v>
      </c>
      <c r="E19" s="2" t="s">
        <v>20</v>
      </c>
      <c r="F19" s="2" t="str">
        <f t="shared" si="0"/>
        <v>Paul JCamireMMILLENNIUM RUNNING</v>
      </c>
      <c r="G19" s="26">
        <f>SUMIF('Nashua 10K'!$F$2:$F$300,$F19,'Nashua 10K'!$J$2:$J$300)</f>
        <v>0</v>
      </c>
      <c r="H19" s="26">
        <f>SUMIF('Cinco 5K'!$F$2:$F$399,$F19,'Cinco 5K'!$J$2:$J$399)</f>
        <v>0</v>
      </c>
      <c r="I19" s="26">
        <f>SUMIF('Run for Freedom 10K'!$F$2:$F$300,$F19,'Run for Freedom 10K'!$J$2:$J$300)</f>
        <v>0</v>
      </c>
      <c r="J19" s="26">
        <f>SUMIF('Half Way to St. Patty 5K'!$F$2:$F$300,$F19,'Half Way to St. Patty 5K'!$J$2:$J$300)</f>
        <v>38</v>
      </c>
      <c r="K19" s="26">
        <f>SUMIF('Downriver 10K'!$F$2:$F$300,$F19,'Downriver 10K'!$J$2:$J$300)</f>
        <v>0</v>
      </c>
      <c r="L19" s="26">
        <f>SUMIF('New England Half'!$F$2:$F$300,$F19,'New England Half'!$J$2:$J$300)</f>
        <v>0</v>
      </c>
      <c r="M19" s="28">
        <f t="shared" si="1"/>
        <v>38</v>
      </c>
    </row>
    <row r="20" spans="1:13" ht="12.45" x14ac:dyDescent="0.3">
      <c r="A20" s="3" t="s">
        <v>662</v>
      </c>
      <c r="B20" s="3" t="s">
        <v>663</v>
      </c>
      <c r="C20" s="3" t="s">
        <v>33</v>
      </c>
      <c r="D20" s="3">
        <v>65</v>
      </c>
      <c r="E20" s="3" t="s">
        <v>19</v>
      </c>
      <c r="F20" s="2" t="str">
        <f t="shared" si="0"/>
        <v>LenEarnshawMGREATER DERRY TRACK CLUB</v>
      </c>
      <c r="G20" s="26">
        <f>SUMIF('Nashua 10K'!$F$2:$F$300,$F20,'Nashua 10K'!$J$2:$J$300)</f>
        <v>0</v>
      </c>
      <c r="H20" s="26">
        <f>SUMIF('Cinco 5K'!$F$2:$F$399,$F20,'Cinco 5K'!$J$2:$J$399)</f>
        <v>0</v>
      </c>
      <c r="I20" s="26">
        <f>SUMIF('Run for Freedom 10K'!$F$2:$F$300,$F20,'Run for Freedom 10K'!$J$2:$J$300)</f>
        <v>38</v>
      </c>
      <c r="J20" s="26">
        <f>SUMIF('Half Way to St. Patty 5K'!$F$2:$F$300,$F20,'Half Way to St. Patty 5K'!$J$2:$J$300)</f>
        <v>0</v>
      </c>
      <c r="K20" s="26">
        <f>SUMIF('Downriver 10K'!$F$2:$F$300,$F20,'Downriver 10K'!$J$2:$J$300)</f>
        <v>0</v>
      </c>
      <c r="L20" s="26">
        <f>SUMIF('New England Half'!$F$2:$F$300,$F20,'New England Half'!$J$2:$J$300)</f>
        <v>0</v>
      </c>
      <c r="M20" s="28">
        <f t="shared" si="1"/>
        <v>38</v>
      </c>
    </row>
    <row r="21" spans="1:13" ht="12.45" x14ac:dyDescent="0.3">
      <c r="A21" s="3" t="s">
        <v>583</v>
      </c>
      <c r="B21" s="3" t="s">
        <v>931</v>
      </c>
      <c r="C21" s="3" t="s">
        <v>33</v>
      </c>
      <c r="D21" s="3">
        <v>61</v>
      </c>
      <c r="E21" s="2" t="s">
        <v>22</v>
      </c>
      <c r="F21" s="2" t="str">
        <f t="shared" si="0"/>
        <v>WilliamMcCannMGRANITE STATE RACING TEAM</v>
      </c>
      <c r="G21" s="26">
        <f>SUMIF('Nashua 10K'!$F$2:$F$300,$F21,'Nashua 10K'!$J$2:$J$300)</f>
        <v>0</v>
      </c>
      <c r="H21" s="26">
        <f>SUMIF('Cinco 5K'!$F$2:$F$399,$F21,'Cinco 5K'!$J$2:$J$399)</f>
        <v>0</v>
      </c>
      <c r="I21" s="26">
        <f>SUMIF('Run for Freedom 10K'!$F$2:$F$300,$F21,'Run for Freedom 10K'!$J$2:$J$300)</f>
        <v>0</v>
      </c>
      <c r="J21" s="26">
        <f>SUMIF('Half Way to St. Patty 5K'!$F$2:$F$300,$F21,'Half Way to St. Patty 5K'!$J$2:$J$300)</f>
        <v>0</v>
      </c>
      <c r="K21" s="26">
        <f>SUMIF('Downriver 10K'!$F$2:$F$300,$F21,'Downriver 10K'!$J$2:$J$300)</f>
        <v>0</v>
      </c>
      <c r="L21" s="26">
        <f>SUMIF('New England Half'!$F$2:$F$300,$F21,'New England Half'!$J$2:$J$300)</f>
        <v>35</v>
      </c>
      <c r="M21" s="28">
        <f t="shared" si="1"/>
        <v>35</v>
      </c>
    </row>
    <row r="22" spans="1:13" ht="12.45" x14ac:dyDescent="0.3">
      <c r="A22" t="s">
        <v>111</v>
      </c>
      <c r="B22" t="s">
        <v>126</v>
      </c>
      <c r="C22" t="s">
        <v>33</v>
      </c>
      <c r="D22">
        <v>66</v>
      </c>
      <c r="E22" t="s">
        <v>19</v>
      </c>
      <c r="F22" s="2" t="str">
        <f t="shared" si="0"/>
        <v>RobertParentMGREATER DERRY TRACK CLUB</v>
      </c>
      <c r="G22" s="26">
        <f>SUMIF('Nashua 10K'!$F$2:$F$300,$F22,'Nashua 10K'!$J$2:$J$300)</f>
        <v>34</v>
      </c>
      <c r="H22" s="26">
        <f>SUMIF('Cinco 5K'!$F$2:$F$399,$F22,'Cinco 5K'!$J$2:$J$399)</f>
        <v>0</v>
      </c>
      <c r="I22" s="26">
        <f>SUMIF('Run for Freedom 10K'!$F$2:$F$300,$F22,'Run for Freedom 10K'!$J$2:$J$300)</f>
        <v>0</v>
      </c>
      <c r="J22" s="26">
        <f>SUMIF('Half Way to St. Patty 5K'!$F$2:$F$300,$F22,'Half Way to St. Patty 5K'!$J$2:$J$300)</f>
        <v>0</v>
      </c>
      <c r="K22" s="26">
        <f>SUMIF('Downriver 10K'!$F$2:$F$300,$F22,'Downriver 10K'!$J$2:$J$300)</f>
        <v>0</v>
      </c>
      <c r="L22" s="26">
        <f>SUMIF('New England Half'!$F$2:$F$300,$F22,'New England Half'!$J$2:$J$300)</f>
        <v>0</v>
      </c>
      <c r="M22" s="28">
        <f t="shared" si="1"/>
        <v>34</v>
      </c>
    </row>
    <row r="23" spans="1:13" ht="12.45" x14ac:dyDescent="0.3">
      <c r="A23" s="3" t="s">
        <v>528</v>
      </c>
      <c r="B23" s="3" t="s">
        <v>529</v>
      </c>
      <c r="C23" s="3" t="s">
        <v>33</v>
      </c>
      <c r="D23" s="3">
        <v>60</v>
      </c>
      <c r="E23" s="3" t="s">
        <v>20</v>
      </c>
      <c r="F23" s="2" t="str">
        <f t="shared" si="0"/>
        <v>BryanNowellMMILLENNIUM RUNNING</v>
      </c>
      <c r="G23" s="26">
        <f>SUMIF('Nashua 10K'!$F$2:$F$300,$F23,'Nashua 10K'!$J$2:$J$300)</f>
        <v>0</v>
      </c>
      <c r="H23" s="26">
        <f>SUMIF('Cinco 5K'!$F$2:$F$399,$F23,'Cinco 5K'!$J$2:$J$399)</f>
        <v>10.25</v>
      </c>
      <c r="I23" s="26">
        <f>SUMIF('Run for Freedom 10K'!$F$2:$F$300,$F23,'Run for Freedom 10K'!$J$2:$J$300)</f>
        <v>0</v>
      </c>
      <c r="J23" s="26">
        <f>SUMIF('Half Way to St. Patty 5K'!$F$2:$F$300,$F23,'Half Way to St. Patty 5K'!$J$2:$J$300)</f>
        <v>13.5</v>
      </c>
      <c r="K23" s="26">
        <f>SUMIF('Downriver 10K'!$F$2:$F$300,$F23,'Downriver 10K'!$J$2:$J$300)</f>
        <v>0</v>
      </c>
      <c r="L23" s="26">
        <f>SUMIF('New England Half'!$F$2:$F$300,$F23,'New England Half'!$J$2:$J$300)</f>
        <v>9.5</v>
      </c>
      <c r="M23" s="28">
        <f t="shared" si="1"/>
        <v>33.25</v>
      </c>
    </row>
    <row r="24" spans="1:13" ht="12.45" x14ac:dyDescent="0.3">
      <c r="A24" s="3" t="s">
        <v>667</v>
      </c>
      <c r="B24" s="3" t="s">
        <v>668</v>
      </c>
      <c r="C24" s="3" t="s">
        <v>33</v>
      </c>
      <c r="D24" s="3">
        <v>63</v>
      </c>
      <c r="E24" s="3" t="s">
        <v>18</v>
      </c>
      <c r="F24" s="2" t="str">
        <f t="shared" si="0"/>
        <v>CarlHefflefingerMGATE CITY STRIDERS</v>
      </c>
      <c r="G24" s="26">
        <f>SUMIF('Nashua 10K'!$F$2:$F$300,$F24,'Nashua 10K'!$J$2:$J$300)</f>
        <v>0</v>
      </c>
      <c r="H24" s="26">
        <f>SUMIF('Cinco 5K'!$F$2:$F$399,$F24,'Cinco 5K'!$J$2:$J$399)</f>
        <v>0</v>
      </c>
      <c r="I24" s="26">
        <f>SUMIF('Run for Freedom 10K'!$F$2:$F$300,$F24,'Run for Freedom 10K'!$J$2:$J$300)</f>
        <v>30</v>
      </c>
      <c r="J24" s="26">
        <f>SUMIF('Half Way to St. Patty 5K'!$F$2:$F$300,$F24,'Half Way to St. Patty 5K'!$J$2:$J$300)</f>
        <v>0</v>
      </c>
      <c r="K24" s="26">
        <f>SUMIF('Downriver 10K'!$F$2:$F$300,$F24,'Downriver 10K'!$J$2:$J$300)</f>
        <v>0</v>
      </c>
      <c r="L24" s="26">
        <f>SUMIF('New England Half'!$F$2:$F$300,$F24,'New England Half'!$J$2:$J$300)</f>
        <v>0</v>
      </c>
      <c r="M24" s="28">
        <f t="shared" si="1"/>
        <v>30</v>
      </c>
    </row>
    <row r="25" spans="1:13" ht="12.45" x14ac:dyDescent="0.3">
      <c r="A25" t="s">
        <v>830</v>
      </c>
      <c r="B25" t="s">
        <v>831</v>
      </c>
      <c r="C25" t="s">
        <v>33</v>
      </c>
      <c r="D25">
        <v>65</v>
      </c>
      <c r="E25" s="2" t="s">
        <v>21</v>
      </c>
      <c r="F25" s="2" t="str">
        <f t="shared" si="0"/>
        <v>DarrelLasellMUPPER VALLEY RUNNING CLUB</v>
      </c>
      <c r="G25" s="26">
        <f>SUMIF('Nashua 10K'!$F$2:$F$300,$F25,'Nashua 10K'!$J$2:$J$300)</f>
        <v>0</v>
      </c>
      <c r="H25" s="26">
        <f>SUMIF('Cinco 5K'!$F$2:$F$399,$F25,'Cinco 5K'!$J$2:$J$399)</f>
        <v>0</v>
      </c>
      <c r="I25" s="26">
        <f>SUMIF('Run for Freedom 10K'!$F$2:$F$300,$F25,'Run for Freedom 10K'!$J$2:$J$300)</f>
        <v>0</v>
      </c>
      <c r="J25" s="26">
        <f>SUMIF('Half Way to St. Patty 5K'!$F$2:$F$300,$F25,'Half Way to St. Patty 5K'!$J$2:$J$300)</f>
        <v>0</v>
      </c>
      <c r="K25" s="26">
        <f>SUMIF('Downriver 10K'!$F$2:$F$300,$F25,'Downriver 10K'!$J$2:$J$300)</f>
        <v>30</v>
      </c>
      <c r="L25" s="26">
        <f>SUMIF('New England Half'!$F$2:$F$300,$F25,'New England Half'!$J$2:$J$300)</f>
        <v>0</v>
      </c>
      <c r="M25" s="28">
        <f t="shared" si="1"/>
        <v>30</v>
      </c>
    </row>
    <row r="26" spans="1:13" ht="12.45" x14ac:dyDescent="0.3">
      <c r="A26" s="3" t="s">
        <v>500</v>
      </c>
      <c r="B26" s="3" t="s">
        <v>501</v>
      </c>
      <c r="C26" s="3" t="s">
        <v>33</v>
      </c>
      <c r="D26" s="3">
        <v>67</v>
      </c>
      <c r="E26" s="3" t="s">
        <v>18</v>
      </c>
      <c r="F26" s="2" t="str">
        <f t="shared" si="0"/>
        <v>HeinVan Den HeuvelMGATE CITY STRIDERS</v>
      </c>
      <c r="G26" s="26">
        <f>SUMIF('Nashua 10K'!$F$2:$F$300,$F26,'Nashua 10K'!$J$2:$J$300)</f>
        <v>0</v>
      </c>
      <c r="H26" s="26">
        <f>SUMIF('Cinco 5K'!$F$2:$F$399,$F26,'Cinco 5K'!$J$2:$J$399)</f>
        <v>29</v>
      </c>
      <c r="I26" s="26">
        <f>SUMIF('Run for Freedom 10K'!$F$2:$F$300,$F26,'Run for Freedom 10K'!$J$2:$J$300)</f>
        <v>0</v>
      </c>
      <c r="J26" s="26">
        <f>SUMIF('Half Way to St. Patty 5K'!$F$2:$F$300,$F26,'Half Way to St. Patty 5K'!$J$2:$J$300)</f>
        <v>0</v>
      </c>
      <c r="K26" s="26">
        <f>SUMIF('Downriver 10K'!$F$2:$F$300,$F26,'Downriver 10K'!$J$2:$J$300)</f>
        <v>0</v>
      </c>
      <c r="L26" s="26">
        <f>SUMIF('New England Half'!$F$2:$F$300,$F26,'New England Half'!$J$2:$J$300)</f>
        <v>0</v>
      </c>
      <c r="M26" s="28">
        <f t="shared" si="1"/>
        <v>29</v>
      </c>
    </row>
    <row r="27" spans="1:13" ht="12.45" x14ac:dyDescent="0.3">
      <c r="A27" s="3" t="s">
        <v>537</v>
      </c>
      <c r="B27" s="3" t="s">
        <v>538</v>
      </c>
      <c r="C27" s="3" t="s">
        <v>33</v>
      </c>
      <c r="D27" s="3">
        <v>60</v>
      </c>
      <c r="E27" s="3" t="s">
        <v>20</v>
      </c>
      <c r="F27" s="2" t="str">
        <f t="shared" si="0"/>
        <v>StevePembertonMMILLENNIUM RUNNING</v>
      </c>
      <c r="G27" s="26">
        <f>SUMIF('Nashua 10K'!$F$2:$F$300,$F27,'Nashua 10K'!$J$2:$J$300)</f>
        <v>0</v>
      </c>
      <c r="H27" s="26">
        <f>SUMIF('Cinco 5K'!$F$2:$F$399,$F27,'Cinco 5K'!$J$2:$J$399)</f>
        <v>8.5</v>
      </c>
      <c r="I27" s="26">
        <f>SUMIF('Run for Freedom 10K'!$F$2:$F$300,$F27,'Run for Freedom 10K'!$J$2:$J$300)</f>
        <v>10.25</v>
      </c>
      <c r="J27" s="26">
        <f>SUMIF('Half Way to St. Patty 5K'!$F$2:$F$300,$F27,'Half Way to St. Patty 5K'!$J$2:$J$300)</f>
        <v>0</v>
      </c>
      <c r="K27" s="26">
        <f>SUMIF('Downriver 10K'!$F$2:$F$300,$F27,'Downriver 10K'!$J$2:$J$300)</f>
        <v>0</v>
      </c>
      <c r="L27" s="26">
        <f>SUMIF('New England Half'!$F$2:$F$300,$F27,'New England Half'!$J$2:$J$300)</f>
        <v>9</v>
      </c>
      <c r="M27" s="28">
        <f t="shared" si="1"/>
        <v>27.75</v>
      </c>
    </row>
    <row r="28" spans="1:13" ht="12.45" x14ac:dyDescent="0.3">
      <c r="A28" t="s">
        <v>123</v>
      </c>
      <c r="B28" t="s">
        <v>834</v>
      </c>
      <c r="C28" t="s">
        <v>33</v>
      </c>
      <c r="D28">
        <v>68</v>
      </c>
      <c r="E28" s="2" t="s">
        <v>21</v>
      </c>
      <c r="F28" s="2" t="str">
        <f t="shared" si="0"/>
        <v>PatrickMcCabeMUPPER VALLEY RUNNING CLUB</v>
      </c>
      <c r="G28" s="26">
        <f>SUMIF('Nashua 10K'!$F$2:$F$300,$F28,'Nashua 10K'!$J$2:$J$300)</f>
        <v>0</v>
      </c>
      <c r="H28" s="26">
        <f>SUMIF('Cinco 5K'!$F$2:$F$399,$F28,'Cinco 5K'!$J$2:$J$399)</f>
        <v>0</v>
      </c>
      <c r="I28" s="26">
        <f>SUMIF('Run for Freedom 10K'!$F$2:$F$300,$F28,'Run for Freedom 10K'!$J$2:$J$300)</f>
        <v>0</v>
      </c>
      <c r="J28" s="26">
        <f>SUMIF('Half Way to St. Patty 5K'!$F$2:$F$300,$F28,'Half Way to St. Patty 5K'!$J$2:$J$300)</f>
        <v>0</v>
      </c>
      <c r="K28" s="26">
        <f>SUMIF('Downriver 10K'!$F$2:$F$300,$F28,'Downriver 10K'!$J$2:$J$300)</f>
        <v>28</v>
      </c>
      <c r="L28" s="26">
        <f>SUMIF('New England Half'!$F$2:$F$300,$F28,'New England Half'!$J$2:$J$300)</f>
        <v>0</v>
      </c>
      <c r="M28" s="28">
        <f t="shared" si="1"/>
        <v>28</v>
      </c>
    </row>
    <row r="29" spans="1:13" ht="12.45" x14ac:dyDescent="0.3">
      <c r="A29" s="3" t="s">
        <v>584</v>
      </c>
      <c r="B29" s="3" t="s">
        <v>671</v>
      </c>
      <c r="C29" s="3" t="s">
        <v>33</v>
      </c>
      <c r="D29" s="3">
        <v>64</v>
      </c>
      <c r="E29" s="3" t="s">
        <v>26</v>
      </c>
      <c r="F29" s="2" t="str">
        <f t="shared" si="0"/>
        <v>PaulHorvathMROCHESTER RUNNERS</v>
      </c>
      <c r="G29" s="26">
        <f>SUMIF('Nashua 10K'!$F$2:$F$300,$F29,'Nashua 10K'!$J$2:$J$300)</f>
        <v>0</v>
      </c>
      <c r="H29" s="26">
        <f>SUMIF('Cinco 5K'!$F$2:$F$399,$F29,'Cinco 5K'!$J$2:$J$399)</f>
        <v>0</v>
      </c>
      <c r="I29" s="26">
        <f>SUMIF('Run for Freedom 10K'!$F$2:$F$300,$F29,'Run for Freedom 10K'!$J$2:$J$300)</f>
        <v>26</v>
      </c>
      <c r="J29" s="26">
        <f>SUMIF('Half Way to St. Patty 5K'!$F$2:$F$300,$F29,'Half Way to St. Patty 5K'!$J$2:$J$300)</f>
        <v>0</v>
      </c>
      <c r="K29" s="26">
        <f>SUMIF('Downriver 10K'!$F$2:$F$300,$F29,'Downriver 10K'!$J$2:$J$300)</f>
        <v>0</v>
      </c>
      <c r="L29" s="26">
        <f>SUMIF('New England Half'!$F$2:$F$300,$F29,'New England Half'!$J$2:$J$300)</f>
        <v>0</v>
      </c>
      <c r="M29" s="28">
        <f t="shared" si="1"/>
        <v>26</v>
      </c>
    </row>
    <row r="30" spans="1:13" ht="12.45" x14ac:dyDescent="0.3">
      <c r="A30" t="s">
        <v>832</v>
      </c>
      <c r="B30" t="s">
        <v>833</v>
      </c>
      <c r="C30" t="s">
        <v>33</v>
      </c>
      <c r="D30">
        <v>66</v>
      </c>
      <c r="E30" s="2" t="s">
        <v>21</v>
      </c>
      <c r="F30" s="2" t="str">
        <f t="shared" si="0"/>
        <v>TimLeonardMUPPER VALLEY RUNNING CLUB</v>
      </c>
      <c r="G30" s="26">
        <f>SUMIF('Nashua 10K'!$F$2:$F$300,$F30,'Nashua 10K'!$J$2:$J$300)</f>
        <v>0</v>
      </c>
      <c r="H30" s="26">
        <f>SUMIF('Cinco 5K'!$F$2:$F$399,$F30,'Cinco 5K'!$J$2:$J$399)</f>
        <v>0</v>
      </c>
      <c r="I30" s="26">
        <f>SUMIF('Run for Freedom 10K'!$F$2:$F$300,$F30,'Run for Freedom 10K'!$J$2:$J$300)</f>
        <v>0</v>
      </c>
      <c r="J30" s="26">
        <f>SUMIF('Half Way to St. Patty 5K'!$F$2:$F$300,$F30,'Half Way to St. Patty 5K'!$J$2:$J$300)</f>
        <v>0</v>
      </c>
      <c r="K30" s="26">
        <f>SUMIF('Downriver 10K'!$F$2:$F$300,$F30,'Downriver 10K'!$J$2:$J$300)</f>
        <v>26</v>
      </c>
      <c r="L30" s="26">
        <f>SUMIF('New England Half'!$F$2:$F$300,$F30,'New England Half'!$J$2:$J$300)</f>
        <v>0</v>
      </c>
      <c r="M30" s="28">
        <f t="shared" si="1"/>
        <v>26</v>
      </c>
    </row>
    <row r="31" spans="1:13" ht="12.45" x14ac:dyDescent="0.3">
      <c r="A31" s="3" t="s">
        <v>537</v>
      </c>
      <c r="B31" s="3" t="s">
        <v>135</v>
      </c>
      <c r="C31" s="3" t="s">
        <v>33</v>
      </c>
      <c r="D31" s="3">
        <v>68</v>
      </c>
      <c r="E31" s="2" t="s">
        <v>20</v>
      </c>
      <c r="F31" s="2" t="str">
        <f t="shared" si="0"/>
        <v>SteveKenneyMMILLENNIUM RUNNING</v>
      </c>
      <c r="G31" s="26">
        <f>SUMIF('Nashua 10K'!$F$2:$F$300,$F31,'Nashua 10K'!$J$2:$J$300)</f>
        <v>0</v>
      </c>
      <c r="H31" s="26">
        <f>SUMIF('Cinco 5K'!$F$2:$F$399,$F31,'Cinco 5K'!$J$2:$J$399)</f>
        <v>0</v>
      </c>
      <c r="I31" s="26">
        <f>SUMIF('Run for Freedom 10K'!$F$2:$F$300,$F31,'Run for Freedom 10K'!$J$2:$J$300)</f>
        <v>0</v>
      </c>
      <c r="J31" s="26">
        <f>SUMIF('Half Way to St. Patty 5K'!$F$2:$F$300,$F31,'Half Way to St. Patty 5K'!$J$2:$J$300)</f>
        <v>22</v>
      </c>
      <c r="K31" s="26">
        <f>SUMIF('Downriver 10K'!$F$2:$F$300,$F31,'Downriver 10K'!$J$2:$J$300)</f>
        <v>0</v>
      </c>
      <c r="L31" s="26">
        <f>SUMIF('New England Half'!$F$2:$F$300,$F31,'New England Half'!$J$2:$J$300)</f>
        <v>0</v>
      </c>
      <c r="M31" s="28">
        <f t="shared" si="1"/>
        <v>22</v>
      </c>
    </row>
    <row r="32" spans="1:13" ht="12.45" x14ac:dyDescent="0.3">
      <c r="A32" t="s">
        <v>113</v>
      </c>
      <c r="B32" t="s">
        <v>837</v>
      </c>
      <c r="C32" t="s">
        <v>33</v>
      </c>
      <c r="D32">
        <v>67</v>
      </c>
      <c r="E32" s="2" t="s">
        <v>21</v>
      </c>
      <c r="F32" s="2" t="str">
        <f t="shared" si="0"/>
        <v>RichardBrittainMUPPER VALLEY RUNNING CLUB</v>
      </c>
      <c r="G32" s="26">
        <f>SUMIF('Nashua 10K'!$F$2:$F$300,$F32,'Nashua 10K'!$J$2:$J$300)</f>
        <v>0</v>
      </c>
      <c r="H32" s="26">
        <f>SUMIF('Cinco 5K'!$F$2:$F$399,$F32,'Cinco 5K'!$J$2:$J$399)</f>
        <v>0</v>
      </c>
      <c r="I32" s="26">
        <f>SUMIF('Run for Freedom 10K'!$F$2:$F$300,$F32,'Run for Freedom 10K'!$J$2:$J$300)</f>
        <v>0</v>
      </c>
      <c r="J32" s="26">
        <f>SUMIF('Half Way to St. Patty 5K'!$F$2:$F$300,$F32,'Half Way to St. Patty 5K'!$J$2:$J$300)</f>
        <v>0</v>
      </c>
      <c r="K32" s="26">
        <f>SUMIF('Downriver 10K'!$F$2:$F$300,$F32,'Downriver 10K'!$J$2:$J$300)</f>
        <v>20.5</v>
      </c>
      <c r="L32" s="26">
        <f>SUMIF('New England Half'!$F$2:$F$300,$F32,'New England Half'!$J$2:$J$300)</f>
        <v>0</v>
      </c>
      <c r="M32" s="28">
        <f t="shared" si="1"/>
        <v>20.5</v>
      </c>
    </row>
    <row r="33" spans="1:13" ht="12.45" x14ac:dyDescent="0.3">
      <c r="A33" s="3" t="s">
        <v>58</v>
      </c>
      <c r="B33" s="3" t="s">
        <v>678</v>
      </c>
      <c r="C33" s="3" t="s">
        <v>33</v>
      </c>
      <c r="D33" s="3">
        <v>69</v>
      </c>
      <c r="E33" s="3" t="s">
        <v>18</v>
      </c>
      <c r="F33" s="2" t="str">
        <f t="shared" si="0"/>
        <v>JimEckeMGATE CITY STRIDERS</v>
      </c>
      <c r="G33" s="26">
        <f>SUMIF('Nashua 10K'!$F$2:$F$300,$F33,'Nashua 10K'!$J$2:$J$300)</f>
        <v>0</v>
      </c>
      <c r="H33" s="26">
        <f>SUMIF('Cinco 5K'!$F$2:$F$399,$F33,'Cinco 5K'!$J$2:$J$399)</f>
        <v>0</v>
      </c>
      <c r="I33" s="26">
        <f>SUMIF('Run for Freedom 10K'!$F$2:$F$300,$F33,'Run for Freedom 10K'!$J$2:$J$300)</f>
        <v>19.75</v>
      </c>
      <c r="J33" s="26">
        <f>SUMIF('Half Way to St. Patty 5K'!$F$2:$F$300,$F33,'Half Way to St. Patty 5K'!$J$2:$J$300)</f>
        <v>0</v>
      </c>
      <c r="K33" s="26">
        <f>SUMIF('Downriver 10K'!$F$2:$F$300,$F33,'Downriver 10K'!$J$2:$J$300)</f>
        <v>0</v>
      </c>
      <c r="L33" s="26">
        <f>SUMIF('New England Half'!$F$2:$F$300,$F33,'New England Half'!$J$2:$J$300)</f>
        <v>0</v>
      </c>
      <c r="M33" s="28">
        <f t="shared" si="1"/>
        <v>19.75</v>
      </c>
    </row>
    <row r="34" spans="1:13" ht="12.45" x14ac:dyDescent="0.3">
      <c r="A34" s="3" t="s">
        <v>99</v>
      </c>
      <c r="B34" s="3" t="s">
        <v>169</v>
      </c>
      <c r="C34" s="3" t="s">
        <v>33</v>
      </c>
      <c r="D34">
        <v>66</v>
      </c>
      <c r="E34" s="2" t="s">
        <v>19</v>
      </c>
      <c r="F34" s="2" t="str">
        <f t="shared" ref="F34:F53" si="2">A34&amp;B34&amp;C34&amp;E34</f>
        <v>TomNolanMGREATER DERRY TRACK CLUB</v>
      </c>
      <c r="G34" s="26">
        <f>SUMIF('Nashua 10K'!$F$2:$F$300,$F34,'Nashua 10K'!$J$2:$J$300)</f>
        <v>0</v>
      </c>
      <c r="H34" s="26">
        <f>SUMIF('Cinco 5K'!$F$2:$F$399,$F34,'Cinco 5K'!$J$2:$J$399)</f>
        <v>0</v>
      </c>
      <c r="I34" s="26">
        <f>SUMIF('Run for Freedom 10K'!$F$2:$F$300,$F34,'Run for Freedom 10K'!$J$2:$J$300)</f>
        <v>0</v>
      </c>
      <c r="J34" s="26">
        <f>SUMIF('Half Way to St. Patty 5K'!$F$2:$F$300,$F34,'Half Way to St. Patty 5K'!$J$2:$J$300)</f>
        <v>4.375</v>
      </c>
      <c r="K34" s="26">
        <f>SUMIF('Downriver 10K'!$F$2:$F$300,$F34,'Downriver 10K'!$J$2:$J$300)</f>
        <v>14.5</v>
      </c>
      <c r="L34" s="26">
        <f>SUMIF('New England Half'!$F$2:$F$300,$F34,'New England Half'!$J$2:$J$300)</f>
        <v>0</v>
      </c>
      <c r="M34" s="28">
        <f t="shared" ref="M34:M53" si="3">SUM(G34:L34)</f>
        <v>18.875</v>
      </c>
    </row>
    <row r="35" spans="1:13" ht="12.45" x14ac:dyDescent="0.3">
      <c r="A35" s="3" t="s">
        <v>111</v>
      </c>
      <c r="B35" s="3" t="s">
        <v>514</v>
      </c>
      <c r="C35" s="3" t="s">
        <v>33</v>
      </c>
      <c r="D35" s="3">
        <v>68</v>
      </c>
      <c r="E35" s="3" t="s">
        <v>18</v>
      </c>
      <c r="F35" s="2" t="str">
        <f t="shared" si="2"/>
        <v>RobertLevineMGATE CITY STRIDERS</v>
      </c>
      <c r="G35" s="26">
        <f>SUMIF('Nashua 10K'!$F$2:$F$300,$F35,'Nashua 10K'!$J$2:$J$300)</f>
        <v>0</v>
      </c>
      <c r="H35" s="26">
        <f>SUMIF('Cinco 5K'!$F$2:$F$399,$F35,'Cinco 5K'!$J$2:$J$399)</f>
        <v>17</v>
      </c>
      <c r="I35" s="26">
        <f>SUMIF('Run for Freedom 10K'!$F$2:$F$300,$F35,'Run for Freedom 10K'!$J$2:$J$300)</f>
        <v>0</v>
      </c>
      <c r="J35" s="26">
        <f>SUMIF('Half Way to St. Patty 5K'!$F$2:$F$300,$F35,'Half Way to St. Patty 5K'!$J$2:$J$300)</f>
        <v>0</v>
      </c>
      <c r="K35" s="26">
        <f>SUMIF('Downriver 10K'!$F$2:$F$300,$F35,'Downriver 10K'!$J$2:$J$300)</f>
        <v>0</v>
      </c>
      <c r="L35" s="26">
        <f>SUMIF('New England Half'!$F$2:$F$300,$F35,'New England Half'!$J$2:$J$300)</f>
        <v>0</v>
      </c>
      <c r="M35" s="28">
        <f t="shared" si="3"/>
        <v>17</v>
      </c>
    </row>
    <row r="36" spans="1:13" ht="12.45" x14ac:dyDescent="0.3">
      <c r="A36" s="3" t="s">
        <v>744</v>
      </c>
      <c r="B36" s="3" t="s">
        <v>745</v>
      </c>
      <c r="C36" s="3" t="s">
        <v>33</v>
      </c>
      <c r="D36" s="3">
        <v>63</v>
      </c>
      <c r="E36" s="2" t="s">
        <v>20</v>
      </c>
      <c r="F36" s="2" t="str">
        <f t="shared" si="2"/>
        <v>StuartSieglerMMILLENNIUM RUNNING</v>
      </c>
      <c r="G36" s="26">
        <f>SUMIF('Nashua 10K'!$F$2:$F$300,$F36,'Nashua 10K'!$J$2:$J$300)</f>
        <v>0</v>
      </c>
      <c r="H36" s="26">
        <f>SUMIF('Cinco 5K'!$F$2:$F$399,$F36,'Cinco 5K'!$J$2:$J$399)</f>
        <v>0</v>
      </c>
      <c r="I36" s="26">
        <f>SUMIF('Run for Freedom 10K'!$F$2:$F$300,$F36,'Run for Freedom 10K'!$J$2:$J$300)</f>
        <v>0</v>
      </c>
      <c r="J36" s="26">
        <f>SUMIF('Half Way to St. Patty 5K'!$F$2:$F$300,$F36,'Half Way to St. Patty 5K'!$J$2:$J$300)</f>
        <v>14.5</v>
      </c>
      <c r="K36" s="26">
        <f>SUMIF('Downriver 10K'!$F$2:$F$300,$F36,'Downriver 10K'!$J$2:$J$300)</f>
        <v>0</v>
      </c>
      <c r="L36" s="26">
        <f>SUMIF('New England Half'!$F$2:$F$300,$F36,'New England Half'!$J$2:$J$300)</f>
        <v>0</v>
      </c>
      <c r="M36" s="28">
        <f t="shared" si="3"/>
        <v>14.5</v>
      </c>
    </row>
    <row r="37" spans="1:13" ht="12.45" x14ac:dyDescent="0.3">
      <c r="A37" s="3" t="s">
        <v>584</v>
      </c>
      <c r="B37" s="3" t="s">
        <v>585</v>
      </c>
      <c r="C37" s="3" t="s">
        <v>33</v>
      </c>
      <c r="D37" s="3">
        <v>60</v>
      </c>
      <c r="E37" s="3" t="s">
        <v>19</v>
      </c>
      <c r="F37" s="2" t="str">
        <f t="shared" si="2"/>
        <v>PaulSchofieldMGREATER DERRY TRACK CLUB</v>
      </c>
      <c r="G37" s="26">
        <f>SUMIF('Nashua 10K'!$F$2:$F$300,$F37,'Nashua 10K'!$J$2:$J$300)</f>
        <v>0</v>
      </c>
      <c r="H37" s="26">
        <f>SUMIF('Cinco 5K'!$F$2:$F$399,$F37,'Cinco 5K'!$J$2:$J$399)</f>
        <v>2</v>
      </c>
      <c r="I37" s="26">
        <f>SUMIF('Run for Freedom 10K'!$F$2:$F$300,$F37,'Run for Freedom 10K'!$J$2:$J$300)</f>
        <v>0</v>
      </c>
      <c r="J37" s="26">
        <f>SUMIF('Half Way to St. Patty 5K'!$F$2:$F$300,$F37,'Half Way to St. Patty 5K'!$J$2:$J$300)</f>
        <v>6.0625</v>
      </c>
      <c r="K37" s="26">
        <f>SUMIF('Downriver 10K'!$F$2:$F$300,$F37,'Downriver 10K'!$J$2:$J$300)</f>
        <v>0</v>
      </c>
      <c r="L37" s="26">
        <f>SUMIF('New England Half'!$F$2:$F$300,$F37,'New England Half'!$J$2:$J$300)</f>
        <v>4.75</v>
      </c>
      <c r="M37" s="28">
        <f t="shared" si="3"/>
        <v>12.8125</v>
      </c>
    </row>
    <row r="38" spans="1:13" ht="12.45" x14ac:dyDescent="0.3">
      <c r="A38" s="3" t="s">
        <v>36</v>
      </c>
      <c r="B38" s="3" t="s">
        <v>521</v>
      </c>
      <c r="C38" s="3" t="s">
        <v>33</v>
      </c>
      <c r="D38" s="3">
        <v>69</v>
      </c>
      <c r="E38" s="3" t="s">
        <v>18</v>
      </c>
      <c r="F38" s="2" t="str">
        <f t="shared" si="2"/>
        <v>ThomasConleyMGATE CITY STRIDERS</v>
      </c>
      <c r="G38" s="26">
        <f>SUMIF('Nashua 10K'!$F$2:$F$300,$F38,'Nashua 10K'!$J$2:$J$300)</f>
        <v>0</v>
      </c>
      <c r="H38" s="26">
        <f>SUMIF('Cinco 5K'!$F$2:$F$399,$F38,'Cinco 5K'!$J$2:$J$399)</f>
        <v>13</v>
      </c>
      <c r="I38" s="26">
        <f>SUMIF('Run for Freedom 10K'!$F$2:$F$300,$F38,'Run for Freedom 10K'!$J$2:$J$300)</f>
        <v>0</v>
      </c>
      <c r="J38" s="26">
        <f>SUMIF('Half Way to St. Patty 5K'!$F$2:$F$300,$F38,'Half Way to St. Patty 5K'!$J$2:$J$300)</f>
        <v>0</v>
      </c>
      <c r="K38" s="26">
        <f>SUMIF('Downriver 10K'!$F$2:$F$300,$F38,'Downriver 10K'!$J$2:$J$300)</f>
        <v>0</v>
      </c>
      <c r="L38" s="26">
        <f>SUMIF('New England Half'!$F$2:$F$300,$F38,'New England Half'!$J$2:$J$300)</f>
        <v>0</v>
      </c>
      <c r="M38" s="28">
        <f t="shared" si="3"/>
        <v>13</v>
      </c>
    </row>
    <row r="39" spans="1:13" ht="12.45" x14ac:dyDescent="0.3">
      <c r="A39" s="3" t="s">
        <v>528</v>
      </c>
      <c r="B39" s="3" t="s">
        <v>728</v>
      </c>
      <c r="C39" s="3" t="s">
        <v>33</v>
      </c>
      <c r="D39" s="3">
        <v>62</v>
      </c>
      <c r="E39" s="3" t="s">
        <v>19</v>
      </c>
      <c r="F39" s="2" t="str">
        <f t="shared" si="2"/>
        <v>BryanKermanMGREATER DERRY TRACK CLUB</v>
      </c>
      <c r="G39" s="26">
        <f>SUMIF('Nashua 10K'!$F$2:$F$300,$F39,'Nashua 10K'!$J$2:$J$300)</f>
        <v>0</v>
      </c>
      <c r="H39" s="26">
        <f>SUMIF('Cinco 5K'!$F$2:$F$399,$F39,'Cinco 5K'!$J$2:$J$399)</f>
        <v>0</v>
      </c>
      <c r="I39" s="26">
        <f>SUMIF('Run for Freedom 10K'!$F$2:$F$300,$F39,'Run for Freedom 10K'!$J$2:$J$300)</f>
        <v>0</v>
      </c>
      <c r="J39" s="26">
        <f>SUMIF('Half Way to St. Patty 5K'!$F$2:$F$300,$F39,'Half Way to St. Patty 5K'!$J$2:$J$300)</f>
        <v>0</v>
      </c>
      <c r="K39" s="26">
        <f>SUMIF('Downriver 10K'!$F$2:$F$300,$F39,'Downriver 10K'!$J$2:$J$300)</f>
        <v>0</v>
      </c>
      <c r="L39" s="26">
        <f>SUMIF('New England Half'!$F$2:$F$300,$F39,'New England Half'!$J$2:$J$300)</f>
        <v>11</v>
      </c>
      <c r="M39" s="28">
        <f t="shared" si="3"/>
        <v>11</v>
      </c>
    </row>
    <row r="40" spans="1:13" ht="12.45" x14ac:dyDescent="0.3">
      <c r="A40" t="s">
        <v>720</v>
      </c>
      <c r="B40" t="s">
        <v>721</v>
      </c>
      <c r="C40" s="3" t="s">
        <v>33</v>
      </c>
      <c r="D40">
        <v>62</v>
      </c>
      <c r="E40" s="2" t="s">
        <v>19</v>
      </c>
      <c r="F40" s="2" t="str">
        <f t="shared" si="2"/>
        <v>DouglasPhairMGREATER DERRY TRACK CLUB</v>
      </c>
      <c r="G40" s="26">
        <f>SUMIF('Nashua 10K'!$F$2:$F$300,$F40,'Nashua 10K'!$J$2:$J$300)</f>
        <v>0</v>
      </c>
      <c r="H40" s="26">
        <f>SUMIF('Cinco 5K'!$F$2:$F$399,$F40,'Cinco 5K'!$J$2:$J$399)</f>
        <v>0</v>
      </c>
      <c r="I40" s="26">
        <f>SUMIF('Run for Freedom 10K'!$F$2:$F$300,$F40,'Run for Freedom 10K'!$J$2:$J$300)</f>
        <v>0</v>
      </c>
      <c r="J40" s="26">
        <f>SUMIF('Half Way to St. Patty 5K'!$F$2:$F$300,$F40,'Half Way to St. Patty 5K'!$J$2:$J$300)</f>
        <v>9.125</v>
      </c>
      <c r="K40" s="26">
        <f>SUMIF('Downriver 10K'!$F$2:$F$300,$F40,'Downriver 10K'!$J$2:$J$300)</f>
        <v>0</v>
      </c>
      <c r="L40" s="26">
        <f>SUMIF('New England Half'!$F$2:$F$300,$F40,'New England Half'!$J$2:$J$300)</f>
        <v>0</v>
      </c>
      <c r="M40" s="28">
        <f t="shared" si="3"/>
        <v>9.125</v>
      </c>
    </row>
    <row r="41" spans="1:13" ht="12.45" x14ac:dyDescent="0.3">
      <c r="A41" s="3" t="s">
        <v>687</v>
      </c>
      <c r="B41" s="3" t="s">
        <v>688</v>
      </c>
      <c r="C41" s="3" t="s">
        <v>33</v>
      </c>
      <c r="D41" s="3">
        <v>64</v>
      </c>
      <c r="E41" s="3" t="s">
        <v>19</v>
      </c>
      <c r="F41" s="2" t="str">
        <f t="shared" si="2"/>
        <v>ColumCreedMGREATER DERRY TRACK CLUB</v>
      </c>
      <c r="G41" s="26">
        <f>SUMIF('Nashua 10K'!$F$2:$F$300,$F41,'Nashua 10K'!$J$2:$J$300)</f>
        <v>0</v>
      </c>
      <c r="H41" s="26">
        <f>SUMIF('Cinco 5K'!$F$2:$F$399,$F41,'Cinco 5K'!$J$2:$J$399)</f>
        <v>0</v>
      </c>
      <c r="I41" s="26">
        <f>SUMIF('Run for Freedom 10K'!$F$2:$F$300,$F41,'Run for Freedom 10K'!$J$2:$J$300)</f>
        <v>8.5</v>
      </c>
      <c r="J41" s="26">
        <f>SUMIF('Half Way to St. Patty 5K'!$F$2:$F$300,$F41,'Half Way to St. Patty 5K'!$J$2:$J$300)</f>
        <v>0</v>
      </c>
      <c r="K41" s="26">
        <f>SUMIF('Downriver 10K'!$F$2:$F$300,$F41,'Downriver 10K'!$J$2:$J$300)</f>
        <v>0</v>
      </c>
      <c r="L41" s="26">
        <f>SUMIF('New England Half'!$F$2:$F$300,$F41,'New England Half'!$J$2:$J$300)</f>
        <v>0</v>
      </c>
      <c r="M41" s="28">
        <f t="shared" si="3"/>
        <v>8.5</v>
      </c>
    </row>
    <row r="42" spans="1:13" ht="12.45" x14ac:dyDescent="0.3">
      <c r="A42" s="3" t="s">
        <v>559</v>
      </c>
      <c r="B42" s="3" t="s">
        <v>239</v>
      </c>
      <c r="C42" s="3" t="s">
        <v>33</v>
      </c>
      <c r="D42" s="3">
        <v>66</v>
      </c>
      <c r="E42" s="3" t="s">
        <v>20</v>
      </c>
      <c r="F42" s="2" t="str">
        <f t="shared" si="2"/>
        <v>AdamRosenthalMMILLENNIUM RUNNING</v>
      </c>
      <c r="G42" s="26">
        <f>SUMIF('Nashua 10K'!$F$2:$F$300,$F42,'Nashua 10K'!$J$2:$J$300)</f>
        <v>0</v>
      </c>
      <c r="H42" s="26">
        <f>SUMIF('Cinco 5K'!$F$2:$F$399,$F42,'Cinco 5K'!$J$2:$J$399)</f>
        <v>2</v>
      </c>
      <c r="I42" s="26">
        <f>SUMIF('Run for Freedom 10K'!$F$2:$F$300,$F42,'Run for Freedom 10K'!$J$2:$J$300)</f>
        <v>0</v>
      </c>
      <c r="J42" s="26">
        <f>SUMIF('Half Way to St. Patty 5K'!$F$2:$F$300,$F42,'Half Way to St. Patty 5K'!$J$2:$J$300)</f>
        <v>0</v>
      </c>
      <c r="K42" s="26">
        <f>SUMIF('Downriver 10K'!$F$2:$F$300,$F42,'Downriver 10K'!$J$2:$J$300)</f>
        <v>0</v>
      </c>
      <c r="L42" s="26">
        <f>SUMIF('New England Half'!$F$2:$F$300,$F42,'New England Half'!$J$2:$J$300)</f>
        <v>4.875</v>
      </c>
      <c r="M42" s="28">
        <f t="shared" si="3"/>
        <v>6.875</v>
      </c>
    </row>
    <row r="43" spans="1:13" ht="12.45" x14ac:dyDescent="0.3">
      <c r="A43" s="3" t="s">
        <v>180</v>
      </c>
      <c r="B43" s="3" t="s">
        <v>542</v>
      </c>
      <c r="C43" s="3" t="s">
        <v>33</v>
      </c>
      <c r="D43" s="3">
        <v>62</v>
      </c>
      <c r="E43" s="3" t="s">
        <v>19</v>
      </c>
      <c r="F43" s="2" t="str">
        <f t="shared" si="2"/>
        <v>MarkLutterMGREATER DERRY TRACK CLUB</v>
      </c>
      <c r="G43" s="26">
        <f>SUMIF('Nashua 10K'!$F$2:$F$300,$F43,'Nashua 10K'!$J$2:$J$300)</f>
        <v>0</v>
      </c>
      <c r="H43" s="26">
        <f>SUMIF('Cinco 5K'!$F$2:$F$399,$F43,'Cinco 5K'!$J$2:$J$399)</f>
        <v>7</v>
      </c>
      <c r="I43" s="26">
        <f>SUMIF('Run for Freedom 10K'!$F$2:$F$300,$F43,'Run for Freedom 10K'!$J$2:$J$300)</f>
        <v>0</v>
      </c>
      <c r="J43" s="26">
        <f>SUMIF('Half Way to St. Patty 5K'!$F$2:$F$300,$F43,'Half Way to St. Patty 5K'!$J$2:$J$300)</f>
        <v>0</v>
      </c>
      <c r="K43" s="26">
        <f>SUMIF('Downriver 10K'!$F$2:$F$300,$F43,'Downriver 10K'!$J$2:$J$300)</f>
        <v>0</v>
      </c>
      <c r="L43" s="26">
        <f>SUMIF('New England Half'!$F$2:$F$300,$F43,'New England Half'!$J$2:$J$300)</f>
        <v>0</v>
      </c>
      <c r="M43" s="28">
        <f t="shared" si="3"/>
        <v>7</v>
      </c>
    </row>
    <row r="44" spans="1:13" ht="12.45" x14ac:dyDescent="0.3">
      <c r="A44" s="3" t="s">
        <v>577</v>
      </c>
      <c r="B44" s="3" t="s">
        <v>906</v>
      </c>
      <c r="C44" s="3" t="s">
        <v>33</v>
      </c>
      <c r="D44" s="3">
        <v>65</v>
      </c>
      <c r="E44" s="3" t="s">
        <v>20</v>
      </c>
      <c r="F44" s="2" t="str">
        <f t="shared" si="2"/>
        <v>JonathanNugentMMILLENNIUM RUNNING</v>
      </c>
      <c r="G44" s="26">
        <f>SUMIF('Nashua 10K'!$F$2:$F$300,$F44,'Nashua 10K'!$J$2:$J$300)</f>
        <v>0</v>
      </c>
      <c r="H44" s="26">
        <f>SUMIF('Cinco 5K'!$F$2:$F$399,$F44,'Cinco 5K'!$J$2:$J$399)</f>
        <v>0</v>
      </c>
      <c r="I44" s="26">
        <f>SUMIF('Run for Freedom 10K'!$F$2:$F$300,$F44,'Run for Freedom 10K'!$J$2:$J$300)</f>
        <v>0</v>
      </c>
      <c r="J44" s="26">
        <f>SUMIF('Half Way to St. Patty 5K'!$F$2:$F$300,$F44,'Half Way to St. Patty 5K'!$J$2:$J$300)</f>
        <v>0</v>
      </c>
      <c r="K44" s="26">
        <f>SUMIF('Downriver 10K'!$F$2:$F$300,$F44,'Downriver 10K'!$J$2:$J$300)</f>
        <v>0</v>
      </c>
      <c r="L44" s="26">
        <f>SUMIF('New England Half'!$F$2:$F$300,$F44,'New England Half'!$J$2:$J$300)</f>
        <v>6.25</v>
      </c>
      <c r="M44" s="28">
        <f t="shared" si="3"/>
        <v>6.25</v>
      </c>
    </row>
    <row r="45" spans="1:13" ht="12.45" x14ac:dyDescent="0.3">
      <c r="A45" s="3" t="s">
        <v>543</v>
      </c>
      <c r="B45" s="3" t="s">
        <v>544</v>
      </c>
      <c r="C45" s="3" t="s">
        <v>33</v>
      </c>
      <c r="D45" s="3">
        <v>69</v>
      </c>
      <c r="E45" s="2" t="s">
        <v>600</v>
      </c>
      <c r="F45" s="2" t="str">
        <f t="shared" si="2"/>
        <v>DonaldBergeronMWHITE MOUNTAIN MILERS</v>
      </c>
      <c r="G45" s="26">
        <f>SUMIF('Nashua 10K'!$F$2:$F$300,$F45,'Nashua 10K'!$J$2:$J$300)</f>
        <v>0</v>
      </c>
      <c r="H45" s="26">
        <f>SUMIF('Cinco 5K'!$F$2:$F$399,$F45,'Cinco 5K'!$J$2:$J$399)</f>
        <v>6.75</v>
      </c>
      <c r="I45" s="26">
        <f>SUMIF('Run for Freedom 10K'!$F$2:$F$300,$F45,'Run for Freedom 10K'!$J$2:$J$300)</f>
        <v>0</v>
      </c>
      <c r="J45" s="26">
        <f>SUMIF('Half Way to St. Patty 5K'!$F$2:$F$300,$F45,'Half Way to St. Patty 5K'!$J$2:$J$300)</f>
        <v>0</v>
      </c>
      <c r="K45" s="26">
        <f>SUMIF('Downriver 10K'!$F$2:$F$300,$F45,'Downriver 10K'!$J$2:$J$300)</f>
        <v>0</v>
      </c>
      <c r="L45" s="26">
        <f>SUMIF('New England Half'!$F$2:$F$300,$F45,'New England Half'!$J$2:$J$300)</f>
        <v>0</v>
      </c>
      <c r="M45" s="28">
        <f t="shared" si="3"/>
        <v>6.75</v>
      </c>
    </row>
    <row r="46" spans="1:13" ht="12.45" x14ac:dyDescent="0.3">
      <c r="A46" s="3" t="s">
        <v>473</v>
      </c>
      <c r="B46" s="3" t="s">
        <v>936</v>
      </c>
      <c r="C46" s="3" t="s">
        <v>33</v>
      </c>
      <c r="D46" s="3">
        <v>61</v>
      </c>
      <c r="E46" s="3" t="s">
        <v>18</v>
      </c>
      <c r="F46" s="2" t="str">
        <f t="shared" si="2"/>
        <v>DavidLongMGATE CITY STRIDERS</v>
      </c>
      <c r="G46" s="26">
        <f>SUMIF('Nashua 10K'!$F$2:$F$300,$F46,'Nashua 10K'!$J$2:$J$300)</f>
        <v>0</v>
      </c>
      <c r="H46" s="26">
        <f>SUMIF('Cinco 5K'!$F$2:$F$399,$F46,'Cinco 5K'!$J$2:$J$399)</f>
        <v>0</v>
      </c>
      <c r="I46" s="26">
        <f>SUMIF('Run for Freedom 10K'!$F$2:$F$300,$F46,'Run for Freedom 10K'!$J$2:$J$300)</f>
        <v>0</v>
      </c>
      <c r="J46" s="26">
        <f>SUMIF('Half Way to St. Patty 5K'!$F$2:$F$300,$F46,'Half Way to St. Patty 5K'!$J$2:$J$300)</f>
        <v>0</v>
      </c>
      <c r="K46" s="26">
        <f>SUMIF('Downriver 10K'!$F$2:$F$300,$F46,'Downriver 10K'!$J$2:$J$300)</f>
        <v>0</v>
      </c>
      <c r="L46" s="26">
        <f>SUMIF('New England Half'!$F$2:$F$300,$F46,'New England Half'!$J$2:$J$300)</f>
        <v>6</v>
      </c>
      <c r="M46" s="28">
        <f t="shared" si="3"/>
        <v>6</v>
      </c>
    </row>
    <row r="47" spans="1:13" ht="12.45" x14ac:dyDescent="0.3">
      <c r="A47" s="3" t="s">
        <v>586</v>
      </c>
      <c r="B47" s="3" t="s">
        <v>351</v>
      </c>
      <c r="C47" s="3" t="s">
        <v>33</v>
      </c>
      <c r="D47" s="3">
        <v>60</v>
      </c>
      <c r="E47" s="3" t="s">
        <v>19</v>
      </c>
      <c r="F47" s="2" t="str">
        <f t="shared" si="2"/>
        <v>SpiroHarbilasMGREATER DERRY TRACK CLUB</v>
      </c>
      <c r="G47" s="26">
        <f>SUMIF('Nashua 10K'!$F$2:$F$300,$F47,'Nashua 10K'!$J$2:$J$300)</f>
        <v>0</v>
      </c>
      <c r="H47" s="26">
        <f>SUMIF('Cinco 5K'!$F$2:$F$399,$F47,'Cinco 5K'!$J$2:$J$399)</f>
        <v>2</v>
      </c>
      <c r="I47" s="26">
        <f>SUMIF('Run for Freedom 10K'!$F$2:$F$300,$F47,'Run for Freedom 10K'!$J$2:$J$300)</f>
        <v>0</v>
      </c>
      <c r="J47" s="26">
        <f>SUMIF('Half Way to St. Patty 5K'!$F$2:$F$300,$F47,'Half Way to St. Patty 5K'!$J$2:$J$300)</f>
        <v>4.25</v>
      </c>
      <c r="K47" s="26">
        <f>SUMIF('Downriver 10K'!$F$2:$F$300,$F47,'Downriver 10K'!$J$2:$J$300)</f>
        <v>0</v>
      </c>
      <c r="L47" s="26">
        <f>SUMIF('New England Half'!$F$2:$F$300,$F47,'New England Half'!$J$2:$J$300)</f>
        <v>0</v>
      </c>
      <c r="M47" s="28">
        <f t="shared" si="3"/>
        <v>6.25</v>
      </c>
    </row>
    <row r="48" spans="1:13" ht="12.45" x14ac:dyDescent="0.3">
      <c r="A48" s="3" t="s">
        <v>594</v>
      </c>
      <c r="B48" s="3" t="s">
        <v>595</v>
      </c>
      <c r="C48" s="3" t="s">
        <v>33</v>
      </c>
      <c r="D48" s="3">
        <v>64</v>
      </c>
      <c r="E48" s="3" t="s">
        <v>19</v>
      </c>
      <c r="F48" s="2" t="str">
        <f t="shared" si="2"/>
        <v>BrettKarinenMGREATER DERRY TRACK CLUB</v>
      </c>
      <c r="G48" s="26">
        <f>SUMIF('Nashua 10K'!$F$2:$F$300,$F48,'Nashua 10K'!$J$2:$J$300)</f>
        <v>0</v>
      </c>
      <c r="H48" s="26">
        <f>SUMIF('Cinco 5K'!$F$2:$F$399,$F48,'Cinco 5K'!$J$2:$J$399)</f>
        <v>2</v>
      </c>
      <c r="I48" s="26">
        <f>SUMIF('Run for Freedom 10K'!$F$2:$F$300,$F48,'Run for Freedom 10K'!$J$2:$J$300)</f>
        <v>0</v>
      </c>
      <c r="J48" s="26">
        <f>SUMIF('Half Way to St. Patty 5K'!$F$2:$F$300,$F48,'Half Way to St. Patty 5K'!$J$2:$J$300)</f>
        <v>4</v>
      </c>
      <c r="K48" s="26">
        <f>SUMIF('Downriver 10K'!$F$2:$F$300,$F48,'Downriver 10K'!$J$2:$J$300)</f>
        <v>0</v>
      </c>
      <c r="L48" s="26">
        <f>SUMIF('New England Half'!$F$2:$F$300,$F48,'New England Half'!$J$2:$J$300)</f>
        <v>0</v>
      </c>
      <c r="M48" s="28">
        <f t="shared" si="3"/>
        <v>6</v>
      </c>
    </row>
    <row r="49" spans="1:13" ht="12.45" x14ac:dyDescent="0.3">
      <c r="A49" s="3" t="s">
        <v>730</v>
      </c>
      <c r="B49" s="3" t="s">
        <v>165</v>
      </c>
      <c r="C49" s="3" t="s">
        <v>33</v>
      </c>
      <c r="D49" s="3">
        <v>65</v>
      </c>
      <c r="E49" s="2" t="s">
        <v>19</v>
      </c>
      <c r="F49" s="2" t="str">
        <f t="shared" si="2"/>
        <v>ShaneFarnsworthMGREATER DERRY TRACK CLUB</v>
      </c>
      <c r="G49" s="26">
        <f>SUMIF('Nashua 10K'!$F$2:$F$300,$F49,'Nashua 10K'!$J$2:$J$300)</f>
        <v>0</v>
      </c>
      <c r="H49" s="26">
        <f>SUMIF('Cinco 5K'!$F$2:$F$399,$F49,'Cinco 5K'!$J$2:$J$399)</f>
        <v>0</v>
      </c>
      <c r="I49" s="26">
        <f>SUMIF('Run for Freedom 10K'!$F$2:$F$300,$F49,'Run for Freedom 10K'!$J$2:$J$300)</f>
        <v>0</v>
      </c>
      <c r="J49" s="26">
        <f>SUMIF('Half Way to St. Patty 5K'!$F$2:$F$300,$F49,'Half Way to St. Patty 5K'!$J$2:$J$300)</f>
        <v>4.125</v>
      </c>
      <c r="K49" s="26">
        <f>SUMIF('Downriver 10K'!$F$2:$F$300,$F49,'Downriver 10K'!$J$2:$J$300)</f>
        <v>0</v>
      </c>
      <c r="L49" s="26">
        <f>SUMIF('New England Half'!$F$2:$F$300,$F49,'New England Half'!$J$2:$J$300)</f>
        <v>0</v>
      </c>
      <c r="M49" s="28">
        <f t="shared" si="3"/>
        <v>4.125</v>
      </c>
    </row>
    <row r="50" spans="1:13" ht="12.45" x14ac:dyDescent="0.3">
      <c r="A50" s="3" t="s">
        <v>571</v>
      </c>
      <c r="B50" s="3" t="s">
        <v>255</v>
      </c>
      <c r="C50" s="3" t="s">
        <v>33</v>
      </c>
      <c r="D50" s="3">
        <v>64</v>
      </c>
      <c r="E50" s="3" t="s">
        <v>20</v>
      </c>
      <c r="F50" s="2" t="str">
        <f t="shared" si="2"/>
        <v>KeithFiliaultMMILLENNIUM RUNNING</v>
      </c>
      <c r="G50" s="26">
        <f>SUMIF('Nashua 10K'!$F$2:$F$300,$F50,'Nashua 10K'!$J$2:$J$300)</f>
        <v>0</v>
      </c>
      <c r="H50" s="26">
        <f>SUMIF('Cinco 5K'!$F$2:$F$399,$F50,'Cinco 5K'!$J$2:$J$399)</f>
        <v>2.84375</v>
      </c>
      <c r="I50" s="26">
        <f>SUMIF('Run for Freedom 10K'!$F$2:$F$300,$F50,'Run for Freedom 10K'!$J$2:$J$300)</f>
        <v>0</v>
      </c>
      <c r="J50" s="26">
        <f>SUMIF('Half Way to St. Patty 5K'!$F$2:$F$300,$F50,'Half Way to St. Patty 5K'!$J$2:$J$300)</f>
        <v>0</v>
      </c>
      <c r="K50" s="26">
        <f>SUMIF('Downriver 10K'!$F$2:$F$300,$F50,'Downriver 10K'!$J$2:$J$300)</f>
        <v>0</v>
      </c>
      <c r="L50" s="26">
        <f>SUMIF('New England Half'!$F$2:$F$300,$F50,'New England Half'!$J$2:$J$300)</f>
        <v>0</v>
      </c>
      <c r="M50" s="28">
        <f t="shared" si="3"/>
        <v>2.84375</v>
      </c>
    </row>
    <row r="51" spans="1:13" ht="12.45" x14ac:dyDescent="0.3">
      <c r="A51" s="3" t="s">
        <v>581</v>
      </c>
      <c r="B51" s="3" t="s">
        <v>582</v>
      </c>
      <c r="C51" s="3" t="s">
        <v>33</v>
      </c>
      <c r="D51" s="3">
        <v>62</v>
      </c>
      <c r="E51" s="3" t="s">
        <v>20</v>
      </c>
      <c r="F51" s="2" t="str">
        <f t="shared" si="2"/>
        <v>AnthonyBravo-PerezMMILLENNIUM RUNNING</v>
      </c>
      <c r="G51" s="26">
        <f>SUMIF('Nashua 10K'!$F$2:$F$300,$F51,'Nashua 10K'!$J$2:$J$300)</f>
        <v>0</v>
      </c>
      <c r="H51" s="26">
        <f>SUMIF('Cinco 5K'!$F$2:$F$399,$F51,'Cinco 5K'!$J$2:$J$399)</f>
        <v>2</v>
      </c>
      <c r="I51" s="26">
        <f>SUMIF('Run for Freedom 10K'!$F$2:$F$300,$F51,'Run for Freedom 10K'!$J$2:$J$300)</f>
        <v>0</v>
      </c>
      <c r="J51" s="26">
        <f>SUMIF('Half Way to St. Patty 5K'!$F$2:$F$300,$F51,'Half Way to St. Patty 5K'!$J$2:$J$300)</f>
        <v>0</v>
      </c>
      <c r="K51" s="26">
        <f>SUMIF('Downriver 10K'!$F$2:$F$300,$F51,'Downriver 10K'!$J$2:$J$300)</f>
        <v>0</v>
      </c>
      <c r="L51" s="26">
        <f>SUMIF('New England Half'!$F$2:$F$300,$F51,'New England Half'!$J$2:$J$300)</f>
        <v>0</v>
      </c>
      <c r="M51" s="28">
        <f t="shared" si="3"/>
        <v>2</v>
      </c>
    </row>
    <row r="52" spans="1:13" ht="12.45" x14ac:dyDescent="0.3">
      <c r="A52" s="3" t="s">
        <v>77</v>
      </c>
      <c r="B52" s="3" t="s">
        <v>257</v>
      </c>
      <c r="C52" s="3" t="s">
        <v>33</v>
      </c>
      <c r="D52" s="3">
        <v>63</v>
      </c>
      <c r="E52" s="3" t="s">
        <v>20</v>
      </c>
      <c r="F52" s="2" t="str">
        <f t="shared" si="2"/>
        <v>ChrisAgerMMILLENNIUM RUNNING</v>
      </c>
      <c r="G52" s="26">
        <f>SUMIF('Nashua 10K'!$F$2:$F$300,$F52,'Nashua 10K'!$J$2:$J$300)</f>
        <v>0</v>
      </c>
      <c r="H52" s="26">
        <f>SUMIF('Cinco 5K'!$F$2:$F$399,$F52,'Cinco 5K'!$J$2:$J$399)</f>
        <v>2</v>
      </c>
      <c r="I52" s="26">
        <f>SUMIF('Run for Freedom 10K'!$F$2:$F$300,$F52,'Run for Freedom 10K'!$J$2:$J$300)</f>
        <v>0</v>
      </c>
      <c r="J52" s="26">
        <f>SUMIF('Half Way to St. Patty 5K'!$F$2:$F$300,$F52,'Half Way to St. Patty 5K'!$J$2:$J$300)</f>
        <v>0</v>
      </c>
      <c r="K52" s="26">
        <f>SUMIF('Downriver 10K'!$F$2:$F$300,$F52,'Downriver 10K'!$J$2:$J$300)</f>
        <v>0</v>
      </c>
      <c r="L52" s="26">
        <f>SUMIF('New England Half'!$F$2:$F$300,$F52,'New England Half'!$J$2:$J$300)</f>
        <v>0</v>
      </c>
      <c r="M52" s="28">
        <f t="shared" si="3"/>
        <v>2</v>
      </c>
    </row>
    <row r="53" spans="1:13" ht="12.45" x14ac:dyDescent="0.3">
      <c r="A53" s="3" t="s">
        <v>584</v>
      </c>
      <c r="B53" s="3" t="s">
        <v>593</v>
      </c>
      <c r="C53" s="3" t="s">
        <v>33</v>
      </c>
      <c r="D53" s="3">
        <v>69</v>
      </c>
      <c r="E53" s="3" t="s">
        <v>20</v>
      </c>
      <c r="F53" s="2" t="str">
        <f t="shared" si="2"/>
        <v>PaulBoissoneaultMMILLENNIUM RUNNING</v>
      </c>
      <c r="G53" s="26">
        <f>SUMIF('Nashua 10K'!$F$2:$F$300,$F53,'Nashua 10K'!$J$2:$J$300)</f>
        <v>0</v>
      </c>
      <c r="H53" s="26">
        <f>SUMIF('Cinco 5K'!$F$2:$F$399,$F53,'Cinco 5K'!$J$2:$J$399)</f>
        <v>2</v>
      </c>
      <c r="I53" s="26">
        <f>SUMIF('Run for Freedom 10K'!$F$2:$F$300,$F53,'Run for Freedom 10K'!$J$2:$J$300)</f>
        <v>0</v>
      </c>
      <c r="J53" s="26">
        <f>SUMIF('Half Way to St. Patty 5K'!$F$2:$F$300,$F53,'Half Way to St. Patty 5K'!$J$2:$J$300)</f>
        <v>0</v>
      </c>
      <c r="K53" s="26">
        <f>SUMIF('Downriver 10K'!$F$2:$F$300,$F53,'Downriver 10K'!$J$2:$J$300)</f>
        <v>0</v>
      </c>
      <c r="L53" s="26">
        <f>SUMIF('New England Half'!$F$2:$F$300,$F53,'New England Half'!$J$2:$J$300)</f>
        <v>0</v>
      </c>
      <c r="M53" s="28">
        <f t="shared" si="3"/>
        <v>2</v>
      </c>
    </row>
    <row r="54" spans="1:13" ht="12.45" x14ac:dyDescent="0.3">
      <c r="M54" s="28"/>
    </row>
    <row r="55" spans="1:13" ht="12.45" x14ac:dyDescent="0.3">
      <c r="M55" s="28"/>
    </row>
    <row r="56" spans="1:13" ht="12.45" x14ac:dyDescent="0.3">
      <c r="M56" s="28"/>
    </row>
    <row r="57" spans="1:13" ht="12.45" x14ac:dyDescent="0.3">
      <c r="M57" s="28"/>
    </row>
    <row r="58" spans="1:13" ht="12.45" x14ac:dyDescent="0.3">
      <c r="M58" s="28"/>
    </row>
    <row r="59" spans="1:13" ht="12.45" x14ac:dyDescent="0.3">
      <c r="M59" s="28"/>
    </row>
    <row r="60" spans="1:13" ht="12.45" x14ac:dyDescent="0.3">
      <c r="M60" s="28"/>
    </row>
    <row r="61" spans="1:13" ht="12.45" x14ac:dyDescent="0.3">
      <c r="M61" s="28"/>
    </row>
    <row r="62" spans="1:13" ht="12.45" x14ac:dyDescent="0.3">
      <c r="M62" s="28"/>
    </row>
    <row r="63" spans="1:13" ht="12.45" x14ac:dyDescent="0.3">
      <c r="M63" s="28"/>
    </row>
    <row r="64" spans="1:13" ht="12.45" x14ac:dyDescent="0.3">
      <c r="M64" s="28"/>
    </row>
    <row r="65" spans="13:13" ht="12.45" x14ac:dyDescent="0.3">
      <c r="M65" s="28"/>
    </row>
    <row r="66" spans="13:13" ht="12.45" x14ac:dyDescent="0.3">
      <c r="M66" s="28"/>
    </row>
    <row r="67" spans="13:13" ht="12.45" x14ac:dyDescent="0.3">
      <c r="M67" s="28"/>
    </row>
    <row r="68" spans="13:13" ht="12.45" x14ac:dyDescent="0.3">
      <c r="M68" s="28"/>
    </row>
    <row r="69" spans="13:13" ht="12.45" x14ac:dyDescent="0.3">
      <c r="M69" s="28"/>
    </row>
    <row r="70" spans="13:13" ht="12.45" x14ac:dyDescent="0.3">
      <c r="M70" s="28"/>
    </row>
    <row r="71" spans="13:13" ht="12.45" x14ac:dyDescent="0.3">
      <c r="M71" s="28"/>
    </row>
    <row r="72" spans="13:13" ht="12.45" x14ac:dyDescent="0.3">
      <c r="M72" s="28"/>
    </row>
    <row r="73" spans="13:13" ht="12.45" x14ac:dyDescent="0.3">
      <c r="M73" s="28"/>
    </row>
    <row r="74" spans="13:13" ht="12.45" x14ac:dyDescent="0.3">
      <c r="M74" s="28"/>
    </row>
    <row r="75" spans="13:13" ht="12.45" x14ac:dyDescent="0.3">
      <c r="M75" s="28"/>
    </row>
    <row r="76" spans="13:13" ht="12.45" x14ac:dyDescent="0.3">
      <c r="M76" s="28"/>
    </row>
    <row r="77" spans="13:13" ht="12.45" x14ac:dyDescent="0.3">
      <c r="M77" s="28"/>
    </row>
    <row r="78" spans="13:13" ht="12.45" x14ac:dyDescent="0.3">
      <c r="M78" s="28"/>
    </row>
    <row r="79" spans="13:13" ht="12.45" x14ac:dyDescent="0.3">
      <c r="M79" s="28"/>
    </row>
    <row r="80" spans="13:13" ht="12.45" x14ac:dyDescent="0.3">
      <c r="M80" s="28"/>
    </row>
    <row r="81" spans="13:13" ht="12.45" x14ac:dyDescent="0.3">
      <c r="M81" s="28"/>
    </row>
    <row r="82" spans="13:13" ht="12.45" x14ac:dyDescent="0.3">
      <c r="M82" s="28"/>
    </row>
    <row r="83" spans="13:13" ht="12.45" x14ac:dyDescent="0.3">
      <c r="M83" s="28"/>
    </row>
    <row r="84" spans="13:13" ht="12.45" x14ac:dyDescent="0.3">
      <c r="M84" s="28"/>
    </row>
    <row r="85" spans="13:13" ht="12.45" x14ac:dyDescent="0.3">
      <c r="M85" s="28"/>
    </row>
    <row r="86" spans="13:13" ht="12.45" x14ac:dyDescent="0.3">
      <c r="M86" s="28"/>
    </row>
    <row r="87" spans="13:13" ht="12.45" x14ac:dyDescent="0.3">
      <c r="M87" s="28"/>
    </row>
    <row r="88" spans="13:13" ht="12.45" x14ac:dyDescent="0.3">
      <c r="M88" s="28"/>
    </row>
    <row r="89" spans="13:13" ht="12.45" x14ac:dyDescent="0.3">
      <c r="M89" s="28"/>
    </row>
    <row r="90" spans="13:13" ht="12.45" x14ac:dyDescent="0.3">
      <c r="M90" s="28"/>
    </row>
    <row r="91" spans="13:13" ht="12.45" x14ac:dyDescent="0.3">
      <c r="M91" s="28"/>
    </row>
    <row r="92" spans="13:13" ht="12.45" x14ac:dyDescent="0.3">
      <c r="M92" s="28"/>
    </row>
    <row r="93" spans="13:13" ht="12.45" x14ac:dyDescent="0.3">
      <c r="M93" s="28"/>
    </row>
    <row r="94" spans="13:13" ht="12.45" x14ac:dyDescent="0.3">
      <c r="M94" s="28"/>
    </row>
    <row r="95" spans="13:13" ht="12.45" x14ac:dyDescent="0.3">
      <c r="M95" s="28"/>
    </row>
    <row r="96" spans="13:13" ht="12.45" x14ac:dyDescent="0.3">
      <c r="M96" s="28"/>
    </row>
    <row r="97" spans="13:13" ht="12.45" x14ac:dyDescent="0.3">
      <c r="M97" s="28"/>
    </row>
    <row r="98" spans="13:13" ht="12.45" x14ac:dyDescent="0.3">
      <c r="M98" s="28"/>
    </row>
    <row r="99" spans="13:13" ht="12.45" x14ac:dyDescent="0.3">
      <c r="M99" s="28"/>
    </row>
    <row r="100" spans="13:13" ht="12.45" x14ac:dyDescent="0.3">
      <c r="M100" s="28"/>
    </row>
    <row r="101" spans="13:13" ht="12.45" x14ac:dyDescent="0.3">
      <c r="M101" s="28"/>
    </row>
    <row r="102" spans="13:13" ht="12.45" x14ac:dyDescent="0.3">
      <c r="M102" s="28"/>
    </row>
    <row r="103" spans="13:13" ht="12.45" x14ac:dyDescent="0.3">
      <c r="M103" s="28"/>
    </row>
    <row r="104" spans="13:13" ht="12.45" x14ac:dyDescent="0.3">
      <c r="M104" s="28"/>
    </row>
    <row r="105" spans="13:13" ht="12.45" x14ac:dyDescent="0.3">
      <c r="M105" s="28"/>
    </row>
    <row r="106" spans="13:13" ht="12.45" x14ac:dyDescent="0.3">
      <c r="M106" s="28"/>
    </row>
    <row r="107" spans="13:13" ht="12.45" x14ac:dyDescent="0.3">
      <c r="M107" s="28"/>
    </row>
    <row r="108" spans="13:13" ht="12.45" x14ac:dyDescent="0.3">
      <c r="M108" s="28"/>
    </row>
    <row r="109" spans="13:13" ht="12.45" x14ac:dyDescent="0.3">
      <c r="M109" s="28"/>
    </row>
    <row r="110" spans="13:13" ht="12.45" x14ac:dyDescent="0.3">
      <c r="M110" s="28"/>
    </row>
    <row r="111" spans="13:13" ht="12.45" x14ac:dyDescent="0.3">
      <c r="M111" s="28"/>
    </row>
    <row r="112" spans="13:13" ht="12.45" x14ac:dyDescent="0.3">
      <c r="M112" s="28"/>
    </row>
    <row r="113" spans="13:13" ht="12.45" x14ac:dyDescent="0.3">
      <c r="M113" s="28"/>
    </row>
    <row r="114" spans="13:13" ht="12.45" x14ac:dyDescent="0.3">
      <c r="M114" s="28"/>
    </row>
    <row r="115" spans="13:13" ht="12.45" x14ac:dyDescent="0.3">
      <c r="M115" s="28"/>
    </row>
    <row r="116" spans="13:13" ht="12.45" x14ac:dyDescent="0.3">
      <c r="M116" s="28"/>
    </row>
    <row r="117" spans="13:13" ht="12.45" x14ac:dyDescent="0.3">
      <c r="M117" s="28"/>
    </row>
    <row r="118" spans="13:13" ht="12.45" x14ac:dyDescent="0.3">
      <c r="M118" s="28"/>
    </row>
    <row r="119" spans="13:13" ht="12.45" x14ac:dyDescent="0.3">
      <c r="M119" s="28"/>
    </row>
    <row r="120" spans="13:13" ht="12.45" x14ac:dyDescent="0.3">
      <c r="M120" s="28"/>
    </row>
    <row r="121" spans="13:13" ht="12.45" x14ac:dyDescent="0.3">
      <c r="M121" s="28"/>
    </row>
    <row r="122" spans="13:13" ht="12.45" x14ac:dyDescent="0.3">
      <c r="M122" s="28"/>
    </row>
    <row r="123" spans="13:13" ht="12.45" x14ac:dyDescent="0.3">
      <c r="M123" s="28"/>
    </row>
    <row r="124" spans="13:13" ht="12.45" x14ac:dyDescent="0.3">
      <c r="M124" s="28"/>
    </row>
    <row r="125" spans="13:13" ht="12.45" x14ac:dyDescent="0.3">
      <c r="M125" s="28"/>
    </row>
    <row r="126" spans="13:13" ht="12.45" x14ac:dyDescent="0.3">
      <c r="M126" s="28"/>
    </row>
    <row r="127" spans="13:13" ht="12.45" x14ac:dyDescent="0.3">
      <c r="M127" s="28"/>
    </row>
    <row r="128" spans="13:13" ht="12.45" x14ac:dyDescent="0.3">
      <c r="M128" s="28"/>
    </row>
    <row r="129" spans="13:13" ht="12.45" x14ac:dyDescent="0.3">
      <c r="M129" s="28"/>
    </row>
    <row r="130" spans="13:13" ht="12.45" x14ac:dyDescent="0.3">
      <c r="M130" s="28"/>
    </row>
    <row r="131" spans="13:13" ht="12.45" x14ac:dyDescent="0.3">
      <c r="M131" s="28"/>
    </row>
    <row r="132" spans="13:13" ht="12.45" x14ac:dyDescent="0.3">
      <c r="M132" s="28"/>
    </row>
    <row r="133" spans="13:13" ht="12.45" x14ac:dyDescent="0.3">
      <c r="M133" s="28"/>
    </row>
    <row r="134" spans="13:13" ht="12.45" x14ac:dyDescent="0.3">
      <c r="M134" s="28"/>
    </row>
    <row r="135" spans="13:13" ht="12.45" x14ac:dyDescent="0.3">
      <c r="M135" s="28"/>
    </row>
    <row r="136" spans="13:13" ht="12.45" x14ac:dyDescent="0.3">
      <c r="M136" s="28"/>
    </row>
    <row r="137" spans="13:13" ht="12.45" x14ac:dyDescent="0.3">
      <c r="M137" s="28"/>
    </row>
    <row r="138" spans="13:13" ht="12.45" x14ac:dyDescent="0.3">
      <c r="M138" s="28"/>
    </row>
    <row r="139" spans="13:13" ht="12.45" x14ac:dyDescent="0.3">
      <c r="M139" s="28"/>
    </row>
    <row r="140" spans="13:13" ht="12.45" x14ac:dyDescent="0.3">
      <c r="M140" s="28"/>
    </row>
    <row r="141" spans="13:13" ht="12.45" x14ac:dyDescent="0.3">
      <c r="M141" s="28"/>
    </row>
    <row r="142" spans="13:13" ht="12.45" x14ac:dyDescent="0.3">
      <c r="M142" s="28"/>
    </row>
    <row r="143" spans="13:13" ht="12.45" x14ac:dyDescent="0.3">
      <c r="M143" s="28"/>
    </row>
    <row r="144" spans="13:13" ht="12.45" x14ac:dyDescent="0.3">
      <c r="M144" s="28"/>
    </row>
    <row r="145" spans="13:13" ht="12.45" x14ac:dyDescent="0.3">
      <c r="M145" s="28"/>
    </row>
    <row r="146" spans="13:13" ht="12.45" x14ac:dyDescent="0.3">
      <c r="M146" s="28"/>
    </row>
    <row r="147" spans="13:13" ht="12.45" x14ac:dyDescent="0.3">
      <c r="M147" s="28"/>
    </row>
    <row r="148" spans="13:13" ht="12.45" x14ac:dyDescent="0.3">
      <c r="M148" s="28"/>
    </row>
    <row r="149" spans="13:13" ht="12.45" x14ac:dyDescent="0.3">
      <c r="M149" s="28"/>
    </row>
    <row r="150" spans="13:13" ht="12.45" x14ac:dyDescent="0.3">
      <c r="M150" s="28"/>
    </row>
    <row r="151" spans="13:13" ht="12.45" x14ac:dyDescent="0.3">
      <c r="M151" s="28"/>
    </row>
    <row r="152" spans="13:13" ht="12.45" x14ac:dyDescent="0.3">
      <c r="M152" s="28"/>
    </row>
    <row r="153" spans="13:13" ht="12.45" x14ac:dyDescent="0.3">
      <c r="M153" s="28"/>
    </row>
    <row r="154" spans="13:13" ht="12.45" x14ac:dyDescent="0.3">
      <c r="M154" s="28"/>
    </row>
    <row r="155" spans="13:13" ht="12.45" x14ac:dyDescent="0.3">
      <c r="M155" s="28"/>
    </row>
    <row r="156" spans="13:13" ht="12.45" x14ac:dyDescent="0.3">
      <c r="M156" s="28"/>
    </row>
    <row r="157" spans="13:13" ht="12.45" x14ac:dyDescent="0.3">
      <c r="M157" s="28"/>
    </row>
    <row r="158" spans="13:13" ht="12.45" x14ac:dyDescent="0.3">
      <c r="M158" s="28"/>
    </row>
    <row r="159" spans="13:13" ht="12.45" x14ac:dyDescent="0.3">
      <c r="M159" s="28"/>
    </row>
    <row r="160" spans="13:13" ht="12.45" x14ac:dyDescent="0.3">
      <c r="M160" s="28"/>
    </row>
    <row r="161" spans="13:13" ht="12.45" x14ac:dyDescent="0.3">
      <c r="M161" s="28"/>
    </row>
    <row r="162" spans="13:13" ht="12.45" x14ac:dyDescent="0.3">
      <c r="M162" s="28"/>
    </row>
    <row r="163" spans="13:13" ht="12.45" x14ac:dyDescent="0.3">
      <c r="M163" s="28"/>
    </row>
    <row r="164" spans="13:13" ht="12.45" x14ac:dyDescent="0.3">
      <c r="M164" s="28"/>
    </row>
    <row r="165" spans="13:13" ht="12.45" x14ac:dyDescent="0.3">
      <c r="M165" s="28"/>
    </row>
    <row r="166" spans="13:13" ht="12.45" x14ac:dyDescent="0.3">
      <c r="M166" s="28"/>
    </row>
    <row r="167" spans="13:13" ht="12.45" x14ac:dyDescent="0.3">
      <c r="M167" s="28"/>
    </row>
    <row r="168" spans="13:13" ht="12.45" x14ac:dyDescent="0.3">
      <c r="M168" s="28"/>
    </row>
    <row r="169" spans="13:13" ht="12.45" x14ac:dyDescent="0.3">
      <c r="M169" s="28"/>
    </row>
    <row r="170" spans="13:13" ht="12.45" x14ac:dyDescent="0.3">
      <c r="M170" s="28"/>
    </row>
    <row r="171" spans="13:13" ht="12.45" x14ac:dyDescent="0.3">
      <c r="M171" s="28"/>
    </row>
    <row r="172" spans="13:13" ht="12.45" x14ac:dyDescent="0.3">
      <c r="M172" s="28"/>
    </row>
    <row r="173" spans="13:13" ht="12.45" x14ac:dyDescent="0.3">
      <c r="M173" s="28"/>
    </row>
    <row r="174" spans="13:13" ht="12.45" x14ac:dyDescent="0.3">
      <c r="M174" s="28"/>
    </row>
    <row r="175" spans="13:13" ht="12.45" x14ac:dyDescent="0.3">
      <c r="M175" s="28"/>
    </row>
    <row r="176" spans="13:13" ht="12.45" x14ac:dyDescent="0.3">
      <c r="M176" s="28"/>
    </row>
    <row r="177" spans="13:13" ht="12.45" x14ac:dyDescent="0.3">
      <c r="M177" s="28"/>
    </row>
    <row r="178" spans="13:13" ht="12.45" x14ac:dyDescent="0.3">
      <c r="M178" s="28"/>
    </row>
    <row r="179" spans="13:13" ht="12.45" x14ac:dyDescent="0.3">
      <c r="M179" s="28"/>
    </row>
    <row r="180" spans="13:13" ht="12.45" x14ac:dyDescent="0.3">
      <c r="M180" s="28"/>
    </row>
    <row r="181" spans="13:13" ht="12.45" x14ac:dyDescent="0.3">
      <c r="M181" s="28"/>
    </row>
    <row r="182" spans="13:13" ht="12.45" x14ac:dyDescent="0.3">
      <c r="M182" s="28"/>
    </row>
    <row r="183" spans="13:13" ht="12.45" x14ac:dyDescent="0.3">
      <c r="M183" s="28"/>
    </row>
    <row r="184" spans="13:13" ht="12.45" x14ac:dyDescent="0.3">
      <c r="M184" s="28"/>
    </row>
    <row r="185" spans="13:13" ht="12.45" x14ac:dyDescent="0.3">
      <c r="M185" s="28"/>
    </row>
    <row r="186" spans="13:13" ht="12.45" x14ac:dyDescent="0.3">
      <c r="M186" s="28"/>
    </row>
    <row r="187" spans="13:13" ht="12.45" x14ac:dyDescent="0.3">
      <c r="M187" s="28"/>
    </row>
    <row r="188" spans="13:13" ht="12.45" x14ac:dyDescent="0.3">
      <c r="M188" s="28"/>
    </row>
    <row r="189" spans="13:13" ht="12.45" x14ac:dyDescent="0.3">
      <c r="M189" s="28"/>
    </row>
    <row r="190" spans="13:13" ht="12.45" x14ac:dyDescent="0.3">
      <c r="M190" s="28"/>
    </row>
    <row r="191" spans="13:13" ht="12.45" x14ac:dyDescent="0.3">
      <c r="M191" s="28"/>
    </row>
    <row r="192" spans="13:13" ht="12.45" x14ac:dyDescent="0.3">
      <c r="M192" s="28"/>
    </row>
    <row r="193" spans="13:13" ht="12.45" x14ac:dyDescent="0.3">
      <c r="M193" s="28"/>
    </row>
    <row r="194" spans="13:13" ht="12.45" x14ac:dyDescent="0.3">
      <c r="M194" s="28"/>
    </row>
    <row r="195" spans="13:13" ht="12.45" x14ac:dyDescent="0.3">
      <c r="M195" s="28"/>
    </row>
    <row r="196" spans="13:13" ht="12.45" x14ac:dyDescent="0.3">
      <c r="M196" s="28"/>
    </row>
    <row r="197" spans="13:13" ht="12.45" x14ac:dyDescent="0.3">
      <c r="M197" s="28"/>
    </row>
    <row r="198" spans="13:13" ht="12.45" x14ac:dyDescent="0.3">
      <c r="M198" s="28"/>
    </row>
    <row r="199" spans="13:13" ht="12.45" x14ac:dyDescent="0.3">
      <c r="M199" s="28"/>
    </row>
    <row r="200" spans="13:13" ht="12.45" x14ac:dyDescent="0.3">
      <c r="M200" s="28"/>
    </row>
    <row r="201" spans="13:13" ht="12.45" x14ac:dyDescent="0.3">
      <c r="M201" s="28"/>
    </row>
    <row r="202" spans="13:13" ht="12.45" x14ac:dyDescent="0.3">
      <c r="M202" s="28"/>
    </row>
    <row r="203" spans="13:13" ht="12.45" x14ac:dyDescent="0.3">
      <c r="M203" s="28"/>
    </row>
    <row r="204" spans="13:13" ht="12.45" x14ac:dyDescent="0.3">
      <c r="M204" s="28"/>
    </row>
    <row r="205" spans="13:13" ht="12.45" x14ac:dyDescent="0.3">
      <c r="M205" s="28"/>
    </row>
    <row r="206" spans="13:13" ht="12.45" x14ac:dyDescent="0.3">
      <c r="M206" s="28"/>
    </row>
    <row r="207" spans="13:13" ht="12.45" x14ac:dyDescent="0.3">
      <c r="M207" s="28"/>
    </row>
    <row r="208" spans="13:13" ht="12.45" x14ac:dyDescent="0.3">
      <c r="M208" s="28"/>
    </row>
    <row r="209" spans="13:13" ht="12.45" x14ac:dyDescent="0.3">
      <c r="M209" s="28"/>
    </row>
    <row r="210" spans="13:13" ht="12.45" x14ac:dyDescent="0.3">
      <c r="M210" s="28"/>
    </row>
    <row r="211" spans="13:13" ht="12.45" x14ac:dyDescent="0.3">
      <c r="M211" s="28"/>
    </row>
    <row r="212" spans="13:13" ht="12.45" x14ac:dyDescent="0.3">
      <c r="M212" s="28"/>
    </row>
    <row r="213" spans="13:13" ht="12.45" x14ac:dyDescent="0.3">
      <c r="M213" s="28"/>
    </row>
    <row r="214" spans="13:13" ht="12.45" x14ac:dyDescent="0.3">
      <c r="M214" s="28"/>
    </row>
    <row r="215" spans="13:13" ht="12.45" x14ac:dyDescent="0.3">
      <c r="M215" s="28"/>
    </row>
    <row r="216" spans="13:13" ht="12.45" x14ac:dyDescent="0.3">
      <c r="M216" s="28"/>
    </row>
    <row r="217" spans="13:13" ht="12.45" x14ac:dyDescent="0.3">
      <c r="M217" s="28"/>
    </row>
    <row r="218" spans="13:13" ht="12.45" x14ac:dyDescent="0.3">
      <c r="M218" s="28"/>
    </row>
    <row r="219" spans="13:13" ht="12.45" x14ac:dyDescent="0.3">
      <c r="M219" s="28"/>
    </row>
    <row r="220" spans="13:13" ht="12.45" x14ac:dyDescent="0.3">
      <c r="M220" s="28"/>
    </row>
    <row r="221" spans="13:13" ht="12.45" x14ac:dyDescent="0.3">
      <c r="M221" s="28"/>
    </row>
    <row r="222" spans="13:13" ht="12.45" x14ac:dyDescent="0.3">
      <c r="M222" s="28"/>
    </row>
    <row r="223" spans="13:13" ht="12.45" x14ac:dyDescent="0.3">
      <c r="M223" s="28"/>
    </row>
    <row r="224" spans="13:13" ht="12.45" x14ac:dyDescent="0.3">
      <c r="M224" s="28"/>
    </row>
    <row r="225" spans="13:13" ht="12.45" x14ac:dyDescent="0.3">
      <c r="M225" s="28"/>
    </row>
    <row r="226" spans="13:13" ht="12.45" x14ac:dyDescent="0.3">
      <c r="M226" s="28"/>
    </row>
    <row r="227" spans="13:13" ht="12.45" x14ac:dyDescent="0.3">
      <c r="M227" s="28"/>
    </row>
    <row r="228" spans="13:13" ht="12.45" x14ac:dyDescent="0.3">
      <c r="M228" s="28"/>
    </row>
    <row r="229" spans="13:13" ht="12.45" x14ac:dyDescent="0.3">
      <c r="M229" s="28"/>
    </row>
    <row r="230" spans="13:13" ht="12.45" x14ac:dyDescent="0.3">
      <c r="M230" s="28"/>
    </row>
    <row r="231" spans="13:13" ht="12.45" x14ac:dyDescent="0.3">
      <c r="M231" s="28"/>
    </row>
    <row r="232" spans="13:13" ht="12.45" x14ac:dyDescent="0.3">
      <c r="M232" s="28"/>
    </row>
    <row r="233" spans="13:13" ht="12.45" x14ac:dyDescent="0.3">
      <c r="M233" s="28"/>
    </row>
    <row r="234" spans="13:13" ht="12.45" x14ac:dyDescent="0.3">
      <c r="M234" s="28"/>
    </row>
    <row r="235" spans="13:13" ht="12.45" x14ac:dyDescent="0.3">
      <c r="M235" s="28"/>
    </row>
    <row r="236" spans="13:13" ht="12.45" x14ac:dyDescent="0.3">
      <c r="M236" s="28"/>
    </row>
    <row r="237" spans="13:13" ht="12.45" x14ac:dyDescent="0.3">
      <c r="M237" s="28"/>
    </row>
    <row r="238" spans="13:13" ht="12.45" x14ac:dyDescent="0.3">
      <c r="M238" s="28"/>
    </row>
    <row r="239" spans="13:13" ht="12.45" x14ac:dyDescent="0.3">
      <c r="M239" s="28"/>
    </row>
    <row r="240" spans="13:13" ht="12.45" x14ac:dyDescent="0.3">
      <c r="M240" s="28"/>
    </row>
    <row r="241" spans="13:13" ht="12.45" x14ac:dyDescent="0.3">
      <c r="M241" s="28"/>
    </row>
    <row r="242" spans="13:13" ht="12.45" x14ac:dyDescent="0.3">
      <c r="M242" s="28"/>
    </row>
    <row r="243" spans="13:13" ht="12.45" x14ac:dyDescent="0.3">
      <c r="M243" s="28"/>
    </row>
    <row r="244" spans="13:13" ht="12.45" x14ac:dyDescent="0.3">
      <c r="M244" s="28"/>
    </row>
    <row r="245" spans="13:13" ht="12.45" x14ac:dyDescent="0.3">
      <c r="M245" s="28"/>
    </row>
    <row r="246" spans="13:13" ht="12.45" x14ac:dyDescent="0.3">
      <c r="M246" s="28"/>
    </row>
    <row r="247" spans="13:13" ht="12.45" x14ac:dyDescent="0.3">
      <c r="M247" s="28"/>
    </row>
    <row r="248" spans="13:13" ht="12.45" x14ac:dyDescent="0.3">
      <c r="M248" s="28"/>
    </row>
    <row r="249" spans="13:13" ht="12.45" x14ac:dyDescent="0.3">
      <c r="M249" s="28"/>
    </row>
    <row r="250" spans="13:13" ht="12.45" x14ac:dyDescent="0.3">
      <c r="M250" s="28"/>
    </row>
    <row r="251" spans="13:13" ht="12.45" x14ac:dyDescent="0.3">
      <c r="M251" s="28"/>
    </row>
    <row r="252" spans="13:13" ht="12.45" x14ac:dyDescent="0.3">
      <c r="M252" s="28"/>
    </row>
    <row r="253" spans="13:13" ht="12.45" x14ac:dyDescent="0.3">
      <c r="M253" s="28"/>
    </row>
    <row r="254" spans="13:13" ht="12.45" x14ac:dyDescent="0.3">
      <c r="M254" s="28"/>
    </row>
    <row r="255" spans="13:13" ht="12.45" x14ac:dyDescent="0.3">
      <c r="M255" s="28"/>
    </row>
    <row r="256" spans="13:13" ht="12.45" x14ac:dyDescent="0.3">
      <c r="M256" s="28"/>
    </row>
    <row r="257" spans="13:13" ht="12.45" x14ac:dyDescent="0.3">
      <c r="M257" s="28"/>
    </row>
    <row r="258" spans="13:13" ht="12.45" x14ac:dyDescent="0.3">
      <c r="M258" s="28"/>
    </row>
    <row r="259" spans="13:13" ht="12.45" x14ac:dyDescent="0.3">
      <c r="M259" s="28"/>
    </row>
    <row r="260" spans="13:13" ht="12.45" x14ac:dyDescent="0.3">
      <c r="M260" s="28"/>
    </row>
    <row r="261" spans="13:13" ht="12.45" x14ac:dyDescent="0.3">
      <c r="M261" s="28"/>
    </row>
    <row r="262" spans="13:13" ht="12.45" x14ac:dyDescent="0.3">
      <c r="M262" s="28"/>
    </row>
    <row r="263" spans="13:13" ht="12.45" x14ac:dyDescent="0.3">
      <c r="M263" s="28"/>
    </row>
    <row r="264" spans="13:13" ht="12.45" x14ac:dyDescent="0.3">
      <c r="M264" s="28"/>
    </row>
    <row r="265" spans="13:13" ht="12.45" x14ac:dyDescent="0.3">
      <c r="M265" s="28"/>
    </row>
    <row r="266" spans="13:13" ht="12.45" x14ac:dyDescent="0.3">
      <c r="M266" s="28"/>
    </row>
    <row r="267" spans="13:13" ht="12.45" x14ac:dyDescent="0.3">
      <c r="M267" s="28"/>
    </row>
    <row r="268" spans="13:13" ht="12.45" x14ac:dyDescent="0.3">
      <c r="M268" s="28"/>
    </row>
    <row r="269" spans="13:13" ht="12.45" x14ac:dyDescent="0.3">
      <c r="M269" s="28"/>
    </row>
    <row r="270" spans="13:13" ht="12.45" x14ac:dyDescent="0.3">
      <c r="M270" s="28"/>
    </row>
    <row r="271" spans="13:13" ht="12.45" x14ac:dyDescent="0.3">
      <c r="M271" s="28"/>
    </row>
    <row r="272" spans="13:13" ht="12.45" x14ac:dyDescent="0.3">
      <c r="M272" s="28"/>
    </row>
    <row r="273" spans="13:13" ht="12.45" x14ac:dyDescent="0.3">
      <c r="M273" s="28"/>
    </row>
    <row r="274" spans="13:13" ht="12.45" x14ac:dyDescent="0.3">
      <c r="M274" s="28"/>
    </row>
    <row r="275" spans="13:13" ht="12.45" x14ac:dyDescent="0.3">
      <c r="M275" s="28"/>
    </row>
    <row r="276" spans="13:13" ht="12.45" x14ac:dyDescent="0.3">
      <c r="M276" s="28"/>
    </row>
    <row r="277" spans="13:13" ht="12.45" x14ac:dyDescent="0.3">
      <c r="M277" s="28"/>
    </row>
    <row r="278" spans="13:13" ht="12.45" x14ac:dyDescent="0.3">
      <c r="M278" s="28"/>
    </row>
    <row r="279" spans="13:13" ht="12.45" x14ac:dyDescent="0.3">
      <c r="M279" s="28"/>
    </row>
    <row r="280" spans="13:13" ht="12.45" x14ac:dyDescent="0.3">
      <c r="M280" s="28"/>
    </row>
    <row r="281" spans="13:13" ht="12.45" x14ac:dyDescent="0.3">
      <c r="M281" s="28"/>
    </row>
    <row r="282" spans="13:13" ht="12.45" x14ac:dyDescent="0.3">
      <c r="M282" s="28"/>
    </row>
    <row r="283" spans="13:13" ht="12.45" x14ac:dyDescent="0.3">
      <c r="M283" s="28"/>
    </row>
    <row r="284" spans="13:13" ht="12.45" x14ac:dyDescent="0.3">
      <c r="M284" s="28"/>
    </row>
    <row r="285" spans="13:13" ht="12.45" x14ac:dyDescent="0.3">
      <c r="M285" s="28"/>
    </row>
    <row r="286" spans="13:13" ht="12.45" x14ac:dyDescent="0.3">
      <c r="M286" s="28"/>
    </row>
    <row r="287" spans="13:13" ht="12.45" x14ac:dyDescent="0.3">
      <c r="M287" s="28"/>
    </row>
    <row r="288" spans="13:13" ht="12.45" x14ac:dyDescent="0.3">
      <c r="M288" s="28"/>
    </row>
    <row r="289" spans="13:13" ht="12.45" x14ac:dyDescent="0.3">
      <c r="M289" s="28"/>
    </row>
    <row r="290" spans="13:13" ht="12.45" x14ac:dyDescent="0.3">
      <c r="M290" s="28"/>
    </row>
    <row r="291" spans="13:13" ht="12.45" x14ac:dyDescent="0.3">
      <c r="M291" s="28"/>
    </row>
    <row r="292" spans="13:13" ht="12.45" x14ac:dyDescent="0.3">
      <c r="M292" s="28"/>
    </row>
    <row r="293" spans="13:13" ht="12.45" x14ac:dyDescent="0.3">
      <c r="M293" s="28"/>
    </row>
    <row r="294" spans="13:13" ht="12.45" x14ac:dyDescent="0.3">
      <c r="M294" s="28"/>
    </row>
    <row r="295" spans="13:13" ht="12.45" x14ac:dyDescent="0.3">
      <c r="M295" s="28"/>
    </row>
    <row r="296" spans="13:13" ht="12.45" x14ac:dyDescent="0.3">
      <c r="M296" s="28"/>
    </row>
    <row r="297" spans="13:13" ht="12.45" x14ac:dyDescent="0.3">
      <c r="M297" s="28"/>
    </row>
    <row r="298" spans="13:13" ht="12.45" x14ac:dyDescent="0.3">
      <c r="M298" s="28"/>
    </row>
    <row r="299" spans="13:13" ht="12.45" x14ac:dyDescent="0.3">
      <c r="M299" s="28"/>
    </row>
    <row r="300" spans="13:13" ht="12.45" x14ac:dyDescent="0.3">
      <c r="M300" s="28"/>
    </row>
    <row r="301" spans="13:13" ht="12.45" x14ac:dyDescent="0.3">
      <c r="M301" s="28"/>
    </row>
    <row r="302" spans="13:13" ht="12.45" x14ac:dyDescent="0.3">
      <c r="M302" s="28"/>
    </row>
    <row r="303" spans="13:13" ht="12.45" x14ac:dyDescent="0.3">
      <c r="M303" s="28"/>
    </row>
    <row r="304" spans="13:13" ht="12.45" x14ac:dyDescent="0.3">
      <c r="M304" s="28"/>
    </row>
    <row r="305" spans="13:13" ht="12.45" x14ac:dyDescent="0.3">
      <c r="M305" s="28"/>
    </row>
    <row r="306" spans="13:13" ht="12.45" x14ac:dyDescent="0.3">
      <c r="M306" s="28"/>
    </row>
    <row r="307" spans="13:13" ht="12.45" x14ac:dyDescent="0.3">
      <c r="M307" s="28"/>
    </row>
    <row r="308" spans="13:13" ht="12.45" x14ac:dyDescent="0.3">
      <c r="M308" s="28"/>
    </row>
    <row r="309" spans="13:13" ht="12.45" x14ac:dyDescent="0.3">
      <c r="M309" s="28"/>
    </row>
    <row r="310" spans="13:13" ht="12.45" x14ac:dyDescent="0.3">
      <c r="M310" s="28"/>
    </row>
    <row r="311" spans="13:13" ht="12.45" x14ac:dyDescent="0.3">
      <c r="M311" s="28"/>
    </row>
    <row r="312" spans="13:13" ht="12.45" x14ac:dyDescent="0.3">
      <c r="M312" s="28"/>
    </row>
    <row r="313" spans="13:13" ht="12.45" x14ac:dyDescent="0.3">
      <c r="M313" s="28"/>
    </row>
    <row r="314" spans="13:13" ht="12.45" x14ac:dyDescent="0.3">
      <c r="M314" s="28"/>
    </row>
    <row r="315" spans="13:13" ht="12.45" x14ac:dyDescent="0.3">
      <c r="M315" s="28"/>
    </row>
    <row r="316" spans="13:13" ht="12.45" x14ac:dyDescent="0.3">
      <c r="M316" s="28"/>
    </row>
    <row r="317" spans="13:13" ht="12.45" x14ac:dyDescent="0.3">
      <c r="M317" s="28"/>
    </row>
    <row r="318" spans="13:13" ht="12.45" x14ac:dyDescent="0.3">
      <c r="M318" s="28"/>
    </row>
    <row r="319" spans="13:13" ht="12.45" x14ac:dyDescent="0.3">
      <c r="M319" s="28"/>
    </row>
    <row r="320" spans="13:13" ht="12.45" x14ac:dyDescent="0.3">
      <c r="M320" s="28"/>
    </row>
    <row r="321" spans="13:13" ht="12.45" x14ac:dyDescent="0.3">
      <c r="M321" s="28"/>
    </row>
    <row r="322" spans="13:13" ht="12.45" x14ac:dyDescent="0.3">
      <c r="M322" s="28"/>
    </row>
    <row r="323" spans="13:13" ht="12.45" x14ac:dyDescent="0.3">
      <c r="M323" s="28"/>
    </row>
    <row r="324" spans="13:13" ht="12.45" x14ac:dyDescent="0.3">
      <c r="M324" s="28"/>
    </row>
    <row r="325" spans="13:13" ht="12.45" x14ac:dyDescent="0.3">
      <c r="M325" s="28"/>
    </row>
    <row r="326" spans="13:13" ht="12.45" x14ac:dyDescent="0.3">
      <c r="M326" s="28"/>
    </row>
    <row r="327" spans="13:13" ht="12.45" x14ac:dyDescent="0.3">
      <c r="M327" s="28"/>
    </row>
    <row r="328" spans="13:13" ht="12.45" x14ac:dyDescent="0.3">
      <c r="M328" s="28"/>
    </row>
    <row r="329" spans="13:13" ht="12.45" x14ac:dyDescent="0.3">
      <c r="M329" s="28"/>
    </row>
    <row r="330" spans="13:13" ht="12.45" x14ac:dyDescent="0.3">
      <c r="M330" s="28"/>
    </row>
    <row r="331" spans="13:13" ht="12.45" x14ac:dyDescent="0.3">
      <c r="M331" s="28"/>
    </row>
    <row r="332" spans="13:13" ht="12.45" x14ac:dyDescent="0.3">
      <c r="M332" s="28"/>
    </row>
    <row r="333" spans="13:13" ht="12.45" x14ac:dyDescent="0.3">
      <c r="M333" s="28"/>
    </row>
    <row r="334" spans="13:13" ht="12.45" x14ac:dyDescent="0.3">
      <c r="M334" s="28"/>
    </row>
    <row r="335" spans="13:13" ht="12.45" x14ac:dyDescent="0.3">
      <c r="M335" s="28"/>
    </row>
    <row r="336" spans="13:13" ht="12.45" x14ac:dyDescent="0.3">
      <c r="M336" s="28"/>
    </row>
    <row r="337" spans="13:13" ht="12.45" x14ac:dyDescent="0.3">
      <c r="M337" s="28"/>
    </row>
    <row r="338" spans="13:13" ht="12.45" x14ac:dyDescent="0.3">
      <c r="M338" s="28"/>
    </row>
    <row r="339" spans="13:13" ht="12.45" x14ac:dyDescent="0.3">
      <c r="M339" s="28"/>
    </row>
    <row r="340" spans="13:13" ht="12.45" x14ac:dyDescent="0.3">
      <c r="M340" s="28"/>
    </row>
    <row r="341" spans="13:13" ht="12.45" x14ac:dyDescent="0.3">
      <c r="M341" s="28"/>
    </row>
    <row r="342" spans="13:13" ht="12.45" x14ac:dyDescent="0.3">
      <c r="M342" s="28"/>
    </row>
    <row r="343" spans="13:13" ht="12.45" x14ac:dyDescent="0.3">
      <c r="M343" s="28"/>
    </row>
    <row r="344" spans="13:13" ht="12.45" x14ac:dyDescent="0.3">
      <c r="M344" s="28"/>
    </row>
    <row r="345" spans="13:13" ht="12.45" x14ac:dyDescent="0.3">
      <c r="M345" s="28"/>
    </row>
    <row r="346" spans="13:13" ht="12.45" x14ac:dyDescent="0.3">
      <c r="M346" s="28"/>
    </row>
    <row r="347" spans="13:13" ht="12.45" x14ac:dyDescent="0.3">
      <c r="M347" s="28"/>
    </row>
    <row r="348" spans="13:13" ht="12.45" x14ac:dyDescent="0.3">
      <c r="M348" s="28"/>
    </row>
    <row r="349" spans="13:13" ht="12.45" x14ac:dyDescent="0.3">
      <c r="M349" s="28"/>
    </row>
    <row r="350" spans="13:13" ht="12.45" x14ac:dyDescent="0.3">
      <c r="M350" s="28"/>
    </row>
    <row r="351" spans="13:13" ht="12.45" x14ac:dyDescent="0.3">
      <c r="M351" s="28"/>
    </row>
    <row r="352" spans="13:13" ht="12.45" x14ac:dyDescent="0.3">
      <c r="M352" s="28"/>
    </row>
    <row r="353" spans="13:13" ht="12.45" x14ac:dyDescent="0.3">
      <c r="M353" s="28"/>
    </row>
    <row r="354" spans="13:13" ht="12.45" x14ac:dyDescent="0.3">
      <c r="M354" s="28"/>
    </row>
    <row r="355" spans="13:13" ht="12.45" x14ac:dyDescent="0.3">
      <c r="M355" s="28"/>
    </row>
    <row r="356" spans="13:13" ht="12.45" x14ac:dyDescent="0.3">
      <c r="M356" s="28"/>
    </row>
    <row r="357" spans="13:13" ht="12.45" x14ac:dyDescent="0.3">
      <c r="M357" s="28"/>
    </row>
    <row r="358" spans="13:13" ht="12.45" x14ac:dyDescent="0.3">
      <c r="M358" s="28"/>
    </row>
    <row r="359" spans="13:13" ht="12.45" x14ac:dyDescent="0.3">
      <c r="M359" s="28"/>
    </row>
    <row r="360" spans="13:13" ht="12.45" x14ac:dyDescent="0.3">
      <c r="M360" s="28"/>
    </row>
    <row r="361" spans="13:13" ht="12.45" x14ac:dyDescent="0.3">
      <c r="M361" s="28"/>
    </row>
    <row r="362" spans="13:13" ht="12.45" x14ac:dyDescent="0.3">
      <c r="M362" s="28"/>
    </row>
    <row r="363" spans="13:13" ht="12.45" x14ac:dyDescent="0.3">
      <c r="M363" s="28"/>
    </row>
    <row r="364" spans="13:13" ht="12.45" x14ac:dyDescent="0.3">
      <c r="M364" s="28"/>
    </row>
    <row r="365" spans="13:13" ht="12.45" x14ac:dyDescent="0.3">
      <c r="M365" s="28"/>
    </row>
    <row r="366" spans="13:13" ht="12.45" x14ac:dyDescent="0.3">
      <c r="M366" s="28"/>
    </row>
    <row r="367" spans="13:13" ht="12.45" x14ac:dyDescent="0.3">
      <c r="M367" s="28"/>
    </row>
    <row r="368" spans="13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13:13" ht="12.45" x14ac:dyDescent="0.3">
      <c r="M641" s="28"/>
    </row>
    <row r="642" spans="13:13" ht="12.45" x14ac:dyDescent="0.3">
      <c r="M642" s="28"/>
    </row>
    <row r="643" spans="13:13" ht="12.45" x14ac:dyDescent="0.3">
      <c r="M643" s="28"/>
    </row>
    <row r="644" spans="13:13" ht="12.45" x14ac:dyDescent="0.3">
      <c r="M644" s="28"/>
    </row>
    <row r="645" spans="13:13" ht="12.45" x14ac:dyDescent="0.3">
      <c r="M645" s="28"/>
    </row>
    <row r="646" spans="13:13" ht="12.45" x14ac:dyDescent="0.3">
      <c r="M646" s="28"/>
    </row>
    <row r="647" spans="13:13" ht="12.45" x14ac:dyDescent="0.3">
      <c r="M647" s="28"/>
    </row>
    <row r="648" spans="13:13" ht="12.45" x14ac:dyDescent="0.3">
      <c r="M648" s="28"/>
    </row>
    <row r="649" spans="13:13" ht="12.45" x14ac:dyDescent="0.3">
      <c r="M649" s="28"/>
    </row>
    <row r="650" spans="13:13" ht="12.45" x14ac:dyDescent="0.3">
      <c r="M650" s="28"/>
    </row>
    <row r="651" spans="13:13" ht="12.45" x14ac:dyDescent="0.3">
      <c r="M651" s="28"/>
    </row>
    <row r="652" spans="13:13" ht="12.45" x14ac:dyDescent="0.3">
      <c r="M652" s="28"/>
    </row>
    <row r="653" spans="13:13" ht="12.45" x14ac:dyDescent="0.3">
      <c r="M653" s="28"/>
    </row>
    <row r="654" spans="13:13" ht="12.45" x14ac:dyDescent="0.3">
      <c r="M654" s="28"/>
    </row>
    <row r="655" spans="13:13" ht="12.45" x14ac:dyDescent="0.3">
      <c r="M655" s="28"/>
    </row>
    <row r="656" spans="13:13" ht="12.45" x14ac:dyDescent="0.3">
      <c r="M656" s="28"/>
    </row>
    <row r="657" spans="13:13" ht="12.45" x14ac:dyDescent="0.3">
      <c r="M657" s="28"/>
    </row>
    <row r="658" spans="13:13" ht="12.45" x14ac:dyDescent="0.3">
      <c r="M658" s="28"/>
    </row>
    <row r="659" spans="13:13" ht="12.45" x14ac:dyDescent="0.3">
      <c r="M659" s="28"/>
    </row>
    <row r="660" spans="13:13" ht="12.45" x14ac:dyDescent="0.3">
      <c r="M660" s="28"/>
    </row>
    <row r="661" spans="13:13" ht="12.45" x14ac:dyDescent="0.3">
      <c r="M661" s="28"/>
    </row>
    <row r="662" spans="13:13" ht="12.45" x14ac:dyDescent="0.3">
      <c r="M662" s="28"/>
    </row>
    <row r="663" spans="13:13" ht="12.45" x14ac:dyDescent="0.3">
      <c r="M663" s="28"/>
    </row>
    <row r="664" spans="13:13" ht="12.45" x14ac:dyDescent="0.3">
      <c r="M664" s="28"/>
    </row>
    <row r="665" spans="13:13" ht="12.45" x14ac:dyDescent="0.3">
      <c r="M665" s="28"/>
    </row>
    <row r="666" spans="13:13" ht="12.45" x14ac:dyDescent="0.3">
      <c r="M666" s="28"/>
    </row>
    <row r="667" spans="13:13" ht="12.45" x14ac:dyDescent="0.3">
      <c r="M667" s="28"/>
    </row>
    <row r="668" spans="13:13" ht="12.45" x14ac:dyDescent="0.3">
      <c r="M668" s="28"/>
    </row>
    <row r="669" spans="13:13" ht="12.45" x14ac:dyDescent="0.3">
      <c r="M669" s="28"/>
    </row>
    <row r="670" spans="13:13" ht="12.45" x14ac:dyDescent="0.3">
      <c r="M670" s="28"/>
    </row>
    <row r="671" spans="13:13" ht="12.45" x14ac:dyDescent="0.3">
      <c r="M671" s="28"/>
    </row>
    <row r="672" spans="13:13" ht="12.45" x14ac:dyDescent="0.3">
      <c r="M672" s="28"/>
    </row>
    <row r="673" spans="13:13" ht="12.45" x14ac:dyDescent="0.3">
      <c r="M673" s="28"/>
    </row>
    <row r="674" spans="13:13" ht="12.45" x14ac:dyDescent="0.3">
      <c r="M674" s="28"/>
    </row>
    <row r="675" spans="13:13" ht="12.45" x14ac:dyDescent="0.3">
      <c r="M675" s="28"/>
    </row>
    <row r="676" spans="13:13" ht="12.45" x14ac:dyDescent="0.3">
      <c r="M676" s="28"/>
    </row>
    <row r="677" spans="13:13" ht="12.45" x14ac:dyDescent="0.3">
      <c r="M677" s="28"/>
    </row>
    <row r="678" spans="13:13" ht="12.45" x14ac:dyDescent="0.3">
      <c r="M678" s="28"/>
    </row>
    <row r="679" spans="13:13" ht="12.45" x14ac:dyDescent="0.3">
      <c r="M679" s="28"/>
    </row>
    <row r="680" spans="13:13" ht="12.45" x14ac:dyDescent="0.3">
      <c r="M680" s="28"/>
    </row>
    <row r="681" spans="13:13" ht="12.45" x14ac:dyDescent="0.3">
      <c r="M681" s="28"/>
    </row>
    <row r="682" spans="13:13" ht="12.45" x14ac:dyDescent="0.3">
      <c r="M682" s="28"/>
    </row>
    <row r="683" spans="13:13" ht="12.45" x14ac:dyDescent="0.3">
      <c r="M683" s="28"/>
    </row>
    <row r="684" spans="13:13" ht="12.45" x14ac:dyDescent="0.3">
      <c r="M684" s="28"/>
    </row>
    <row r="685" spans="13:13" ht="12.45" x14ac:dyDescent="0.3">
      <c r="M685" s="28"/>
    </row>
    <row r="686" spans="13:13" ht="12.45" x14ac:dyDescent="0.3">
      <c r="M686" s="28"/>
    </row>
    <row r="687" spans="13:13" ht="12.45" x14ac:dyDescent="0.3">
      <c r="M687" s="28"/>
    </row>
    <row r="688" spans="13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M837" s="28"/>
    </row>
    <row r="838" spans="6:13" ht="12.45" x14ac:dyDescent="0.3">
      <c r="M838" s="28"/>
    </row>
    <row r="839" spans="6:13" ht="12.45" x14ac:dyDescent="0.3">
      <c r="M839" s="28"/>
    </row>
    <row r="840" spans="6:13" ht="12.45" x14ac:dyDescent="0.3">
      <c r="M840" s="28"/>
    </row>
    <row r="841" spans="6:13" ht="12.45" x14ac:dyDescent="0.3">
      <c r="M841" s="28"/>
    </row>
    <row r="842" spans="6:13" ht="12.45" x14ac:dyDescent="0.3">
      <c r="M842" s="28"/>
    </row>
    <row r="843" spans="6:13" ht="12.45" x14ac:dyDescent="0.3">
      <c r="M843" s="28"/>
    </row>
    <row r="844" spans="6:13" ht="12.45" x14ac:dyDescent="0.3">
      <c r="M844" s="28"/>
    </row>
    <row r="845" spans="6:13" ht="12.45" x14ac:dyDescent="0.3">
      <c r="M845" s="28"/>
    </row>
    <row r="846" spans="6:13" ht="12.45" x14ac:dyDescent="0.3">
      <c r="M846" s="28"/>
    </row>
    <row r="847" spans="6:13" ht="12.45" x14ac:dyDescent="0.3">
      <c r="M847" s="28"/>
    </row>
    <row r="848" spans="6:13" ht="12.45" x14ac:dyDescent="0.3">
      <c r="F848" s="6"/>
      <c r="M848" s="28"/>
    </row>
  </sheetData>
  <sortState xmlns:xlrd2="http://schemas.microsoft.com/office/spreadsheetml/2017/richdata2" ref="A2:M53">
    <sortCondition descending="1" ref="M1:M53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M848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3515625" defaultRowHeight="15.75" customHeight="1" outlineLevelCol="1" x14ac:dyDescent="0.3"/>
  <cols>
    <col min="1" max="1" width="8.3828125" style="3" bestFit="1" customWidth="1"/>
    <col min="2" max="2" width="10.15234375" style="3" bestFit="1" customWidth="1"/>
    <col min="3" max="3" width="7.15234375" style="3" bestFit="1" customWidth="1"/>
    <col min="4" max="4" width="4.15234375" style="3" bestFit="1" customWidth="1"/>
    <col min="5" max="5" width="28.3828125" style="3" bestFit="1" customWidth="1" collapsed="1"/>
    <col min="6" max="6" width="45.5351562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bestFit="1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s="3" t="s">
        <v>81</v>
      </c>
      <c r="B2" s="3" t="s">
        <v>82</v>
      </c>
      <c r="C2" s="3" t="s">
        <v>33</v>
      </c>
      <c r="D2" s="3">
        <v>73</v>
      </c>
      <c r="E2" s="3" t="s">
        <v>18</v>
      </c>
      <c r="F2" s="2" t="str">
        <f t="shared" ref="F2:F22" si="0">A2&amp;B2&amp;C2&amp;E2</f>
        <v>TrevorWardMGATE CITY STRIDERS</v>
      </c>
      <c r="G2" s="26">
        <f>SUMIF('Nashua 10K'!$F$2:$F$300,$F2,'Nashua 10K'!$J$2:$J$300)</f>
        <v>76</v>
      </c>
      <c r="H2" s="26">
        <f>SUMIF('Cinco 5K'!$F$2:$F$399,$F2,'Cinco 5K'!$J$2:$J$399)</f>
        <v>68</v>
      </c>
      <c r="I2" s="26">
        <f>SUMIF('Run for Freedom 10K'!$F$2:$F$300,$F2,'Run for Freedom 10K'!$J$2:$J$300)</f>
        <v>60</v>
      </c>
      <c r="J2" s="26">
        <f>SUMIF('Half Way to St. Patty 5K'!$F$2:$F$300,$F2,'Half Way to St. Patty 5K'!$J$2:$J$300)</f>
        <v>0</v>
      </c>
      <c r="K2" s="26">
        <f>SUMIF('Downriver 10K'!$F$2:$F$300,$F2,'Downriver 10K'!$J$2:$J$300)</f>
        <v>0</v>
      </c>
      <c r="L2" s="26">
        <f>SUMIF('New England Half'!$F$2:$F$300,$F2,'New England Half'!$J$2:$J$300)</f>
        <v>0</v>
      </c>
      <c r="M2" s="28">
        <f t="shared" ref="M2:M22" si="1">SUM(G2:L2)</f>
        <v>204</v>
      </c>
    </row>
    <row r="3" spans="1:13" ht="12.45" x14ac:dyDescent="0.3">
      <c r="A3" s="3" t="s">
        <v>477</v>
      </c>
      <c r="B3" s="3" t="s">
        <v>478</v>
      </c>
      <c r="C3" s="3" t="s">
        <v>33</v>
      </c>
      <c r="D3" s="3">
        <v>70</v>
      </c>
      <c r="E3" s="3" t="s">
        <v>20</v>
      </c>
      <c r="F3" s="2" t="str">
        <f t="shared" si="0"/>
        <v>DickJardineMMILLENNIUM RUNNING</v>
      </c>
      <c r="G3" s="26">
        <f>SUMIF('Nashua 10K'!$F$2:$F$300,$F3,'Nashua 10K'!$J$2:$J$300)</f>
        <v>0</v>
      </c>
      <c r="H3" s="26">
        <f>SUMIF('Cinco 5K'!$F$2:$F$399,$F3,'Cinco 5K'!$J$2:$J$399)</f>
        <v>70</v>
      </c>
      <c r="I3" s="26">
        <f>SUMIF('Run for Freedom 10K'!$F$2:$F$300,$F3,'Run for Freedom 10K'!$J$2:$J$300)</f>
        <v>0</v>
      </c>
      <c r="J3" s="26">
        <f>SUMIF('Half Way to St. Patty 5K'!$F$2:$F$300,$F3,'Half Way to St. Patty 5K'!$J$2:$J$300)</f>
        <v>36.5</v>
      </c>
      <c r="K3" s="26">
        <f>SUMIF('Downriver 10K'!$F$2:$F$300,$F3,'Downriver 10K'!$J$2:$J$300)</f>
        <v>0</v>
      </c>
      <c r="L3" s="26">
        <f>SUMIF('New England Half'!$F$2:$F$300,$F3,'New England Half'!$J$2:$J$300)</f>
        <v>42</v>
      </c>
      <c r="M3" s="28">
        <f t="shared" si="1"/>
        <v>148.5</v>
      </c>
    </row>
    <row r="4" spans="1:13" ht="12.45" x14ac:dyDescent="0.3">
      <c r="A4" s="3" t="s">
        <v>79</v>
      </c>
      <c r="B4" s="3" t="s">
        <v>653</v>
      </c>
      <c r="C4" s="3" t="s">
        <v>33</v>
      </c>
      <c r="D4" s="3">
        <v>73</v>
      </c>
      <c r="E4" s="3" t="s">
        <v>19</v>
      </c>
      <c r="F4" s="2" t="str">
        <f t="shared" si="0"/>
        <v>ScottAbercrombieMGREATER DERRY TRACK CLUB</v>
      </c>
      <c r="G4" s="26">
        <f>SUMIF('Nashua 10K'!$F$2:$F$300,$F4,'Nashua 10K'!$J$2:$J$300)</f>
        <v>0</v>
      </c>
      <c r="H4" s="26">
        <f>SUMIF('Cinco 5K'!$F$2:$F$399,$F4,'Cinco 5K'!$J$2:$J$399)</f>
        <v>0</v>
      </c>
      <c r="I4" s="26">
        <f>SUMIF('Run for Freedom 10K'!$F$2:$F$300,$F4,'Run for Freedom 10K'!$J$2:$J$300)</f>
        <v>70</v>
      </c>
      <c r="J4" s="26">
        <f>SUMIF('Half Way to St. Patty 5K'!$F$2:$F$300,$F4,'Half Way to St. Patty 5K'!$J$2:$J$300)</f>
        <v>0</v>
      </c>
      <c r="K4" s="26">
        <f>SUMIF('Downriver 10K'!$F$2:$F$300,$F4,'Downriver 10K'!$J$2:$J$300)</f>
        <v>0</v>
      </c>
      <c r="L4" s="26">
        <f>SUMIF('New England Half'!$F$2:$F$300,$F4,'New England Half'!$J$2:$J$300)</f>
        <v>0</v>
      </c>
      <c r="M4" s="28">
        <f t="shared" si="1"/>
        <v>70</v>
      </c>
    </row>
    <row r="5" spans="1:13" ht="12.45" x14ac:dyDescent="0.3">
      <c r="A5" t="s">
        <v>73</v>
      </c>
      <c r="B5" t="s">
        <v>816</v>
      </c>
      <c r="C5" t="s">
        <v>33</v>
      </c>
      <c r="D5">
        <v>73</v>
      </c>
      <c r="E5" s="2" t="s">
        <v>21</v>
      </c>
      <c r="F5" s="2" t="str">
        <f t="shared" si="0"/>
        <v>JamesBurnettMUPPER VALLEY RUNNING CLUB</v>
      </c>
      <c r="G5" s="26">
        <f>SUMIF('Nashua 10K'!$F$2:$F$300,$F5,'Nashua 10K'!$J$2:$J$300)</f>
        <v>0</v>
      </c>
      <c r="H5" s="26">
        <f>SUMIF('Cinco 5K'!$F$2:$F$399,$F5,'Cinco 5K'!$J$2:$J$399)</f>
        <v>0</v>
      </c>
      <c r="I5" s="26">
        <f>SUMIF('Run for Freedom 10K'!$F$2:$F$300,$F5,'Run for Freedom 10K'!$J$2:$J$300)</f>
        <v>0</v>
      </c>
      <c r="J5" s="26">
        <f>SUMIF('Half Way to St. Patty 5K'!$F$2:$F$300,$F5,'Half Way to St. Patty 5K'!$J$2:$J$300)</f>
        <v>0</v>
      </c>
      <c r="K5" s="26">
        <f>SUMIF('Downriver 10K'!$F$2:$F$300,$F5,'Downriver 10K'!$J$2:$J$300)</f>
        <v>62</v>
      </c>
      <c r="L5" s="26">
        <f>SUMIF('New England Half'!$F$2:$F$300,$F5,'New England Half'!$J$2:$J$300)</f>
        <v>0</v>
      </c>
      <c r="M5" s="28">
        <f t="shared" si="1"/>
        <v>62</v>
      </c>
    </row>
    <row r="6" spans="1:13" ht="12.45" x14ac:dyDescent="0.3">
      <c r="A6" s="3" t="s">
        <v>473</v>
      </c>
      <c r="B6" s="3" t="s">
        <v>311</v>
      </c>
      <c r="C6" s="3" t="s">
        <v>33</v>
      </c>
      <c r="D6" s="3">
        <v>72</v>
      </c>
      <c r="E6" s="3" t="s">
        <v>19</v>
      </c>
      <c r="F6" s="2" t="str">
        <f t="shared" si="0"/>
        <v>DavidKortzMGREATER DERRY TRACK CLUB</v>
      </c>
      <c r="G6" s="26">
        <f>SUMIF('Nashua 10K'!$F$2:$F$300,$F6,'Nashua 10K'!$J$2:$J$300)</f>
        <v>0</v>
      </c>
      <c r="H6" s="26">
        <f>SUMIF('Cinco 5K'!$F$2:$F$399,$F6,'Cinco 5K'!$J$2:$J$399)</f>
        <v>22</v>
      </c>
      <c r="I6" s="26">
        <f>SUMIF('Run for Freedom 10K'!$F$2:$F$300,$F6,'Run for Freedom 10K'!$J$2:$J$300)</f>
        <v>16</v>
      </c>
      <c r="J6" s="26">
        <f>SUMIF('Half Way to St. Patty 5K'!$F$2:$F$300,$F6,'Half Way to St. Patty 5K'!$J$2:$J$300)</f>
        <v>23.5</v>
      </c>
      <c r="K6" s="26">
        <f>SUMIF('Downriver 10K'!$F$2:$F$300,$F6,'Downriver 10K'!$J$2:$J$300)</f>
        <v>0</v>
      </c>
      <c r="L6" s="26">
        <f>SUMIF('New England Half'!$F$2:$F$300,$F6,'New England Half'!$J$2:$J$300)</f>
        <v>0</v>
      </c>
      <c r="M6" s="28">
        <f t="shared" si="1"/>
        <v>61.5</v>
      </c>
    </row>
    <row r="7" spans="1:13" ht="12.45" x14ac:dyDescent="0.3">
      <c r="A7" t="s">
        <v>111</v>
      </c>
      <c r="B7" t="s">
        <v>112</v>
      </c>
      <c r="C7" t="s">
        <v>33</v>
      </c>
      <c r="D7">
        <v>78</v>
      </c>
      <c r="E7" t="s">
        <v>18</v>
      </c>
      <c r="F7" s="2" t="str">
        <f t="shared" si="0"/>
        <v>RobertKnightMGATE CITY STRIDERS</v>
      </c>
      <c r="G7" s="26">
        <f>SUMIF('Nashua 10K'!$F$2:$F$300,$F7,'Nashua 10K'!$J$2:$J$300)</f>
        <v>56</v>
      </c>
      <c r="H7" s="26">
        <f>SUMIF('Cinco 5K'!$F$2:$F$399,$F7,'Cinco 5K'!$J$2:$J$399)</f>
        <v>0</v>
      </c>
      <c r="I7" s="26">
        <f>SUMIF('Run for Freedom 10K'!$F$2:$F$300,$F7,'Run for Freedom 10K'!$J$2:$J$300)</f>
        <v>0</v>
      </c>
      <c r="J7" s="26">
        <f>SUMIF('Half Way to St. Patty 5K'!$F$2:$F$300,$F7,'Half Way to St. Patty 5K'!$J$2:$J$300)</f>
        <v>0</v>
      </c>
      <c r="K7" s="26">
        <f>SUMIF('Downriver 10K'!$F$2:$F$300,$F7,'Downriver 10K'!$J$2:$J$300)</f>
        <v>0</v>
      </c>
      <c r="L7" s="26">
        <f>SUMIF('New England Half'!$F$2:$F$300,$F7,'New England Half'!$J$2:$J$300)</f>
        <v>0</v>
      </c>
      <c r="M7" s="28">
        <f t="shared" si="1"/>
        <v>56</v>
      </c>
    </row>
    <row r="8" spans="1:13" ht="12.45" x14ac:dyDescent="0.3">
      <c r="A8" s="3" t="s">
        <v>733</v>
      </c>
      <c r="B8" s="3" t="s">
        <v>734</v>
      </c>
      <c r="C8" s="3" t="s">
        <v>33</v>
      </c>
      <c r="D8" s="3">
        <v>74</v>
      </c>
      <c r="E8" s="2" t="s">
        <v>24</v>
      </c>
      <c r="F8" s="2" t="str">
        <f t="shared" si="0"/>
        <v>JonMeyerMGREATER MANCHESTER RUNNING CLUB</v>
      </c>
      <c r="G8" s="26">
        <f>SUMIF('Nashua 10K'!$F$2:$F$300,$F8,'Nashua 10K'!$J$2:$J$300)</f>
        <v>0</v>
      </c>
      <c r="H8" s="26">
        <f>SUMIF('Cinco 5K'!$F$2:$F$399,$F8,'Cinco 5K'!$J$2:$J$399)</f>
        <v>0</v>
      </c>
      <c r="I8" s="26">
        <f>SUMIF('Run for Freedom 10K'!$F$2:$F$300,$F8,'Run for Freedom 10K'!$J$2:$J$300)</f>
        <v>0</v>
      </c>
      <c r="J8" s="26">
        <f>SUMIF('Half Way to St. Patty 5K'!$F$2:$F$300,$F8,'Half Way to St. Patty 5K'!$J$2:$J$300)</f>
        <v>50</v>
      </c>
      <c r="K8" s="26">
        <f>SUMIF('Downriver 10K'!$F$2:$F$300,$F8,'Downriver 10K'!$J$2:$J$300)</f>
        <v>0</v>
      </c>
      <c r="L8" s="26">
        <f>SUMIF('New England Half'!$F$2:$F$300,$F8,'New England Half'!$J$2:$J$300)</f>
        <v>0</v>
      </c>
      <c r="M8" s="28">
        <f t="shared" si="1"/>
        <v>50</v>
      </c>
    </row>
    <row r="9" spans="1:13" ht="12.45" x14ac:dyDescent="0.3">
      <c r="A9" t="s">
        <v>162</v>
      </c>
      <c r="B9" t="s">
        <v>163</v>
      </c>
      <c r="C9" t="s">
        <v>33</v>
      </c>
      <c r="D9">
        <v>77</v>
      </c>
      <c r="E9" t="s">
        <v>18</v>
      </c>
      <c r="F9" s="2" t="str">
        <f t="shared" si="0"/>
        <v>RaymondBoutotteMGATE CITY STRIDERS</v>
      </c>
      <c r="G9" s="26">
        <f>SUMIF('Nashua 10K'!$F$2:$F$300,$F9,'Nashua 10K'!$J$2:$J$300)</f>
        <v>30</v>
      </c>
      <c r="H9" s="26">
        <f>SUMIF('Cinco 5K'!$F$2:$F$399,$F9,'Cinco 5K'!$J$2:$J$399)</f>
        <v>0</v>
      </c>
      <c r="I9" s="26">
        <f>SUMIF('Run for Freedom 10K'!$F$2:$F$300,$F9,'Run for Freedom 10K'!$J$2:$J$300)</f>
        <v>6.5</v>
      </c>
      <c r="J9" s="26">
        <f>SUMIF('Half Way to St. Patty 5K'!$F$2:$F$300,$F9,'Half Way to St. Patty 5K'!$J$2:$J$300)</f>
        <v>9.875</v>
      </c>
      <c r="K9" s="26">
        <f>SUMIF('Downriver 10K'!$F$2:$F$300,$F9,'Downriver 10K'!$J$2:$J$300)</f>
        <v>0</v>
      </c>
      <c r="L9" s="26">
        <f>SUMIF('New England Half'!$F$2:$F$300,$F9,'New England Half'!$J$2:$J$300)</f>
        <v>0</v>
      </c>
      <c r="M9" s="28">
        <f t="shared" si="1"/>
        <v>46.375</v>
      </c>
    </row>
    <row r="10" spans="1:13" ht="12.45" x14ac:dyDescent="0.3">
      <c r="A10" s="3" t="s">
        <v>489</v>
      </c>
      <c r="B10" s="3" t="s">
        <v>491</v>
      </c>
      <c r="C10" s="3" t="s">
        <v>33</v>
      </c>
      <c r="D10" s="3">
        <v>72</v>
      </c>
      <c r="E10" s="2" t="s">
        <v>600</v>
      </c>
      <c r="F10" s="2" t="str">
        <f t="shared" si="0"/>
        <v>EdwardBurnsMWHITE MOUNTAIN MILERS</v>
      </c>
      <c r="G10" s="26">
        <f>SUMIF('Nashua 10K'!$F$2:$F$300,$F10,'Nashua 10K'!$J$2:$J$300)</f>
        <v>0</v>
      </c>
      <c r="H10" s="26">
        <f>SUMIF('Cinco 5K'!$F$2:$F$399,$F10,'Cinco 5K'!$J$2:$J$399)</f>
        <v>39.5</v>
      </c>
      <c r="I10" s="26">
        <f>SUMIF('Run for Freedom 10K'!$F$2:$F$300,$F10,'Run for Freedom 10K'!$J$2:$J$300)</f>
        <v>0</v>
      </c>
      <c r="J10" s="26">
        <f>SUMIF('Half Way to St. Patty 5K'!$F$2:$F$300,$F10,'Half Way to St. Patty 5K'!$J$2:$J$300)</f>
        <v>0</v>
      </c>
      <c r="K10" s="26">
        <f>SUMIF('Downriver 10K'!$F$2:$F$300,$F10,'Downriver 10K'!$J$2:$J$300)</f>
        <v>0</v>
      </c>
      <c r="L10" s="26">
        <f>SUMIF('New England Half'!$F$2:$F$300,$F10,'New England Half'!$J$2:$J$300)</f>
        <v>0</v>
      </c>
      <c r="M10" s="28">
        <f t="shared" si="1"/>
        <v>39.5</v>
      </c>
    </row>
    <row r="11" spans="1:13" ht="12.45" x14ac:dyDescent="0.3">
      <c r="A11" s="3" t="s">
        <v>65</v>
      </c>
      <c r="B11" s="3" t="s">
        <v>515</v>
      </c>
      <c r="C11" s="3" t="s">
        <v>33</v>
      </c>
      <c r="D11" s="3">
        <v>76</v>
      </c>
      <c r="E11" s="3" t="s">
        <v>20</v>
      </c>
      <c r="F11" s="2" t="str">
        <f t="shared" si="0"/>
        <v>RonaldCurrierMMILLENNIUM RUNNING</v>
      </c>
      <c r="G11" s="26">
        <f>SUMIF('Nashua 10K'!$F$2:$F$300,$F11,'Nashua 10K'!$J$2:$J$300)</f>
        <v>0</v>
      </c>
      <c r="H11" s="26">
        <f>SUMIF('Cinco 5K'!$F$2:$F$399,$F11,'Cinco 5K'!$J$2:$J$399)</f>
        <v>16.5</v>
      </c>
      <c r="I11" s="26">
        <f>SUMIF('Run for Freedom 10K'!$F$2:$F$300,$F11,'Run for Freedom 10K'!$J$2:$J$300)</f>
        <v>0</v>
      </c>
      <c r="J11" s="26">
        <f>SUMIF('Half Way to St. Patty 5K'!$F$2:$F$300,$F11,'Half Way to St. Patty 5K'!$J$2:$J$300)</f>
        <v>20.5</v>
      </c>
      <c r="K11" s="26">
        <f>SUMIF('Downriver 10K'!$F$2:$F$300,$F11,'Downriver 10K'!$J$2:$J$300)</f>
        <v>0</v>
      </c>
      <c r="L11" s="26">
        <f>SUMIF('New England Half'!$F$2:$F$300,$F11,'New England Half'!$J$2:$J$300)</f>
        <v>0</v>
      </c>
      <c r="M11" s="28">
        <f t="shared" si="1"/>
        <v>37</v>
      </c>
    </row>
    <row r="12" spans="1:13" ht="12.45" x14ac:dyDescent="0.3">
      <c r="A12" s="3" t="s">
        <v>53</v>
      </c>
      <c r="B12" s="3" t="s">
        <v>859</v>
      </c>
      <c r="C12" s="3" t="s">
        <v>33</v>
      </c>
      <c r="D12" s="3">
        <v>74</v>
      </c>
      <c r="E12" s="2" t="s">
        <v>21</v>
      </c>
      <c r="F12" s="2" t="str">
        <f t="shared" si="0"/>
        <v>JohnValentineMUPPER VALLEY RUNNING CLUB</v>
      </c>
      <c r="G12" s="26">
        <f>SUMIF('Nashua 10K'!$F$2:$F$300,$F12,'Nashua 10K'!$J$2:$J$300)</f>
        <v>0</v>
      </c>
      <c r="H12" s="26">
        <f>SUMIF('Cinco 5K'!$F$2:$F$399,$F12,'Cinco 5K'!$J$2:$J$399)</f>
        <v>0</v>
      </c>
      <c r="I12" s="26">
        <f>SUMIF('Run for Freedom 10K'!$F$2:$F$300,$F12,'Run for Freedom 10K'!$J$2:$J$300)</f>
        <v>0</v>
      </c>
      <c r="J12" s="26">
        <f>SUMIF('Half Way to St. Patty 5K'!$F$2:$F$300,$F12,'Half Way to St. Patty 5K'!$J$2:$J$300)</f>
        <v>0</v>
      </c>
      <c r="K12" s="26">
        <f>SUMIF('Downriver 10K'!$F$2:$F$300,$F12,'Downriver 10K'!$J$2:$J$300)</f>
        <v>35</v>
      </c>
      <c r="L12" s="26">
        <f>SUMIF('New England Half'!$F$2:$F$300,$F12,'New England Half'!$J$2:$J$300)</f>
        <v>0</v>
      </c>
      <c r="M12" s="28">
        <f t="shared" si="1"/>
        <v>35</v>
      </c>
    </row>
    <row r="13" spans="1:13" ht="12.45" x14ac:dyDescent="0.3">
      <c r="A13" t="s">
        <v>171</v>
      </c>
      <c r="B13" t="s">
        <v>172</v>
      </c>
      <c r="C13" t="s">
        <v>33</v>
      </c>
      <c r="D13">
        <v>76</v>
      </c>
      <c r="E13" t="s">
        <v>19</v>
      </c>
      <c r="F13" s="2" t="str">
        <f t="shared" si="0"/>
        <v>CharlesMorgansonMGREATER DERRY TRACK CLUB</v>
      </c>
      <c r="G13" s="26">
        <f>SUMIF('Nashua 10K'!$F$2:$F$300,$F13,'Nashua 10K'!$J$2:$J$300)</f>
        <v>26</v>
      </c>
      <c r="H13" s="26">
        <f>SUMIF('Cinco 5K'!$F$2:$F$399,$F13,'Cinco 5K'!$J$2:$J$399)</f>
        <v>0</v>
      </c>
      <c r="I13" s="26">
        <f>SUMIF('Run for Freedom 10K'!$F$2:$F$300,$F13,'Run for Freedom 10K'!$J$2:$J$300)</f>
        <v>0</v>
      </c>
      <c r="J13" s="26">
        <f>SUMIF('Half Way to St. Patty 5K'!$F$2:$F$300,$F13,'Half Way to St. Patty 5K'!$J$2:$J$300)</f>
        <v>6.25</v>
      </c>
      <c r="K13" s="26">
        <f>SUMIF('Downriver 10K'!$F$2:$F$300,$F13,'Downriver 10K'!$J$2:$J$300)</f>
        <v>0</v>
      </c>
      <c r="L13" s="26">
        <f>SUMIF('New England Half'!$F$2:$F$300,$F13,'New England Half'!$J$2:$J$300)</f>
        <v>0</v>
      </c>
      <c r="M13" s="28">
        <f t="shared" si="1"/>
        <v>32.25</v>
      </c>
    </row>
    <row r="14" spans="1:13" ht="12.45" x14ac:dyDescent="0.3">
      <c r="A14" t="s">
        <v>583</v>
      </c>
      <c r="B14" t="s">
        <v>852</v>
      </c>
      <c r="C14" t="s">
        <v>33</v>
      </c>
      <c r="D14">
        <v>73</v>
      </c>
      <c r="E14" s="2" t="s">
        <v>21</v>
      </c>
      <c r="F14" s="2" t="str">
        <f t="shared" si="0"/>
        <v>WilliamBrownMUPPER VALLEY RUNNING CLUB</v>
      </c>
      <c r="G14" s="26">
        <f>SUMIF('Nashua 10K'!$F$2:$F$300,$F14,'Nashua 10K'!$J$2:$J$300)</f>
        <v>0</v>
      </c>
      <c r="H14" s="26">
        <f>SUMIF('Cinco 5K'!$F$2:$F$399,$F14,'Cinco 5K'!$J$2:$J$399)</f>
        <v>0</v>
      </c>
      <c r="I14" s="26">
        <f>SUMIF('Run for Freedom 10K'!$F$2:$F$300,$F14,'Run for Freedom 10K'!$J$2:$J$300)</f>
        <v>0</v>
      </c>
      <c r="J14" s="26">
        <f>SUMIF('Half Way to St. Patty 5K'!$F$2:$F$300,$F14,'Half Way to St. Patty 5K'!$J$2:$J$300)</f>
        <v>0</v>
      </c>
      <c r="K14" s="26">
        <f>SUMIF('Downriver 10K'!$F$2:$F$300,$F14,'Downriver 10K'!$J$2:$J$300)</f>
        <v>15.5</v>
      </c>
      <c r="L14" s="26">
        <f>SUMIF('New England Half'!$F$2:$F$300,$F14,'New England Half'!$J$2:$J$300)</f>
        <v>0</v>
      </c>
      <c r="M14" s="28">
        <f t="shared" si="1"/>
        <v>15.5</v>
      </c>
    </row>
    <row r="15" spans="1:13" ht="12.45" x14ac:dyDescent="0.3">
      <c r="A15" t="s">
        <v>517</v>
      </c>
      <c r="B15" t="s">
        <v>138</v>
      </c>
      <c r="C15" s="3" t="s">
        <v>33</v>
      </c>
      <c r="D15">
        <v>70</v>
      </c>
      <c r="E15" s="2" t="s">
        <v>19</v>
      </c>
      <c r="F15" s="2" t="str">
        <f t="shared" si="0"/>
        <v>PeterJensenMGREATER DERRY TRACK CLUB</v>
      </c>
      <c r="G15" s="26">
        <f>SUMIF('Nashua 10K'!$F$2:$F$300,$F15,'Nashua 10K'!$J$2:$J$300)</f>
        <v>0</v>
      </c>
      <c r="H15" s="26">
        <f>SUMIF('Cinco 5K'!$F$2:$F$399,$F15,'Cinco 5K'!$J$2:$J$399)</f>
        <v>0</v>
      </c>
      <c r="I15" s="26">
        <f>SUMIF('Run for Freedom 10K'!$F$2:$F$300,$F15,'Run for Freedom 10K'!$J$2:$J$300)</f>
        <v>0</v>
      </c>
      <c r="J15" s="26">
        <f>SUMIF('Half Way to St. Patty 5K'!$F$2:$F$300,$F15,'Half Way to St. Patty 5K'!$J$2:$J$300)</f>
        <v>11.75</v>
      </c>
      <c r="K15" s="26">
        <f>SUMIF('Downriver 10K'!$F$2:$F$300,$F15,'Downriver 10K'!$J$2:$J$300)</f>
        <v>0</v>
      </c>
      <c r="L15" s="26">
        <f>SUMIF('New England Half'!$F$2:$F$300,$F15,'New England Half'!$J$2:$J$300)</f>
        <v>0</v>
      </c>
      <c r="M15" s="28">
        <f t="shared" si="1"/>
        <v>11.75</v>
      </c>
    </row>
    <row r="16" spans="1:13" ht="12.45" x14ac:dyDescent="0.3">
      <c r="A16" s="3" t="s">
        <v>75</v>
      </c>
      <c r="B16" s="3" t="s">
        <v>320</v>
      </c>
      <c r="C16" s="3" t="s">
        <v>33</v>
      </c>
      <c r="D16" s="3">
        <v>77</v>
      </c>
      <c r="E16" s="3" t="s">
        <v>19</v>
      </c>
      <c r="F16" s="2" t="str">
        <f t="shared" si="0"/>
        <v>BobMullenMGREATER DERRY TRACK CLUB</v>
      </c>
      <c r="G16" s="26">
        <f>SUMIF('Nashua 10K'!$F$2:$F$300,$F16,'Nashua 10K'!$J$2:$J$300)</f>
        <v>0</v>
      </c>
      <c r="H16" s="26">
        <f>SUMIF('Cinco 5K'!$F$2:$F$399,$F16,'Cinco 5K'!$J$2:$J$399)</f>
        <v>2.1875</v>
      </c>
      <c r="I16" s="26">
        <f>SUMIF('Run for Freedom 10K'!$F$2:$F$300,$F16,'Run for Freedom 10K'!$J$2:$J$300)</f>
        <v>0</v>
      </c>
      <c r="J16" s="26">
        <f>SUMIF('Half Way to St. Patty 5K'!$F$2:$F$300,$F16,'Half Way to St. Patty 5K'!$J$2:$J$300)</f>
        <v>8</v>
      </c>
      <c r="K16" s="26">
        <f>SUMIF('Downriver 10K'!$F$2:$F$300,$F16,'Downriver 10K'!$J$2:$J$300)</f>
        <v>0</v>
      </c>
      <c r="L16" s="26">
        <f>SUMIF('New England Half'!$F$2:$F$300,$F16,'New England Half'!$J$2:$J$300)</f>
        <v>0</v>
      </c>
      <c r="M16" s="28">
        <f t="shared" si="1"/>
        <v>10.1875</v>
      </c>
    </row>
    <row r="17" spans="1:13" ht="12.45" x14ac:dyDescent="0.3">
      <c r="A17" t="s">
        <v>584</v>
      </c>
      <c r="B17" t="s">
        <v>726</v>
      </c>
      <c r="C17" s="3" t="s">
        <v>33</v>
      </c>
      <c r="D17">
        <v>76</v>
      </c>
      <c r="E17" s="2" t="s">
        <v>19</v>
      </c>
      <c r="F17" s="2" t="str">
        <f t="shared" si="0"/>
        <v>PaulHudsonMGREATER DERRY TRACK CLUB</v>
      </c>
      <c r="G17" s="26">
        <f>SUMIF('Nashua 10K'!$F$2:$F$300,$F17,'Nashua 10K'!$J$2:$J$300)</f>
        <v>0</v>
      </c>
      <c r="H17" s="26">
        <f>SUMIF('Cinco 5K'!$F$2:$F$399,$F17,'Cinco 5K'!$J$2:$J$399)</f>
        <v>0</v>
      </c>
      <c r="I17" s="26">
        <f>SUMIF('Run for Freedom 10K'!$F$2:$F$300,$F17,'Run for Freedom 10K'!$J$2:$J$300)</f>
        <v>0</v>
      </c>
      <c r="J17" s="26">
        <f>SUMIF('Half Way to St. Patty 5K'!$F$2:$F$300,$F17,'Half Way to St. Patty 5K'!$J$2:$J$300)</f>
        <v>9.5</v>
      </c>
      <c r="K17" s="26">
        <f>SUMIF('Downriver 10K'!$F$2:$F$300,$F17,'Downriver 10K'!$J$2:$J$300)</f>
        <v>0</v>
      </c>
      <c r="L17" s="26">
        <f>SUMIF('New England Half'!$F$2:$F$300,$F17,'New England Half'!$J$2:$J$300)</f>
        <v>0</v>
      </c>
      <c r="M17" s="28">
        <f t="shared" si="1"/>
        <v>9.5</v>
      </c>
    </row>
    <row r="18" spans="1:13" ht="12.45" x14ac:dyDescent="0.3">
      <c r="A18" s="3" t="s">
        <v>539</v>
      </c>
      <c r="B18" s="3" t="s">
        <v>540</v>
      </c>
      <c r="C18" s="3" t="s">
        <v>33</v>
      </c>
      <c r="D18" s="3">
        <v>84</v>
      </c>
      <c r="E18" s="3" t="s">
        <v>20</v>
      </c>
      <c r="F18" s="2" t="str">
        <f t="shared" si="0"/>
        <v>ShuMinamiMMILLENNIUM RUNNING</v>
      </c>
      <c r="G18" s="26">
        <f>SUMIF('Nashua 10K'!$F$2:$F$300,$F18,'Nashua 10K'!$J$2:$J$300)</f>
        <v>0</v>
      </c>
      <c r="H18" s="26">
        <f>SUMIF('Cinco 5K'!$F$2:$F$399,$F18,'Cinco 5K'!$J$2:$J$399)</f>
        <v>7.5</v>
      </c>
      <c r="I18" s="26">
        <f>SUMIF('Run for Freedom 10K'!$F$2:$F$300,$F18,'Run for Freedom 10K'!$J$2:$J$300)</f>
        <v>0</v>
      </c>
      <c r="J18" s="26">
        <f>SUMIF('Half Way to St. Patty 5K'!$F$2:$F$300,$F18,'Half Way to St. Patty 5K'!$J$2:$J$300)</f>
        <v>0</v>
      </c>
      <c r="K18" s="26">
        <f>SUMIF('Downriver 10K'!$F$2:$F$300,$F18,'Downriver 10K'!$J$2:$J$300)</f>
        <v>0</v>
      </c>
      <c r="L18" s="26">
        <f>SUMIF('New England Half'!$F$2:$F$300,$F18,'New England Half'!$J$2:$J$300)</f>
        <v>0</v>
      </c>
      <c r="M18" s="28">
        <f t="shared" si="1"/>
        <v>7.5</v>
      </c>
    </row>
    <row r="19" spans="1:13" ht="12.45" x14ac:dyDescent="0.3">
      <c r="A19" s="3" t="s">
        <v>48</v>
      </c>
      <c r="B19" s="3" t="s">
        <v>187</v>
      </c>
      <c r="C19" s="3" t="s">
        <v>33</v>
      </c>
      <c r="D19" s="3">
        <v>80</v>
      </c>
      <c r="E19" s="3" t="s">
        <v>21</v>
      </c>
      <c r="F19" s="2" t="str">
        <f t="shared" si="0"/>
        <v>MichaelGonnermanMUPPER VALLEY RUNNING CLUB</v>
      </c>
      <c r="G19" s="26">
        <f>SUMIF('Nashua 10K'!$F$2:$F$300,$F19,'Nashua 10K'!$J$2:$J$300)</f>
        <v>0</v>
      </c>
      <c r="H19" s="26">
        <f>SUMIF('Cinco 5K'!$F$2:$F$399,$F19,'Cinco 5K'!$J$2:$J$399)</f>
        <v>6.0625</v>
      </c>
      <c r="I19" s="26">
        <f>SUMIF('Run for Freedom 10K'!$F$2:$F$300,$F19,'Run for Freedom 10K'!$J$2:$J$300)</f>
        <v>0</v>
      </c>
      <c r="J19" s="26">
        <f>SUMIF('Half Way to St. Patty 5K'!$F$2:$F$300,$F19,'Half Way to St. Patty 5K'!$J$2:$J$300)</f>
        <v>0</v>
      </c>
      <c r="K19" s="26">
        <f>SUMIF('Downriver 10K'!$F$2:$F$300,$F19,'Downriver 10K'!$J$2:$J$300)</f>
        <v>0</v>
      </c>
      <c r="L19" s="26">
        <f>SUMIF('New England Half'!$F$2:$F$300,$F19,'New England Half'!$J$2:$J$300)</f>
        <v>0</v>
      </c>
      <c r="M19" s="28">
        <f t="shared" si="1"/>
        <v>6.0625</v>
      </c>
    </row>
    <row r="20" spans="1:13" ht="12.45" x14ac:dyDescent="0.3">
      <c r="A20" s="3" t="s">
        <v>694</v>
      </c>
      <c r="B20" s="3" t="s">
        <v>695</v>
      </c>
      <c r="C20" s="3" t="s">
        <v>33</v>
      </c>
      <c r="D20" s="3">
        <v>71</v>
      </c>
      <c r="E20" s="3" t="s">
        <v>19</v>
      </c>
      <c r="F20" s="2" t="str">
        <f t="shared" si="0"/>
        <v>FrederickAndersonMGREATER DERRY TRACK CLUB</v>
      </c>
      <c r="G20" s="26">
        <f>SUMIF('Nashua 10K'!$F$2:$F$300,$F20,'Nashua 10K'!$J$2:$J$300)</f>
        <v>0</v>
      </c>
      <c r="H20" s="26">
        <f>SUMIF('Cinco 5K'!$F$2:$F$399,$F20,'Cinco 5K'!$J$2:$J$399)</f>
        <v>0</v>
      </c>
      <c r="I20" s="26">
        <f>SUMIF('Run for Freedom 10K'!$F$2:$F$300,$F20,'Run for Freedom 10K'!$J$2:$J$300)</f>
        <v>4.75</v>
      </c>
      <c r="J20" s="26">
        <f>SUMIF('Half Way to St. Patty 5K'!$F$2:$F$300,$F20,'Half Way to St. Patty 5K'!$J$2:$J$300)</f>
        <v>0</v>
      </c>
      <c r="K20" s="26">
        <f>SUMIF('Downriver 10K'!$F$2:$F$300,$F20,'Downriver 10K'!$J$2:$J$300)</f>
        <v>0</v>
      </c>
      <c r="L20" s="26">
        <f>SUMIF('New England Half'!$F$2:$F$300,$F20,'New England Half'!$J$2:$J$300)</f>
        <v>0</v>
      </c>
      <c r="M20" s="28">
        <f t="shared" si="1"/>
        <v>4.75</v>
      </c>
    </row>
    <row r="21" spans="1:13" ht="12.45" x14ac:dyDescent="0.3">
      <c r="A21" s="3" t="s">
        <v>557</v>
      </c>
      <c r="B21" s="3" t="s">
        <v>558</v>
      </c>
      <c r="C21" s="3" t="s">
        <v>33</v>
      </c>
      <c r="D21" s="3">
        <v>76</v>
      </c>
      <c r="E21" s="3" t="s">
        <v>20</v>
      </c>
      <c r="F21" s="2" t="str">
        <f t="shared" si="0"/>
        <v>SamyEl-GuebalyMMILLENNIUM RUNNING</v>
      </c>
      <c r="G21" s="26">
        <f>SUMIF('Nashua 10K'!$F$2:$F$300,$F21,'Nashua 10K'!$J$2:$J$300)</f>
        <v>0</v>
      </c>
      <c r="H21" s="26">
        <f>SUMIF('Cinco 5K'!$F$2:$F$399,$F21,'Cinco 5K'!$J$2:$J$399)</f>
        <v>4.25</v>
      </c>
      <c r="I21" s="26">
        <f>SUMIF('Run for Freedom 10K'!$F$2:$F$300,$F21,'Run for Freedom 10K'!$J$2:$J$300)</f>
        <v>0</v>
      </c>
      <c r="J21" s="26">
        <f>SUMIF('Half Way to St. Patty 5K'!$F$2:$F$300,$F21,'Half Way to St. Patty 5K'!$J$2:$J$300)</f>
        <v>0</v>
      </c>
      <c r="K21" s="26">
        <f>SUMIF('Downriver 10K'!$F$2:$F$300,$F21,'Downriver 10K'!$J$2:$J$300)</f>
        <v>0</v>
      </c>
      <c r="L21" s="26">
        <f>SUMIF('New England Half'!$F$2:$F$300,$F21,'New England Half'!$J$2:$J$300)</f>
        <v>0</v>
      </c>
      <c r="M21" s="28">
        <f t="shared" si="1"/>
        <v>4.25</v>
      </c>
    </row>
    <row r="22" spans="1:13" ht="12.45" x14ac:dyDescent="0.3">
      <c r="A22" s="3" t="s">
        <v>573</v>
      </c>
      <c r="B22" s="3" t="s">
        <v>574</v>
      </c>
      <c r="C22" s="3" t="s">
        <v>33</v>
      </c>
      <c r="D22" s="3">
        <v>71</v>
      </c>
      <c r="E22" s="3" t="s">
        <v>20</v>
      </c>
      <c r="F22" s="2" t="str">
        <f t="shared" si="0"/>
        <v>GeorgeSheldonMMILLENNIUM RUNNING</v>
      </c>
      <c r="G22" s="26">
        <f>SUMIF('Nashua 10K'!$F$2:$F$300,$F22,'Nashua 10K'!$J$2:$J$300)</f>
        <v>0</v>
      </c>
      <c r="H22" s="26">
        <f>SUMIF('Cinco 5K'!$F$2:$F$399,$F22,'Cinco 5K'!$J$2:$J$399)</f>
        <v>2.46875</v>
      </c>
      <c r="I22" s="26">
        <f>SUMIF('Run for Freedom 10K'!$F$2:$F$300,$F22,'Run for Freedom 10K'!$J$2:$J$300)</f>
        <v>0</v>
      </c>
      <c r="J22" s="26">
        <f>SUMIF('Half Way to St. Patty 5K'!$F$2:$F$300,$F22,'Half Way to St. Patty 5K'!$J$2:$J$300)</f>
        <v>0</v>
      </c>
      <c r="K22" s="26">
        <f>SUMIF('Downriver 10K'!$F$2:$F$300,$F22,'Downriver 10K'!$J$2:$J$300)</f>
        <v>0</v>
      </c>
      <c r="L22" s="26">
        <f>SUMIF('New England Half'!$F$2:$F$300,$F22,'New England Half'!$J$2:$J$300)</f>
        <v>0</v>
      </c>
      <c r="M22" s="28">
        <f t="shared" si="1"/>
        <v>2.46875</v>
      </c>
    </row>
    <row r="23" spans="1:13" ht="12.45" x14ac:dyDescent="0.3">
      <c r="M23" s="28"/>
    </row>
    <row r="24" spans="1:13" ht="12.45" x14ac:dyDescent="0.3">
      <c r="M24" s="28"/>
    </row>
    <row r="25" spans="1:13" ht="12.45" x14ac:dyDescent="0.3">
      <c r="M25" s="28"/>
    </row>
    <row r="26" spans="1:13" ht="12.45" x14ac:dyDescent="0.3">
      <c r="M26" s="28"/>
    </row>
    <row r="27" spans="1:13" ht="12.45" x14ac:dyDescent="0.3">
      <c r="M27" s="28"/>
    </row>
    <row r="28" spans="1:13" ht="12.45" x14ac:dyDescent="0.3">
      <c r="M28" s="28"/>
    </row>
    <row r="29" spans="1:13" ht="12.45" x14ac:dyDescent="0.3">
      <c r="M29" s="28"/>
    </row>
    <row r="30" spans="1:13" ht="12.45" x14ac:dyDescent="0.3">
      <c r="M30" s="28"/>
    </row>
    <row r="31" spans="1:13" ht="12.45" x14ac:dyDescent="0.3">
      <c r="M31" s="28"/>
    </row>
    <row r="32" spans="1:13" ht="12.45" x14ac:dyDescent="0.3">
      <c r="M32" s="28"/>
    </row>
    <row r="33" spans="13:13" ht="12.45" x14ac:dyDescent="0.3">
      <c r="M33" s="28"/>
    </row>
    <row r="34" spans="13:13" ht="12.45" x14ac:dyDescent="0.3">
      <c r="M34" s="28"/>
    </row>
    <row r="35" spans="13:13" ht="12.45" x14ac:dyDescent="0.3">
      <c r="M35" s="28"/>
    </row>
    <row r="36" spans="13:13" ht="12.45" x14ac:dyDescent="0.3">
      <c r="M36" s="28"/>
    </row>
    <row r="37" spans="13:13" ht="12.45" x14ac:dyDescent="0.3">
      <c r="M37" s="28"/>
    </row>
    <row r="38" spans="13:13" ht="12.45" x14ac:dyDescent="0.3">
      <c r="M38" s="28"/>
    </row>
    <row r="39" spans="13:13" ht="12.45" x14ac:dyDescent="0.3">
      <c r="M39" s="28"/>
    </row>
    <row r="40" spans="13:13" ht="12.45" x14ac:dyDescent="0.3">
      <c r="M40" s="28"/>
    </row>
    <row r="41" spans="13:13" ht="12.45" x14ac:dyDescent="0.3">
      <c r="M41" s="28"/>
    </row>
    <row r="42" spans="13:13" ht="12.45" x14ac:dyDescent="0.3">
      <c r="M42" s="28"/>
    </row>
    <row r="43" spans="13:13" ht="12.45" x14ac:dyDescent="0.3">
      <c r="M43" s="28"/>
    </row>
    <row r="44" spans="13:13" ht="12.45" x14ac:dyDescent="0.3">
      <c r="M44" s="28"/>
    </row>
    <row r="45" spans="13:13" ht="12.45" x14ac:dyDescent="0.3">
      <c r="M45" s="28"/>
    </row>
    <row r="46" spans="13:13" ht="12.45" x14ac:dyDescent="0.3">
      <c r="M46" s="28"/>
    </row>
    <row r="47" spans="13:13" ht="12.45" x14ac:dyDescent="0.3">
      <c r="M47" s="28"/>
    </row>
    <row r="48" spans="13:13" ht="12.45" x14ac:dyDescent="0.3">
      <c r="M48" s="28"/>
    </row>
    <row r="49" spans="13:13" ht="12.45" x14ac:dyDescent="0.3">
      <c r="M49" s="28"/>
    </row>
    <row r="50" spans="13:13" ht="12.45" x14ac:dyDescent="0.3">
      <c r="M50" s="28"/>
    </row>
    <row r="51" spans="13:13" ht="12.45" x14ac:dyDescent="0.3">
      <c r="M51" s="28"/>
    </row>
    <row r="52" spans="13:13" ht="12.45" x14ac:dyDescent="0.3">
      <c r="M52" s="28"/>
    </row>
    <row r="53" spans="13:13" ht="12.45" x14ac:dyDescent="0.3">
      <c r="M53" s="28"/>
    </row>
    <row r="54" spans="13:13" ht="12.45" x14ac:dyDescent="0.3">
      <c r="M54" s="28"/>
    </row>
    <row r="55" spans="13:13" ht="12.45" x14ac:dyDescent="0.3">
      <c r="M55" s="28"/>
    </row>
    <row r="56" spans="13:13" ht="12.45" x14ac:dyDescent="0.3">
      <c r="M56" s="28"/>
    </row>
    <row r="57" spans="13:13" ht="12.45" x14ac:dyDescent="0.3">
      <c r="M57" s="28"/>
    </row>
    <row r="58" spans="13:13" ht="12.45" x14ac:dyDescent="0.3">
      <c r="M58" s="28"/>
    </row>
    <row r="59" spans="13:13" ht="12.45" x14ac:dyDescent="0.3">
      <c r="M59" s="28"/>
    </row>
    <row r="60" spans="13:13" ht="12.45" x14ac:dyDescent="0.3">
      <c r="M60" s="28"/>
    </row>
    <row r="61" spans="13:13" ht="12.45" x14ac:dyDescent="0.3">
      <c r="M61" s="28"/>
    </row>
    <row r="62" spans="13:13" ht="12.45" x14ac:dyDescent="0.3">
      <c r="M62" s="28"/>
    </row>
    <row r="63" spans="13:13" ht="12.45" x14ac:dyDescent="0.3">
      <c r="M63" s="28"/>
    </row>
    <row r="64" spans="13:13" ht="12.45" x14ac:dyDescent="0.3">
      <c r="M64" s="28"/>
    </row>
    <row r="65" spans="13:13" ht="12.45" x14ac:dyDescent="0.3">
      <c r="M65" s="28"/>
    </row>
    <row r="66" spans="13:13" ht="12.45" x14ac:dyDescent="0.3">
      <c r="M66" s="28"/>
    </row>
    <row r="67" spans="13:13" ht="12.45" x14ac:dyDescent="0.3">
      <c r="M67" s="28"/>
    </row>
    <row r="68" spans="13:13" ht="12.45" x14ac:dyDescent="0.3">
      <c r="M68" s="28"/>
    </row>
    <row r="69" spans="13:13" ht="12.45" x14ac:dyDescent="0.3">
      <c r="M69" s="28"/>
    </row>
    <row r="70" spans="13:13" ht="12.45" x14ac:dyDescent="0.3">
      <c r="M70" s="28"/>
    </row>
    <row r="71" spans="13:13" ht="12.45" x14ac:dyDescent="0.3">
      <c r="M71" s="28"/>
    </row>
    <row r="72" spans="13:13" ht="12.45" x14ac:dyDescent="0.3">
      <c r="M72" s="28"/>
    </row>
    <row r="73" spans="13:13" ht="12.45" x14ac:dyDescent="0.3">
      <c r="M73" s="28"/>
    </row>
    <row r="74" spans="13:13" ht="12.45" x14ac:dyDescent="0.3">
      <c r="M74" s="28"/>
    </row>
    <row r="75" spans="13:13" ht="12.45" x14ac:dyDescent="0.3">
      <c r="M75" s="28"/>
    </row>
    <row r="76" spans="13:13" ht="12.45" x14ac:dyDescent="0.3">
      <c r="M76" s="28"/>
    </row>
    <row r="77" spans="13:13" ht="12.45" x14ac:dyDescent="0.3">
      <c r="M77" s="28"/>
    </row>
    <row r="78" spans="13:13" ht="12.45" x14ac:dyDescent="0.3">
      <c r="M78" s="28"/>
    </row>
    <row r="79" spans="13:13" ht="12.45" x14ac:dyDescent="0.3">
      <c r="M79" s="28"/>
    </row>
    <row r="80" spans="13:13" ht="12.45" x14ac:dyDescent="0.3">
      <c r="M80" s="28"/>
    </row>
    <row r="81" spans="13:13" ht="12.45" x14ac:dyDescent="0.3">
      <c r="M81" s="28"/>
    </row>
    <row r="82" spans="13:13" ht="12.45" x14ac:dyDescent="0.3">
      <c r="M82" s="28"/>
    </row>
    <row r="83" spans="13:13" ht="12.45" x14ac:dyDescent="0.3">
      <c r="M83" s="28"/>
    </row>
    <row r="84" spans="13:13" ht="12.45" x14ac:dyDescent="0.3">
      <c r="M84" s="28"/>
    </row>
    <row r="85" spans="13:13" ht="12.45" x14ac:dyDescent="0.3">
      <c r="M85" s="28"/>
    </row>
    <row r="86" spans="13:13" ht="12.45" x14ac:dyDescent="0.3">
      <c r="M86" s="28"/>
    </row>
    <row r="87" spans="13:13" ht="12.45" x14ac:dyDescent="0.3">
      <c r="M87" s="28"/>
    </row>
    <row r="88" spans="13:13" ht="12.45" x14ac:dyDescent="0.3">
      <c r="M88" s="28"/>
    </row>
    <row r="89" spans="13:13" ht="12.45" x14ac:dyDescent="0.3">
      <c r="M89" s="28"/>
    </row>
    <row r="90" spans="13:13" ht="12.45" x14ac:dyDescent="0.3">
      <c r="M90" s="28"/>
    </row>
    <row r="91" spans="13:13" ht="12.45" x14ac:dyDescent="0.3">
      <c r="M91" s="28"/>
    </row>
    <row r="92" spans="13:13" ht="12.45" x14ac:dyDescent="0.3">
      <c r="M92" s="28"/>
    </row>
    <row r="93" spans="13:13" ht="12.45" x14ac:dyDescent="0.3">
      <c r="M93" s="28"/>
    </row>
    <row r="94" spans="13:13" ht="12.45" x14ac:dyDescent="0.3">
      <c r="M94" s="28"/>
    </row>
    <row r="95" spans="13:13" ht="12.45" x14ac:dyDescent="0.3">
      <c r="M95" s="28"/>
    </row>
    <row r="96" spans="13:13" ht="12.45" x14ac:dyDescent="0.3">
      <c r="M96" s="28"/>
    </row>
    <row r="97" spans="13:13" ht="12.45" x14ac:dyDescent="0.3">
      <c r="M97" s="28"/>
    </row>
    <row r="98" spans="13:13" ht="12.45" x14ac:dyDescent="0.3">
      <c r="M98" s="28"/>
    </row>
    <row r="99" spans="13:13" ht="12.45" x14ac:dyDescent="0.3">
      <c r="M99" s="28"/>
    </row>
    <row r="100" spans="13:13" ht="12.45" x14ac:dyDescent="0.3">
      <c r="M100" s="28"/>
    </row>
    <row r="101" spans="13:13" ht="12.45" x14ac:dyDescent="0.3">
      <c r="M101" s="28"/>
    </row>
    <row r="102" spans="13:13" ht="12.45" x14ac:dyDescent="0.3">
      <c r="M102" s="28"/>
    </row>
    <row r="103" spans="13:13" ht="12.45" x14ac:dyDescent="0.3">
      <c r="M103" s="28"/>
    </row>
    <row r="104" spans="13:13" ht="12.45" x14ac:dyDescent="0.3">
      <c r="M104" s="28"/>
    </row>
    <row r="105" spans="13:13" ht="12.45" x14ac:dyDescent="0.3">
      <c r="M105" s="28"/>
    </row>
    <row r="106" spans="13:13" ht="12.45" x14ac:dyDescent="0.3">
      <c r="M106" s="28"/>
    </row>
    <row r="107" spans="13:13" ht="12.45" x14ac:dyDescent="0.3">
      <c r="M107" s="28"/>
    </row>
    <row r="108" spans="13:13" ht="12.45" x14ac:dyDescent="0.3">
      <c r="M108" s="28"/>
    </row>
    <row r="109" spans="13:13" ht="12.45" x14ac:dyDescent="0.3">
      <c r="M109" s="28"/>
    </row>
    <row r="110" spans="13:13" ht="12.45" x14ac:dyDescent="0.3">
      <c r="M110" s="28"/>
    </row>
    <row r="111" spans="13:13" ht="12.45" x14ac:dyDescent="0.3">
      <c r="M111" s="28"/>
    </row>
    <row r="112" spans="13:13" ht="12.45" x14ac:dyDescent="0.3">
      <c r="M112" s="28"/>
    </row>
    <row r="113" spans="13:13" ht="12.45" x14ac:dyDescent="0.3">
      <c r="M113" s="28"/>
    </row>
    <row r="114" spans="13:13" ht="12.45" x14ac:dyDescent="0.3">
      <c r="M114" s="28"/>
    </row>
    <row r="115" spans="13:13" ht="12.45" x14ac:dyDescent="0.3">
      <c r="M115" s="28"/>
    </row>
    <row r="116" spans="13:13" ht="12.45" x14ac:dyDescent="0.3">
      <c r="M116" s="28"/>
    </row>
    <row r="117" spans="13:13" ht="12.45" x14ac:dyDescent="0.3">
      <c r="M117" s="28"/>
    </row>
    <row r="118" spans="13:13" ht="12.45" x14ac:dyDescent="0.3">
      <c r="M118" s="28"/>
    </row>
    <row r="119" spans="13:13" ht="12.45" x14ac:dyDescent="0.3">
      <c r="M119" s="28"/>
    </row>
    <row r="120" spans="13:13" ht="12.45" x14ac:dyDescent="0.3">
      <c r="M120" s="28"/>
    </row>
    <row r="121" spans="13:13" ht="12.45" x14ac:dyDescent="0.3">
      <c r="M121" s="28"/>
    </row>
    <row r="122" spans="13:13" ht="12.45" x14ac:dyDescent="0.3">
      <c r="M122" s="28"/>
    </row>
    <row r="123" spans="13:13" ht="12.45" x14ac:dyDescent="0.3">
      <c r="M123" s="28"/>
    </row>
    <row r="124" spans="13:13" ht="12.45" x14ac:dyDescent="0.3">
      <c r="M124" s="28"/>
    </row>
    <row r="125" spans="13:13" ht="12.45" x14ac:dyDescent="0.3">
      <c r="M125" s="28"/>
    </row>
    <row r="126" spans="13:13" ht="12.45" x14ac:dyDescent="0.3">
      <c r="M126" s="28"/>
    </row>
    <row r="127" spans="13:13" ht="12.45" x14ac:dyDescent="0.3">
      <c r="M127" s="28"/>
    </row>
    <row r="128" spans="13:13" ht="12.45" x14ac:dyDescent="0.3">
      <c r="M128" s="28"/>
    </row>
    <row r="129" spans="13:13" ht="12.45" x14ac:dyDescent="0.3">
      <c r="M129" s="28"/>
    </row>
    <row r="130" spans="13:13" ht="12.45" x14ac:dyDescent="0.3">
      <c r="M130" s="28"/>
    </row>
    <row r="131" spans="13:13" ht="12.45" x14ac:dyDescent="0.3">
      <c r="M131" s="28"/>
    </row>
    <row r="132" spans="13:13" ht="12.45" x14ac:dyDescent="0.3">
      <c r="M132" s="28"/>
    </row>
    <row r="133" spans="13:13" ht="12.45" x14ac:dyDescent="0.3">
      <c r="M133" s="28"/>
    </row>
    <row r="134" spans="13:13" ht="12.45" x14ac:dyDescent="0.3">
      <c r="M134" s="28"/>
    </row>
    <row r="135" spans="13:13" ht="12.45" x14ac:dyDescent="0.3">
      <c r="M135" s="28"/>
    </row>
    <row r="136" spans="13:13" ht="12.45" x14ac:dyDescent="0.3">
      <c r="M136" s="28"/>
    </row>
    <row r="137" spans="13:13" ht="12.45" x14ac:dyDescent="0.3">
      <c r="M137" s="28"/>
    </row>
    <row r="138" spans="13:13" ht="12.45" x14ac:dyDescent="0.3">
      <c r="M138" s="28"/>
    </row>
    <row r="139" spans="13:13" ht="12.45" x14ac:dyDescent="0.3">
      <c r="M139" s="28"/>
    </row>
    <row r="140" spans="13:13" ht="12.45" x14ac:dyDescent="0.3">
      <c r="M140" s="28"/>
    </row>
    <row r="141" spans="13:13" ht="12.45" x14ac:dyDescent="0.3">
      <c r="M141" s="28"/>
    </row>
    <row r="142" spans="13:13" ht="12.45" x14ac:dyDescent="0.3">
      <c r="M142" s="28"/>
    </row>
    <row r="143" spans="13:13" ht="12.45" x14ac:dyDescent="0.3">
      <c r="M143" s="28"/>
    </row>
    <row r="144" spans="13:13" ht="12.45" x14ac:dyDescent="0.3">
      <c r="M144" s="28"/>
    </row>
    <row r="145" spans="13:13" ht="12.45" x14ac:dyDescent="0.3">
      <c r="M145" s="28"/>
    </row>
    <row r="146" spans="13:13" ht="12.45" x14ac:dyDescent="0.3">
      <c r="M146" s="28"/>
    </row>
    <row r="147" spans="13:13" ht="12.45" x14ac:dyDescent="0.3">
      <c r="M147" s="28"/>
    </row>
    <row r="148" spans="13:13" ht="12.45" x14ac:dyDescent="0.3">
      <c r="M148" s="28"/>
    </row>
    <row r="149" spans="13:13" ht="12.45" x14ac:dyDescent="0.3">
      <c r="M149" s="28"/>
    </row>
    <row r="150" spans="13:13" ht="12.45" x14ac:dyDescent="0.3">
      <c r="M150" s="28"/>
    </row>
    <row r="151" spans="13:13" ht="12.45" x14ac:dyDescent="0.3">
      <c r="M151" s="28"/>
    </row>
    <row r="152" spans="13:13" ht="12.45" x14ac:dyDescent="0.3">
      <c r="M152" s="28"/>
    </row>
    <row r="153" spans="13:13" ht="12.45" x14ac:dyDescent="0.3">
      <c r="M153" s="28"/>
    </row>
    <row r="154" spans="13:13" ht="12.45" x14ac:dyDescent="0.3">
      <c r="M154" s="28"/>
    </row>
    <row r="155" spans="13:13" ht="12.45" x14ac:dyDescent="0.3">
      <c r="M155" s="28"/>
    </row>
    <row r="156" spans="13:13" ht="12.45" x14ac:dyDescent="0.3">
      <c r="M156" s="28"/>
    </row>
    <row r="157" spans="13:13" ht="12.45" x14ac:dyDescent="0.3">
      <c r="M157" s="28"/>
    </row>
    <row r="158" spans="13:13" ht="12.45" x14ac:dyDescent="0.3">
      <c r="M158" s="28"/>
    </row>
    <row r="159" spans="13:13" ht="12.45" x14ac:dyDescent="0.3">
      <c r="M159" s="28"/>
    </row>
    <row r="160" spans="13:13" ht="12.45" x14ac:dyDescent="0.3">
      <c r="M160" s="28"/>
    </row>
    <row r="161" spans="13:13" ht="12.45" x14ac:dyDescent="0.3">
      <c r="M161" s="28"/>
    </row>
    <row r="162" spans="13:13" ht="12.45" x14ac:dyDescent="0.3">
      <c r="M162" s="28"/>
    </row>
    <row r="163" spans="13:13" ht="12.45" x14ac:dyDescent="0.3">
      <c r="M163" s="28"/>
    </row>
    <row r="164" spans="13:13" ht="12.45" x14ac:dyDescent="0.3">
      <c r="M164" s="28"/>
    </row>
    <row r="165" spans="13:13" ht="12.45" x14ac:dyDescent="0.3">
      <c r="M165" s="28"/>
    </row>
    <row r="166" spans="13:13" ht="12.45" x14ac:dyDescent="0.3">
      <c r="M166" s="28"/>
    </row>
    <row r="167" spans="13:13" ht="12.45" x14ac:dyDescent="0.3">
      <c r="M167" s="28"/>
    </row>
    <row r="168" spans="13:13" ht="12.45" x14ac:dyDescent="0.3">
      <c r="M168" s="28"/>
    </row>
    <row r="169" spans="13:13" ht="12.45" x14ac:dyDescent="0.3">
      <c r="M169" s="28"/>
    </row>
    <row r="170" spans="13:13" ht="12.45" x14ac:dyDescent="0.3">
      <c r="M170" s="28"/>
    </row>
    <row r="171" spans="13:13" ht="12.45" x14ac:dyDescent="0.3">
      <c r="M171" s="28"/>
    </row>
    <row r="172" spans="13:13" ht="12.45" x14ac:dyDescent="0.3">
      <c r="M172" s="28"/>
    </row>
    <row r="173" spans="13:13" ht="12.45" x14ac:dyDescent="0.3">
      <c r="M173" s="28"/>
    </row>
    <row r="174" spans="13:13" ht="12.45" x14ac:dyDescent="0.3">
      <c r="M174" s="28"/>
    </row>
    <row r="175" spans="13:13" ht="12.45" x14ac:dyDescent="0.3">
      <c r="M175" s="28"/>
    </row>
    <row r="176" spans="13:13" ht="12.45" x14ac:dyDescent="0.3">
      <c r="M176" s="28"/>
    </row>
    <row r="177" spans="13:13" ht="12.45" x14ac:dyDescent="0.3">
      <c r="M177" s="28"/>
    </row>
    <row r="178" spans="13:13" ht="12.45" x14ac:dyDescent="0.3">
      <c r="M178" s="28"/>
    </row>
    <row r="179" spans="13:13" ht="12.45" x14ac:dyDescent="0.3">
      <c r="M179" s="28"/>
    </row>
    <row r="180" spans="13:13" ht="12.45" x14ac:dyDescent="0.3">
      <c r="M180" s="28"/>
    </row>
    <row r="181" spans="13:13" ht="12.45" x14ac:dyDescent="0.3">
      <c r="M181" s="28"/>
    </row>
    <row r="182" spans="13:13" ht="12.45" x14ac:dyDescent="0.3">
      <c r="M182" s="28"/>
    </row>
    <row r="183" spans="13:13" ht="12.45" x14ac:dyDescent="0.3">
      <c r="M183" s="28"/>
    </row>
    <row r="184" spans="13:13" ht="12.45" x14ac:dyDescent="0.3">
      <c r="M184" s="28"/>
    </row>
    <row r="185" spans="13:13" ht="12.45" x14ac:dyDescent="0.3">
      <c r="M185" s="28"/>
    </row>
    <row r="186" spans="13:13" ht="12.45" x14ac:dyDescent="0.3">
      <c r="M186" s="28"/>
    </row>
    <row r="187" spans="13:13" ht="12.45" x14ac:dyDescent="0.3">
      <c r="M187" s="28"/>
    </row>
    <row r="188" spans="13:13" ht="12.45" x14ac:dyDescent="0.3">
      <c r="M188" s="28"/>
    </row>
    <row r="189" spans="13:13" ht="12.45" x14ac:dyDescent="0.3">
      <c r="M189" s="28"/>
    </row>
    <row r="190" spans="13:13" ht="12.45" x14ac:dyDescent="0.3">
      <c r="M190" s="28"/>
    </row>
    <row r="191" spans="13:13" ht="12.45" x14ac:dyDescent="0.3">
      <c r="M191" s="28"/>
    </row>
    <row r="192" spans="13:13" ht="12.45" x14ac:dyDescent="0.3">
      <c r="M192" s="28"/>
    </row>
    <row r="193" spans="13:13" ht="12.45" x14ac:dyDescent="0.3">
      <c r="M193" s="28"/>
    </row>
    <row r="194" spans="13:13" ht="12.45" x14ac:dyDescent="0.3">
      <c r="M194" s="28"/>
    </row>
    <row r="195" spans="13:13" ht="12.45" x14ac:dyDescent="0.3">
      <c r="M195" s="28"/>
    </row>
    <row r="196" spans="13:13" ht="12.45" x14ac:dyDescent="0.3">
      <c r="M196" s="28"/>
    </row>
    <row r="197" spans="13:13" ht="12.45" x14ac:dyDescent="0.3">
      <c r="M197" s="28"/>
    </row>
    <row r="198" spans="13:13" ht="12.45" x14ac:dyDescent="0.3">
      <c r="M198" s="28"/>
    </row>
    <row r="199" spans="13:13" ht="12.45" x14ac:dyDescent="0.3">
      <c r="M199" s="28"/>
    </row>
    <row r="200" spans="13:13" ht="12.45" x14ac:dyDescent="0.3">
      <c r="M200" s="28"/>
    </row>
    <row r="201" spans="13:13" ht="12.45" x14ac:dyDescent="0.3">
      <c r="M201" s="28"/>
    </row>
    <row r="202" spans="13:13" ht="12.45" x14ac:dyDescent="0.3">
      <c r="M202" s="28"/>
    </row>
    <row r="203" spans="13:13" ht="12.45" x14ac:dyDescent="0.3">
      <c r="M203" s="28"/>
    </row>
    <row r="204" spans="13:13" ht="12.45" x14ac:dyDescent="0.3">
      <c r="M204" s="28"/>
    </row>
    <row r="205" spans="13:13" ht="12.45" x14ac:dyDescent="0.3">
      <c r="M205" s="28"/>
    </row>
    <row r="206" spans="13:13" ht="12.45" x14ac:dyDescent="0.3">
      <c r="M206" s="28"/>
    </row>
    <row r="207" spans="13:13" ht="12.45" x14ac:dyDescent="0.3">
      <c r="M207" s="28"/>
    </row>
    <row r="208" spans="13:13" ht="12.45" x14ac:dyDescent="0.3">
      <c r="M208" s="28"/>
    </row>
    <row r="209" spans="13:13" ht="12.45" x14ac:dyDescent="0.3">
      <c r="M209" s="28"/>
    </row>
    <row r="210" spans="13:13" ht="12.45" x14ac:dyDescent="0.3">
      <c r="M210" s="28"/>
    </row>
    <row r="211" spans="13:13" ht="12.45" x14ac:dyDescent="0.3">
      <c r="M211" s="28"/>
    </row>
    <row r="212" spans="13:13" ht="12.45" x14ac:dyDescent="0.3">
      <c r="M212" s="28"/>
    </row>
    <row r="213" spans="13:13" ht="12.45" x14ac:dyDescent="0.3">
      <c r="M213" s="28"/>
    </row>
    <row r="214" spans="13:13" ht="12.45" x14ac:dyDescent="0.3">
      <c r="M214" s="28"/>
    </row>
    <row r="215" spans="13:13" ht="12.45" x14ac:dyDescent="0.3">
      <c r="M215" s="28"/>
    </row>
    <row r="216" spans="13:13" ht="12.45" x14ac:dyDescent="0.3">
      <c r="M216" s="28"/>
    </row>
    <row r="217" spans="13:13" ht="12.45" x14ac:dyDescent="0.3">
      <c r="M217" s="28"/>
    </row>
    <row r="218" spans="13:13" ht="12.45" x14ac:dyDescent="0.3">
      <c r="M218" s="28"/>
    </row>
    <row r="219" spans="13:13" ht="12.45" x14ac:dyDescent="0.3">
      <c r="M219" s="28"/>
    </row>
    <row r="220" spans="13:13" ht="12.45" x14ac:dyDescent="0.3">
      <c r="M220" s="28"/>
    </row>
    <row r="221" spans="13:13" ht="12.45" x14ac:dyDescent="0.3">
      <c r="M221" s="28"/>
    </row>
    <row r="222" spans="13:13" ht="12.45" x14ac:dyDescent="0.3">
      <c r="M222" s="28"/>
    </row>
    <row r="223" spans="13:13" ht="12.45" x14ac:dyDescent="0.3">
      <c r="M223" s="28"/>
    </row>
    <row r="224" spans="13:13" ht="12.45" x14ac:dyDescent="0.3">
      <c r="M224" s="28"/>
    </row>
    <row r="225" spans="13:13" ht="12.45" x14ac:dyDescent="0.3">
      <c r="M225" s="28"/>
    </row>
    <row r="226" spans="13:13" ht="12.45" x14ac:dyDescent="0.3">
      <c r="M226" s="28"/>
    </row>
    <row r="227" spans="13:13" ht="12.45" x14ac:dyDescent="0.3">
      <c r="M227" s="28"/>
    </row>
    <row r="228" spans="13:13" ht="12.45" x14ac:dyDescent="0.3">
      <c r="M228" s="28"/>
    </row>
    <row r="229" spans="13:13" ht="12.45" x14ac:dyDescent="0.3">
      <c r="M229" s="28"/>
    </row>
    <row r="230" spans="13:13" ht="12.45" x14ac:dyDescent="0.3">
      <c r="M230" s="28"/>
    </row>
    <row r="231" spans="13:13" ht="12.45" x14ac:dyDescent="0.3">
      <c r="M231" s="28"/>
    </row>
    <row r="232" spans="13:13" ht="12.45" x14ac:dyDescent="0.3">
      <c r="M232" s="28"/>
    </row>
    <row r="233" spans="13:13" ht="12.45" x14ac:dyDescent="0.3">
      <c r="M233" s="28"/>
    </row>
    <row r="234" spans="13:13" ht="12.45" x14ac:dyDescent="0.3">
      <c r="M234" s="28"/>
    </row>
    <row r="235" spans="13:13" ht="12.45" x14ac:dyDescent="0.3">
      <c r="M235" s="28"/>
    </row>
    <row r="236" spans="13:13" ht="12.45" x14ac:dyDescent="0.3">
      <c r="M236" s="28"/>
    </row>
    <row r="237" spans="13:13" ht="12.45" x14ac:dyDescent="0.3">
      <c r="M237" s="28"/>
    </row>
    <row r="238" spans="13:13" ht="12.45" x14ac:dyDescent="0.3">
      <c r="M238" s="28"/>
    </row>
    <row r="239" spans="13:13" ht="12.45" x14ac:dyDescent="0.3">
      <c r="M239" s="28"/>
    </row>
    <row r="240" spans="13:13" ht="12.45" x14ac:dyDescent="0.3">
      <c r="M240" s="28"/>
    </row>
    <row r="241" spans="13:13" ht="12.45" x14ac:dyDescent="0.3">
      <c r="M241" s="28"/>
    </row>
    <row r="242" spans="13:13" ht="12.45" x14ac:dyDescent="0.3">
      <c r="M242" s="28"/>
    </row>
    <row r="243" spans="13:13" ht="12.45" x14ac:dyDescent="0.3">
      <c r="M243" s="28"/>
    </row>
    <row r="244" spans="13:13" ht="12.45" x14ac:dyDescent="0.3">
      <c r="M244" s="28"/>
    </row>
    <row r="245" spans="13:13" ht="12.45" x14ac:dyDescent="0.3">
      <c r="M245" s="28"/>
    </row>
    <row r="246" spans="13:13" ht="12.45" x14ac:dyDescent="0.3">
      <c r="M246" s="28"/>
    </row>
    <row r="247" spans="13:13" ht="12.45" x14ac:dyDescent="0.3">
      <c r="M247" s="28"/>
    </row>
    <row r="248" spans="13:13" ht="12.45" x14ac:dyDescent="0.3">
      <c r="M248" s="28"/>
    </row>
    <row r="249" spans="13:13" ht="12.45" x14ac:dyDescent="0.3">
      <c r="M249" s="28"/>
    </row>
    <row r="250" spans="13:13" ht="12.45" x14ac:dyDescent="0.3">
      <c r="M250" s="28"/>
    </row>
    <row r="251" spans="13:13" ht="12.45" x14ac:dyDescent="0.3">
      <c r="M251" s="28"/>
    </row>
    <row r="252" spans="13:13" ht="12.45" x14ac:dyDescent="0.3">
      <c r="M252" s="28"/>
    </row>
    <row r="253" spans="13:13" ht="12.45" x14ac:dyDescent="0.3">
      <c r="M253" s="28"/>
    </row>
    <row r="254" spans="13:13" ht="12.45" x14ac:dyDescent="0.3">
      <c r="M254" s="28"/>
    </row>
    <row r="255" spans="13:13" ht="12.45" x14ac:dyDescent="0.3">
      <c r="M255" s="28"/>
    </row>
    <row r="256" spans="13:13" ht="12.45" x14ac:dyDescent="0.3">
      <c r="M256" s="28"/>
    </row>
    <row r="257" spans="13:13" ht="12.45" x14ac:dyDescent="0.3">
      <c r="M257" s="28"/>
    </row>
    <row r="258" spans="13:13" ht="12.45" x14ac:dyDescent="0.3">
      <c r="M258" s="28"/>
    </row>
    <row r="259" spans="13:13" ht="12.45" x14ac:dyDescent="0.3">
      <c r="M259" s="28"/>
    </row>
    <row r="260" spans="13:13" ht="12.45" x14ac:dyDescent="0.3">
      <c r="M260" s="28"/>
    </row>
    <row r="261" spans="13:13" ht="12.45" x14ac:dyDescent="0.3">
      <c r="M261" s="28"/>
    </row>
    <row r="262" spans="13:13" ht="12.45" x14ac:dyDescent="0.3">
      <c r="M262" s="28"/>
    </row>
    <row r="263" spans="13:13" ht="12.45" x14ac:dyDescent="0.3">
      <c r="M263" s="28"/>
    </row>
    <row r="264" spans="13:13" ht="12.45" x14ac:dyDescent="0.3">
      <c r="M264" s="28"/>
    </row>
    <row r="265" spans="13:13" ht="12.45" x14ac:dyDescent="0.3">
      <c r="M265" s="28"/>
    </row>
    <row r="266" spans="13:13" ht="12.45" x14ac:dyDescent="0.3">
      <c r="M266" s="28"/>
    </row>
    <row r="267" spans="13:13" ht="12.45" x14ac:dyDescent="0.3">
      <c r="M267" s="28"/>
    </row>
    <row r="268" spans="13:13" ht="12.45" x14ac:dyDescent="0.3">
      <c r="M268" s="28"/>
    </row>
    <row r="269" spans="13:13" ht="12.45" x14ac:dyDescent="0.3">
      <c r="M269" s="28"/>
    </row>
    <row r="270" spans="13:13" ht="12.45" x14ac:dyDescent="0.3">
      <c r="M270" s="28"/>
    </row>
    <row r="271" spans="13:13" ht="12.45" x14ac:dyDescent="0.3">
      <c r="M271" s="28"/>
    </row>
    <row r="272" spans="13:13" ht="12.45" x14ac:dyDescent="0.3">
      <c r="M272" s="28"/>
    </row>
    <row r="273" spans="13:13" ht="12.45" x14ac:dyDescent="0.3">
      <c r="M273" s="28"/>
    </row>
    <row r="274" spans="13:13" ht="12.45" x14ac:dyDescent="0.3">
      <c r="M274" s="28"/>
    </row>
    <row r="275" spans="13:13" ht="12.45" x14ac:dyDescent="0.3">
      <c r="M275" s="28"/>
    </row>
    <row r="276" spans="13:13" ht="12.45" x14ac:dyDescent="0.3">
      <c r="M276" s="28"/>
    </row>
    <row r="277" spans="13:13" ht="12.45" x14ac:dyDescent="0.3">
      <c r="M277" s="28"/>
    </row>
    <row r="278" spans="13:13" ht="12.45" x14ac:dyDescent="0.3">
      <c r="M278" s="28"/>
    </row>
    <row r="279" spans="13:13" ht="12.45" x14ac:dyDescent="0.3">
      <c r="M279" s="28"/>
    </row>
    <row r="280" spans="13:13" ht="12.45" x14ac:dyDescent="0.3">
      <c r="M280" s="28"/>
    </row>
    <row r="281" spans="13:13" ht="12.45" x14ac:dyDescent="0.3">
      <c r="M281" s="28"/>
    </row>
    <row r="282" spans="13:13" ht="12.45" x14ac:dyDescent="0.3">
      <c r="M282" s="28"/>
    </row>
    <row r="283" spans="13:13" ht="12.45" x14ac:dyDescent="0.3">
      <c r="M283" s="28"/>
    </row>
    <row r="284" spans="13:13" ht="12.45" x14ac:dyDescent="0.3">
      <c r="M284" s="28"/>
    </row>
    <row r="285" spans="13:13" ht="12.45" x14ac:dyDescent="0.3">
      <c r="M285" s="28"/>
    </row>
    <row r="286" spans="13:13" ht="12.45" x14ac:dyDescent="0.3">
      <c r="M286" s="28"/>
    </row>
    <row r="287" spans="13:13" ht="12.45" x14ac:dyDescent="0.3">
      <c r="M287" s="28"/>
    </row>
    <row r="288" spans="13:13" ht="12.45" x14ac:dyDescent="0.3">
      <c r="M288" s="28"/>
    </row>
    <row r="289" spans="13:13" ht="12.45" x14ac:dyDescent="0.3">
      <c r="M289" s="28"/>
    </row>
    <row r="290" spans="13:13" ht="12.45" x14ac:dyDescent="0.3">
      <c r="M290" s="28"/>
    </row>
    <row r="291" spans="13:13" ht="12.45" x14ac:dyDescent="0.3">
      <c r="M291" s="28"/>
    </row>
    <row r="292" spans="13:13" ht="12.45" x14ac:dyDescent="0.3">
      <c r="M292" s="28"/>
    </row>
    <row r="293" spans="13:13" ht="12.45" x14ac:dyDescent="0.3">
      <c r="M293" s="28"/>
    </row>
    <row r="294" spans="13:13" ht="12.45" x14ac:dyDescent="0.3">
      <c r="M294" s="28"/>
    </row>
    <row r="295" spans="13:13" ht="12.45" x14ac:dyDescent="0.3">
      <c r="M295" s="28"/>
    </row>
    <row r="296" spans="13:13" ht="12.45" x14ac:dyDescent="0.3">
      <c r="M296" s="28"/>
    </row>
    <row r="297" spans="13:13" ht="12.45" x14ac:dyDescent="0.3">
      <c r="M297" s="28"/>
    </row>
    <row r="298" spans="13:13" ht="12.45" x14ac:dyDescent="0.3">
      <c r="M298" s="28"/>
    </row>
    <row r="299" spans="13:13" ht="12.45" x14ac:dyDescent="0.3">
      <c r="M299" s="28"/>
    </row>
    <row r="300" spans="13:13" ht="12.45" x14ac:dyDescent="0.3">
      <c r="M300" s="28"/>
    </row>
    <row r="301" spans="13:13" ht="12.45" x14ac:dyDescent="0.3">
      <c r="M301" s="28"/>
    </row>
    <row r="302" spans="13:13" ht="12.45" x14ac:dyDescent="0.3">
      <c r="M302" s="28"/>
    </row>
    <row r="303" spans="13:13" ht="12.45" x14ac:dyDescent="0.3">
      <c r="M303" s="28"/>
    </row>
    <row r="304" spans="13:13" ht="12.45" x14ac:dyDescent="0.3">
      <c r="M304" s="28"/>
    </row>
    <row r="305" spans="13:13" ht="12.45" x14ac:dyDescent="0.3">
      <c r="M305" s="28"/>
    </row>
    <row r="306" spans="13:13" ht="12.45" x14ac:dyDescent="0.3">
      <c r="M306" s="28"/>
    </row>
    <row r="307" spans="13:13" ht="12.45" x14ac:dyDescent="0.3">
      <c r="M307" s="28"/>
    </row>
    <row r="308" spans="13:13" ht="12.45" x14ac:dyDescent="0.3">
      <c r="M308" s="28"/>
    </row>
    <row r="309" spans="13:13" ht="12.45" x14ac:dyDescent="0.3">
      <c r="M309" s="28"/>
    </row>
    <row r="310" spans="13:13" ht="12.45" x14ac:dyDescent="0.3">
      <c r="M310" s="28"/>
    </row>
    <row r="311" spans="13:13" ht="12.45" x14ac:dyDescent="0.3">
      <c r="M311" s="28"/>
    </row>
    <row r="312" spans="13:13" ht="12.45" x14ac:dyDescent="0.3">
      <c r="M312" s="28"/>
    </row>
    <row r="313" spans="13:13" ht="12.45" x14ac:dyDescent="0.3">
      <c r="M313" s="28"/>
    </row>
    <row r="314" spans="13:13" ht="12.45" x14ac:dyDescent="0.3">
      <c r="M314" s="28"/>
    </row>
    <row r="315" spans="13:13" ht="12.45" x14ac:dyDescent="0.3">
      <c r="M315" s="28"/>
    </row>
    <row r="316" spans="13:13" ht="12.45" x14ac:dyDescent="0.3">
      <c r="M316" s="28"/>
    </row>
    <row r="317" spans="13:13" ht="12.45" x14ac:dyDescent="0.3">
      <c r="M317" s="28"/>
    </row>
    <row r="318" spans="13:13" ht="12.45" x14ac:dyDescent="0.3">
      <c r="M318" s="28"/>
    </row>
    <row r="319" spans="13:13" ht="12.45" x14ac:dyDescent="0.3">
      <c r="M319" s="28"/>
    </row>
    <row r="320" spans="13:13" ht="12.45" x14ac:dyDescent="0.3">
      <c r="M320" s="28"/>
    </row>
    <row r="321" spans="13:13" ht="12.45" x14ac:dyDescent="0.3">
      <c r="M321" s="28"/>
    </row>
    <row r="322" spans="13:13" ht="12.45" x14ac:dyDescent="0.3">
      <c r="M322" s="28"/>
    </row>
    <row r="323" spans="13:13" ht="12.45" x14ac:dyDescent="0.3">
      <c r="M323" s="28"/>
    </row>
    <row r="324" spans="13:13" ht="12.45" x14ac:dyDescent="0.3">
      <c r="M324" s="28"/>
    </row>
    <row r="325" spans="13:13" ht="12.45" x14ac:dyDescent="0.3">
      <c r="M325" s="28"/>
    </row>
    <row r="326" spans="13:13" ht="12.45" x14ac:dyDescent="0.3">
      <c r="M326" s="28"/>
    </row>
    <row r="327" spans="13:13" ht="12.45" x14ac:dyDescent="0.3">
      <c r="M327" s="28"/>
    </row>
    <row r="328" spans="13:13" ht="12.45" x14ac:dyDescent="0.3">
      <c r="M328" s="28"/>
    </row>
    <row r="329" spans="13:13" ht="12.45" x14ac:dyDescent="0.3">
      <c r="M329" s="28"/>
    </row>
    <row r="330" spans="13:13" ht="12.45" x14ac:dyDescent="0.3">
      <c r="M330" s="28"/>
    </row>
    <row r="331" spans="13:13" ht="12.45" x14ac:dyDescent="0.3">
      <c r="M331" s="28"/>
    </row>
    <row r="332" spans="13:13" ht="12.45" x14ac:dyDescent="0.3">
      <c r="M332" s="28"/>
    </row>
    <row r="333" spans="13:13" ht="12.45" x14ac:dyDescent="0.3">
      <c r="M333" s="28"/>
    </row>
    <row r="334" spans="13:13" ht="12.45" x14ac:dyDescent="0.3">
      <c r="M334" s="28"/>
    </row>
    <row r="335" spans="13:13" ht="12.45" x14ac:dyDescent="0.3">
      <c r="M335" s="28"/>
    </row>
    <row r="336" spans="13:13" ht="12.45" x14ac:dyDescent="0.3">
      <c r="M336" s="28"/>
    </row>
    <row r="337" spans="13:13" ht="12.45" x14ac:dyDescent="0.3">
      <c r="M337" s="28"/>
    </row>
    <row r="338" spans="13:13" ht="12.45" x14ac:dyDescent="0.3">
      <c r="M338" s="28"/>
    </row>
    <row r="339" spans="13:13" ht="12.45" x14ac:dyDescent="0.3">
      <c r="M339" s="28"/>
    </row>
    <row r="340" spans="13:13" ht="12.45" x14ac:dyDescent="0.3">
      <c r="M340" s="28"/>
    </row>
    <row r="341" spans="13:13" ht="12.45" x14ac:dyDescent="0.3">
      <c r="M341" s="28"/>
    </row>
    <row r="342" spans="13:13" ht="12.45" x14ac:dyDescent="0.3">
      <c r="M342" s="28"/>
    </row>
    <row r="343" spans="13:13" ht="12.45" x14ac:dyDescent="0.3">
      <c r="M343" s="28"/>
    </row>
    <row r="344" spans="13:13" ht="12.45" x14ac:dyDescent="0.3">
      <c r="M344" s="28"/>
    </row>
    <row r="345" spans="13:13" ht="12.45" x14ac:dyDescent="0.3">
      <c r="M345" s="28"/>
    </row>
    <row r="346" spans="13:13" ht="12.45" x14ac:dyDescent="0.3">
      <c r="M346" s="28"/>
    </row>
    <row r="347" spans="13:13" ht="12.45" x14ac:dyDescent="0.3">
      <c r="M347" s="28"/>
    </row>
    <row r="348" spans="13:13" ht="12.45" x14ac:dyDescent="0.3">
      <c r="M348" s="28"/>
    </row>
    <row r="349" spans="13:13" ht="12.45" x14ac:dyDescent="0.3">
      <c r="M349" s="28"/>
    </row>
    <row r="350" spans="13:13" ht="12.45" x14ac:dyDescent="0.3">
      <c r="M350" s="28"/>
    </row>
    <row r="351" spans="13:13" ht="12.45" x14ac:dyDescent="0.3">
      <c r="M351" s="28"/>
    </row>
    <row r="352" spans="13:13" ht="12.45" x14ac:dyDescent="0.3">
      <c r="M352" s="28"/>
    </row>
    <row r="353" spans="13:13" ht="12.45" x14ac:dyDescent="0.3">
      <c r="M353" s="28"/>
    </row>
    <row r="354" spans="13:13" ht="12.45" x14ac:dyDescent="0.3">
      <c r="M354" s="28"/>
    </row>
    <row r="355" spans="13:13" ht="12.45" x14ac:dyDescent="0.3">
      <c r="M355" s="28"/>
    </row>
    <row r="356" spans="13:13" ht="12.45" x14ac:dyDescent="0.3">
      <c r="M356" s="28"/>
    </row>
    <row r="357" spans="13:13" ht="12.45" x14ac:dyDescent="0.3">
      <c r="M357" s="28"/>
    </row>
    <row r="358" spans="13:13" ht="12.45" x14ac:dyDescent="0.3">
      <c r="M358" s="28"/>
    </row>
    <row r="359" spans="13:13" ht="12.45" x14ac:dyDescent="0.3">
      <c r="M359" s="28"/>
    </row>
    <row r="360" spans="13:13" ht="12.45" x14ac:dyDescent="0.3">
      <c r="M360" s="28"/>
    </row>
    <row r="361" spans="13:13" ht="12.45" x14ac:dyDescent="0.3">
      <c r="M361" s="28"/>
    </row>
    <row r="362" spans="13:13" ht="12.45" x14ac:dyDescent="0.3">
      <c r="M362" s="28"/>
    </row>
    <row r="363" spans="13:13" ht="12.45" x14ac:dyDescent="0.3">
      <c r="M363" s="28"/>
    </row>
    <row r="364" spans="13:13" ht="12.45" x14ac:dyDescent="0.3">
      <c r="M364" s="28"/>
    </row>
    <row r="365" spans="13:13" ht="12.45" x14ac:dyDescent="0.3">
      <c r="M365" s="28"/>
    </row>
    <row r="366" spans="13:13" ht="12.45" x14ac:dyDescent="0.3">
      <c r="M366" s="28"/>
    </row>
    <row r="367" spans="13:13" ht="12.45" x14ac:dyDescent="0.3">
      <c r="M367" s="28"/>
    </row>
    <row r="368" spans="13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13:13" ht="12.45" x14ac:dyDescent="0.3">
      <c r="M641" s="28"/>
    </row>
    <row r="642" spans="13:13" ht="12.45" x14ac:dyDescent="0.3">
      <c r="M642" s="28"/>
    </row>
    <row r="643" spans="13:13" ht="12.45" x14ac:dyDescent="0.3">
      <c r="M643" s="28"/>
    </row>
    <row r="644" spans="13:13" ht="12.45" x14ac:dyDescent="0.3">
      <c r="M644" s="28"/>
    </row>
    <row r="645" spans="13:13" ht="12.45" x14ac:dyDescent="0.3">
      <c r="M645" s="28"/>
    </row>
    <row r="646" spans="13:13" ht="12.45" x14ac:dyDescent="0.3">
      <c r="M646" s="28"/>
    </row>
    <row r="647" spans="13:13" ht="12.45" x14ac:dyDescent="0.3">
      <c r="M647" s="28"/>
    </row>
    <row r="648" spans="13:13" ht="12.45" x14ac:dyDescent="0.3">
      <c r="M648" s="28"/>
    </row>
    <row r="649" spans="13:13" ht="12.45" x14ac:dyDescent="0.3">
      <c r="M649" s="28"/>
    </row>
    <row r="650" spans="13:13" ht="12.45" x14ac:dyDescent="0.3">
      <c r="M650" s="28"/>
    </row>
    <row r="651" spans="13:13" ht="12.45" x14ac:dyDescent="0.3">
      <c r="M651" s="28"/>
    </row>
    <row r="652" spans="13:13" ht="12.45" x14ac:dyDescent="0.3">
      <c r="M652" s="28"/>
    </row>
    <row r="653" spans="13:13" ht="12.45" x14ac:dyDescent="0.3">
      <c r="M653" s="28"/>
    </row>
    <row r="654" spans="13:13" ht="12.45" x14ac:dyDescent="0.3">
      <c r="M654" s="28"/>
    </row>
    <row r="655" spans="13:13" ht="12.45" x14ac:dyDescent="0.3">
      <c r="M655" s="28"/>
    </row>
    <row r="656" spans="13:13" ht="12.45" x14ac:dyDescent="0.3">
      <c r="M656" s="28"/>
    </row>
    <row r="657" spans="13:13" ht="12.45" x14ac:dyDescent="0.3">
      <c r="M657" s="28"/>
    </row>
    <row r="658" spans="13:13" ht="12.45" x14ac:dyDescent="0.3">
      <c r="M658" s="28"/>
    </row>
    <row r="659" spans="13:13" ht="12.45" x14ac:dyDescent="0.3">
      <c r="M659" s="28"/>
    </row>
    <row r="660" spans="13:13" ht="12.45" x14ac:dyDescent="0.3">
      <c r="M660" s="28"/>
    </row>
    <row r="661" spans="13:13" ht="12.45" x14ac:dyDescent="0.3">
      <c r="M661" s="28"/>
    </row>
    <row r="662" spans="13:13" ht="12.45" x14ac:dyDescent="0.3">
      <c r="M662" s="28"/>
    </row>
    <row r="663" spans="13:13" ht="12.45" x14ac:dyDescent="0.3">
      <c r="M663" s="28"/>
    </row>
    <row r="664" spans="13:13" ht="12.45" x14ac:dyDescent="0.3">
      <c r="M664" s="28"/>
    </row>
    <row r="665" spans="13:13" ht="12.45" x14ac:dyDescent="0.3">
      <c r="M665" s="28"/>
    </row>
    <row r="666" spans="13:13" ht="12.45" x14ac:dyDescent="0.3">
      <c r="M666" s="28"/>
    </row>
    <row r="667" spans="13:13" ht="12.45" x14ac:dyDescent="0.3">
      <c r="M667" s="28"/>
    </row>
    <row r="668" spans="13:13" ht="12.45" x14ac:dyDescent="0.3">
      <c r="M668" s="28"/>
    </row>
    <row r="669" spans="13:13" ht="12.45" x14ac:dyDescent="0.3">
      <c r="M669" s="28"/>
    </row>
    <row r="670" spans="13:13" ht="12.45" x14ac:dyDescent="0.3">
      <c r="M670" s="28"/>
    </row>
    <row r="671" spans="13:13" ht="12.45" x14ac:dyDescent="0.3">
      <c r="M671" s="28"/>
    </row>
    <row r="672" spans="13:13" ht="12.45" x14ac:dyDescent="0.3">
      <c r="M672" s="28"/>
    </row>
    <row r="673" spans="13:13" ht="12.45" x14ac:dyDescent="0.3">
      <c r="M673" s="28"/>
    </row>
    <row r="674" spans="13:13" ht="12.45" x14ac:dyDescent="0.3">
      <c r="M674" s="28"/>
    </row>
    <row r="675" spans="13:13" ht="12.45" x14ac:dyDescent="0.3">
      <c r="M675" s="28"/>
    </row>
    <row r="676" spans="13:13" ht="12.45" x14ac:dyDescent="0.3">
      <c r="M676" s="28"/>
    </row>
    <row r="677" spans="13:13" ht="12.45" x14ac:dyDescent="0.3">
      <c r="M677" s="28"/>
    </row>
    <row r="678" spans="13:13" ht="12.45" x14ac:dyDescent="0.3">
      <c r="M678" s="28"/>
    </row>
    <row r="679" spans="13:13" ht="12.45" x14ac:dyDescent="0.3">
      <c r="M679" s="28"/>
    </row>
    <row r="680" spans="13:13" ht="12.45" x14ac:dyDescent="0.3">
      <c r="M680" s="28"/>
    </row>
    <row r="681" spans="13:13" ht="12.45" x14ac:dyDescent="0.3">
      <c r="M681" s="28"/>
    </row>
    <row r="682" spans="13:13" ht="12.45" x14ac:dyDescent="0.3">
      <c r="M682" s="28"/>
    </row>
    <row r="683" spans="13:13" ht="12.45" x14ac:dyDescent="0.3">
      <c r="M683" s="28"/>
    </row>
    <row r="684" spans="13:13" ht="12.45" x14ac:dyDescent="0.3">
      <c r="M684" s="28"/>
    </row>
    <row r="685" spans="13:13" ht="12.45" x14ac:dyDescent="0.3">
      <c r="M685" s="28"/>
    </row>
    <row r="686" spans="13:13" ht="12.45" x14ac:dyDescent="0.3">
      <c r="M686" s="28"/>
    </row>
    <row r="687" spans="13:13" ht="12.45" x14ac:dyDescent="0.3">
      <c r="M687" s="28"/>
    </row>
    <row r="688" spans="13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M837" s="28"/>
    </row>
    <row r="838" spans="6:13" ht="12.45" x14ac:dyDescent="0.3">
      <c r="M838" s="28"/>
    </row>
    <row r="839" spans="6:13" ht="12.45" x14ac:dyDescent="0.3">
      <c r="M839" s="28"/>
    </row>
    <row r="840" spans="6:13" ht="12.45" x14ac:dyDescent="0.3">
      <c r="M840" s="28"/>
    </row>
    <row r="841" spans="6:13" ht="12.45" x14ac:dyDescent="0.3">
      <c r="M841" s="28"/>
    </row>
    <row r="842" spans="6:13" ht="12.45" x14ac:dyDescent="0.3">
      <c r="M842" s="28"/>
    </row>
    <row r="843" spans="6:13" ht="12.45" x14ac:dyDescent="0.3">
      <c r="M843" s="28"/>
    </row>
    <row r="844" spans="6:13" ht="12.45" x14ac:dyDescent="0.3">
      <c r="M844" s="28"/>
    </row>
    <row r="845" spans="6:13" ht="12.45" x14ac:dyDescent="0.3">
      <c r="M845" s="28"/>
    </row>
    <row r="846" spans="6:13" ht="12.45" x14ac:dyDescent="0.3">
      <c r="M846" s="28"/>
    </row>
    <row r="847" spans="6:13" ht="12.45" x14ac:dyDescent="0.3">
      <c r="M847" s="28"/>
    </row>
    <row r="848" spans="6:13" ht="12.45" x14ac:dyDescent="0.3">
      <c r="F848" s="6"/>
      <c r="M848" s="28"/>
    </row>
  </sheetData>
  <sortState xmlns:xlrd2="http://schemas.microsoft.com/office/spreadsheetml/2017/richdata2" ref="A2:M22">
    <sortCondition descending="1" ref="M1:M22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B301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3515625" defaultRowHeight="15.75" customHeight="1" x14ac:dyDescent="0.3"/>
  <cols>
    <col min="1" max="16384" width="12.53515625" style="3"/>
  </cols>
  <sheetData>
    <row r="1" spans="1:2" ht="12.45" x14ac:dyDescent="0.3">
      <c r="A1" s="1" t="s">
        <v>12</v>
      </c>
      <c r="B1" s="1" t="s">
        <v>15</v>
      </c>
    </row>
    <row r="2" spans="1:2" ht="12.45" x14ac:dyDescent="0.3">
      <c r="A2" s="2">
        <v>1</v>
      </c>
      <c r="B2" s="5">
        <v>100</v>
      </c>
    </row>
    <row r="3" spans="1:2" ht="12.45" x14ac:dyDescent="0.3">
      <c r="A3" s="2">
        <v>2</v>
      </c>
      <c r="B3" s="5">
        <v>97</v>
      </c>
    </row>
    <row r="4" spans="1:2" ht="12.45" x14ac:dyDescent="0.3">
      <c r="A4" s="2">
        <v>3</v>
      </c>
      <c r="B4" s="5">
        <v>94</v>
      </c>
    </row>
    <row r="5" spans="1:2" ht="12.45" x14ac:dyDescent="0.3">
      <c r="A5" s="2">
        <v>4</v>
      </c>
      <c r="B5" s="5">
        <v>91</v>
      </c>
    </row>
    <row r="6" spans="1:2" ht="12.45" x14ac:dyDescent="0.3">
      <c r="A6" s="2">
        <v>5</v>
      </c>
      <c r="B6" s="5">
        <v>88</v>
      </c>
    </row>
    <row r="7" spans="1:2" ht="12.45" x14ac:dyDescent="0.3">
      <c r="A7" s="2">
        <v>6</v>
      </c>
      <c r="B7" s="5">
        <v>85</v>
      </c>
    </row>
    <row r="8" spans="1:2" ht="12.45" x14ac:dyDescent="0.3">
      <c r="A8" s="2">
        <v>7</v>
      </c>
      <c r="B8" s="5">
        <v>82</v>
      </c>
    </row>
    <row r="9" spans="1:2" ht="12.45" x14ac:dyDescent="0.3">
      <c r="A9" s="2">
        <v>8</v>
      </c>
      <c r="B9" s="5">
        <v>79</v>
      </c>
    </row>
    <row r="10" spans="1:2" ht="12.45" x14ac:dyDescent="0.3">
      <c r="A10" s="2">
        <v>9</v>
      </c>
      <c r="B10" s="5">
        <v>76</v>
      </c>
    </row>
    <row r="11" spans="1:2" ht="12.45" x14ac:dyDescent="0.3">
      <c r="A11" s="2">
        <v>10</v>
      </c>
      <c r="B11" s="5">
        <v>73</v>
      </c>
    </row>
    <row r="12" spans="1:2" ht="12.45" x14ac:dyDescent="0.3">
      <c r="A12" s="2">
        <v>11</v>
      </c>
      <c r="B12" s="5">
        <v>70</v>
      </c>
    </row>
    <row r="13" spans="1:2" ht="12.45" x14ac:dyDescent="0.3">
      <c r="A13" s="2">
        <v>12</v>
      </c>
      <c r="B13" s="5">
        <v>68</v>
      </c>
    </row>
    <row r="14" spans="1:2" ht="12.45" x14ac:dyDescent="0.3">
      <c r="A14" s="2">
        <v>13</v>
      </c>
      <c r="B14" s="5">
        <v>66</v>
      </c>
    </row>
    <row r="15" spans="1:2" ht="12.45" x14ac:dyDescent="0.3">
      <c r="A15" s="2">
        <v>14</v>
      </c>
      <c r="B15" s="5">
        <v>64</v>
      </c>
    </row>
    <row r="16" spans="1:2" ht="12.45" x14ac:dyDescent="0.3">
      <c r="A16" s="2">
        <v>15</v>
      </c>
      <c r="B16" s="5">
        <v>62</v>
      </c>
    </row>
    <row r="17" spans="1:2" ht="12.45" x14ac:dyDescent="0.3">
      <c r="A17" s="2">
        <v>16</v>
      </c>
      <c r="B17" s="5">
        <v>60</v>
      </c>
    </row>
    <row r="18" spans="1:2" ht="12.45" x14ac:dyDescent="0.3">
      <c r="A18" s="2">
        <v>17</v>
      </c>
      <c r="B18" s="5">
        <v>58</v>
      </c>
    </row>
    <row r="19" spans="1:2" ht="12.45" x14ac:dyDescent="0.3">
      <c r="A19" s="2">
        <v>18</v>
      </c>
      <c r="B19" s="5">
        <v>56</v>
      </c>
    </row>
    <row r="20" spans="1:2" ht="12.45" x14ac:dyDescent="0.3">
      <c r="A20" s="2">
        <v>19</v>
      </c>
      <c r="B20" s="5">
        <v>54</v>
      </c>
    </row>
    <row r="21" spans="1:2" ht="12.45" x14ac:dyDescent="0.3">
      <c r="A21" s="2">
        <v>20</v>
      </c>
      <c r="B21" s="5">
        <v>52</v>
      </c>
    </row>
    <row r="22" spans="1:2" ht="12.45" x14ac:dyDescent="0.3">
      <c r="A22" s="2">
        <v>21</v>
      </c>
      <c r="B22" s="5">
        <f>B2/2</f>
        <v>50</v>
      </c>
    </row>
    <row r="23" spans="1:2" ht="12.45" x14ac:dyDescent="0.3">
      <c r="A23" s="2">
        <v>22</v>
      </c>
      <c r="B23" s="5">
        <f t="shared" ref="B23:B86" si="0">B3/2</f>
        <v>48.5</v>
      </c>
    </row>
    <row r="24" spans="1:2" ht="12.45" x14ac:dyDescent="0.3">
      <c r="A24" s="2">
        <v>23</v>
      </c>
      <c r="B24" s="5">
        <f t="shared" si="0"/>
        <v>47</v>
      </c>
    </row>
    <row r="25" spans="1:2" ht="12.45" x14ac:dyDescent="0.3">
      <c r="A25" s="2">
        <v>24</v>
      </c>
      <c r="B25" s="5">
        <f t="shared" si="0"/>
        <v>45.5</v>
      </c>
    </row>
    <row r="26" spans="1:2" ht="12.45" x14ac:dyDescent="0.3">
      <c r="A26" s="2">
        <v>25</v>
      </c>
      <c r="B26" s="5">
        <f t="shared" si="0"/>
        <v>44</v>
      </c>
    </row>
    <row r="27" spans="1:2" ht="12.45" x14ac:dyDescent="0.3">
      <c r="A27" s="2">
        <v>26</v>
      </c>
      <c r="B27" s="5">
        <f t="shared" si="0"/>
        <v>42.5</v>
      </c>
    </row>
    <row r="28" spans="1:2" ht="12.45" x14ac:dyDescent="0.3">
      <c r="A28" s="2">
        <v>27</v>
      </c>
      <c r="B28" s="5">
        <f t="shared" si="0"/>
        <v>41</v>
      </c>
    </row>
    <row r="29" spans="1:2" ht="12.45" x14ac:dyDescent="0.3">
      <c r="A29" s="2">
        <v>28</v>
      </c>
      <c r="B29" s="5">
        <f t="shared" si="0"/>
        <v>39.5</v>
      </c>
    </row>
    <row r="30" spans="1:2" ht="12.45" x14ac:dyDescent="0.3">
      <c r="A30" s="2">
        <v>29</v>
      </c>
      <c r="B30" s="5">
        <f t="shared" si="0"/>
        <v>38</v>
      </c>
    </row>
    <row r="31" spans="1:2" ht="12.45" x14ac:dyDescent="0.3">
      <c r="A31" s="2">
        <v>30</v>
      </c>
      <c r="B31" s="5">
        <f t="shared" si="0"/>
        <v>36.5</v>
      </c>
    </row>
    <row r="32" spans="1:2" ht="12.45" x14ac:dyDescent="0.3">
      <c r="A32" s="2">
        <v>31</v>
      </c>
      <c r="B32" s="5">
        <f t="shared" si="0"/>
        <v>35</v>
      </c>
    </row>
    <row r="33" spans="1:2" ht="12.45" x14ac:dyDescent="0.3">
      <c r="A33" s="2">
        <v>32</v>
      </c>
      <c r="B33" s="5">
        <f t="shared" si="0"/>
        <v>34</v>
      </c>
    </row>
    <row r="34" spans="1:2" ht="12.45" x14ac:dyDescent="0.3">
      <c r="A34" s="2">
        <v>33</v>
      </c>
      <c r="B34" s="5">
        <f t="shared" si="0"/>
        <v>33</v>
      </c>
    </row>
    <row r="35" spans="1:2" ht="12.45" x14ac:dyDescent="0.3">
      <c r="A35" s="2">
        <v>34</v>
      </c>
      <c r="B35" s="5">
        <f t="shared" si="0"/>
        <v>32</v>
      </c>
    </row>
    <row r="36" spans="1:2" ht="12.45" x14ac:dyDescent="0.3">
      <c r="A36" s="2">
        <v>35</v>
      </c>
      <c r="B36" s="5">
        <f t="shared" si="0"/>
        <v>31</v>
      </c>
    </row>
    <row r="37" spans="1:2" ht="12.45" x14ac:dyDescent="0.3">
      <c r="A37" s="2">
        <v>36</v>
      </c>
      <c r="B37" s="5">
        <f t="shared" si="0"/>
        <v>30</v>
      </c>
    </row>
    <row r="38" spans="1:2" ht="12.45" x14ac:dyDescent="0.3">
      <c r="A38" s="2">
        <v>37</v>
      </c>
      <c r="B38" s="5">
        <f t="shared" si="0"/>
        <v>29</v>
      </c>
    </row>
    <row r="39" spans="1:2" ht="12.45" x14ac:dyDescent="0.3">
      <c r="A39" s="2">
        <v>38</v>
      </c>
      <c r="B39" s="5">
        <f t="shared" si="0"/>
        <v>28</v>
      </c>
    </row>
    <row r="40" spans="1:2" ht="12.45" x14ac:dyDescent="0.3">
      <c r="A40" s="2">
        <v>39</v>
      </c>
      <c r="B40" s="5">
        <f t="shared" si="0"/>
        <v>27</v>
      </c>
    </row>
    <row r="41" spans="1:2" ht="12.45" x14ac:dyDescent="0.3">
      <c r="A41" s="2">
        <v>40</v>
      </c>
      <c r="B41" s="5">
        <f t="shared" si="0"/>
        <v>26</v>
      </c>
    </row>
    <row r="42" spans="1:2" ht="12.45" x14ac:dyDescent="0.3">
      <c r="A42" s="2">
        <v>41</v>
      </c>
      <c r="B42" s="5">
        <f t="shared" si="0"/>
        <v>25</v>
      </c>
    </row>
    <row r="43" spans="1:2" ht="12.45" x14ac:dyDescent="0.3">
      <c r="A43" s="2">
        <v>42</v>
      </c>
      <c r="B43" s="5">
        <f t="shared" si="0"/>
        <v>24.25</v>
      </c>
    </row>
    <row r="44" spans="1:2" ht="12.45" x14ac:dyDescent="0.3">
      <c r="A44" s="2">
        <v>43</v>
      </c>
      <c r="B44" s="5">
        <f t="shared" si="0"/>
        <v>23.5</v>
      </c>
    </row>
    <row r="45" spans="1:2" ht="12.45" x14ac:dyDescent="0.3">
      <c r="A45" s="2">
        <v>44</v>
      </c>
      <c r="B45" s="5">
        <f t="shared" si="0"/>
        <v>22.75</v>
      </c>
    </row>
    <row r="46" spans="1:2" ht="12.45" x14ac:dyDescent="0.3">
      <c r="A46" s="2">
        <v>45</v>
      </c>
      <c r="B46" s="5">
        <f t="shared" si="0"/>
        <v>22</v>
      </c>
    </row>
    <row r="47" spans="1:2" ht="12.45" x14ac:dyDescent="0.3">
      <c r="A47" s="2">
        <v>46</v>
      </c>
      <c r="B47" s="5">
        <f t="shared" si="0"/>
        <v>21.25</v>
      </c>
    </row>
    <row r="48" spans="1:2" ht="12.45" x14ac:dyDescent="0.3">
      <c r="A48" s="2">
        <v>47</v>
      </c>
      <c r="B48" s="5">
        <f t="shared" si="0"/>
        <v>20.5</v>
      </c>
    </row>
    <row r="49" spans="1:2" ht="12.45" x14ac:dyDescent="0.3">
      <c r="A49" s="2">
        <v>48</v>
      </c>
      <c r="B49" s="5">
        <f t="shared" si="0"/>
        <v>19.75</v>
      </c>
    </row>
    <row r="50" spans="1:2" ht="12.45" x14ac:dyDescent="0.3">
      <c r="A50" s="2">
        <v>49</v>
      </c>
      <c r="B50" s="5">
        <f t="shared" si="0"/>
        <v>19</v>
      </c>
    </row>
    <row r="51" spans="1:2" ht="12.45" x14ac:dyDescent="0.3">
      <c r="A51" s="2">
        <v>50</v>
      </c>
      <c r="B51" s="5">
        <f t="shared" si="0"/>
        <v>18.25</v>
      </c>
    </row>
    <row r="52" spans="1:2" ht="12.45" x14ac:dyDescent="0.3">
      <c r="A52" s="2">
        <v>51</v>
      </c>
      <c r="B52" s="5">
        <f t="shared" si="0"/>
        <v>17.5</v>
      </c>
    </row>
    <row r="53" spans="1:2" ht="12.45" x14ac:dyDescent="0.3">
      <c r="A53" s="2">
        <v>52</v>
      </c>
      <c r="B53" s="5">
        <f t="shared" si="0"/>
        <v>17</v>
      </c>
    </row>
    <row r="54" spans="1:2" ht="12.45" x14ac:dyDescent="0.3">
      <c r="A54" s="2">
        <v>53</v>
      </c>
      <c r="B54" s="5">
        <f t="shared" si="0"/>
        <v>16.5</v>
      </c>
    </row>
    <row r="55" spans="1:2" ht="12.45" x14ac:dyDescent="0.3">
      <c r="A55" s="2">
        <v>54</v>
      </c>
      <c r="B55" s="5">
        <f t="shared" si="0"/>
        <v>16</v>
      </c>
    </row>
    <row r="56" spans="1:2" ht="12.45" x14ac:dyDescent="0.3">
      <c r="A56" s="2">
        <v>55</v>
      </c>
      <c r="B56" s="5">
        <f t="shared" si="0"/>
        <v>15.5</v>
      </c>
    </row>
    <row r="57" spans="1:2" ht="12.45" x14ac:dyDescent="0.3">
      <c r="A57" s="2">
        <v>56</v>
      </c>
      <c r="B57" s="5">
        <f t="shared" si="0"/>
        <v>15</v>
      </c>
    </row>
    <row r="58" spans="1:2" ht="12.45" x14ac:dyDescent="0.3">
      <c r="A58" s="2">
        <v>57</v>
      </c>
      <c r="B58" s="5">
        <f t="shared" si="0"/>
        <v>14.5</v>
      </c>
    </row>
    <row r="59" spans="1:2" ht="12.45" x14ac:dyDescent="0.3">
      <c r="A59" s="2">
        <v>58</v>
      </c>
      <c r="B59" s="5">
        <f t="shared" si="0"/>
        <v>14</v>
      </c>
    </row>
    <row r="60" spans="1:2" ht="12.45" x14ac:dyDescent="0.3">
      <c r="A60" s="2">
        <v>59</v>
      </c>
      <c r="B60" s="5">
        <f t="shared" si="0"/>
        <v>13.5</v>
      </c>
    </row>
    <row r="61" spans="1:2" ht="12.45" x14ac:dyDescent="0.3">
      <c r="A61" s="2">
        <v>60</v>
      </c>
      <c r="B61" s="5">
        <f t="shared" si="0"/>
        <v>13</v>
      </c>
    </row>
    <row r="62" spans="1:2" ht="12.45" x14ac:dyDescent="0.3">
      <c r="A62" s="2">
        <v>61</v>
      </c>
      <c r="B62" s="5">
        <f t="shared" si="0"/>
        <v>12.5</v>
      </c>
    </row>
    <row r="63" spans="1:2" ht="12.45" x14ac:dyDescent="0.3">
      <c r="A63" s="2">
        <v>62</v>
      </c>
      <c r="B63" s="5">
        <f t="shared" si="0"/>
        <v>12.125</v>
      </c>
    </row>
    <row r="64" spans="1:2" ht="12.45" x14ac:dyDescent="0.3">
      <c r="A64" s="2">
        <v>63</v>
      </c>
      <c r="B64" s="5">
        <f t="shared" si="0"/>
        <v>11.75</v>
      </c>
    </row>
    <row r="65" spans="1:2" ht="12.45" x14ac:dyDescent="0.3">
      <c r="A65" s="2">
        <v>64</v>
      </c>
      <c r="B65" s="5">
        <f t="shared" si="0"/>
        <v>11.375</v>
      </c>
    </row>
    <row r="66" spans="1:2" ht="12.45" x14ac:dyDescent="0.3">
      <c r="A66" s="2">
        <v>65</v>
      </c>
      <c r="B66" s="5">
        <f t="shared" si="0"/>
        <v>11</v>
      </c>
    </row>
    <row r="67" spans="1:2" ht="12.45" x14ac:dyDescent="0.3">
      <c r="A67" s="2">
        <v>66</v>
      </c>
      <c r="B67" s="5">
        <f t="shared" si="0"/>
        <v>10.625</v>
      </c>
    </row>
    <row r="68" spans="1:2" ht="12.45" x14ac:dyDescent="0.3">
      <c r="A68" s="2">
        <v>67</v>
      </c>
      <c r="B68" s="5">
        <f t="shared" si="0"/>
        <v>10.25</v>
      </c>
    </row>
    <row r="69" spans="1:2" ht="12.45" x14ac:dyDescent="0.3">
      <c r="A69" s="2">
        <v>68</v>
      </c>
      <c r="B69" s="5">
        <f t="shared" si="0"/>
        <v>9.875</v>
      </c>
    </row>
    <row r="70" spans="1:2" ht="12.45" x14ac:dyDescent="0.3">
      <c r="A70" s="2">
        <v>69</v>
      </c>
      <c r="B70" s="5">
        <f t="shared" si="0"/>
        <v>9.5</v>
      </c>
    </row>
    <row r="71" spans="1:2" ht="12.45" x14ac:dyDescent="0.3">
      <c r="A71" s="2">
        <v>70</v>
      </c>
      <c r="B71" s="5">
        <f t="shared" si="0"/>
        <v>9.125</v>
      </c>
    </row>
    <row r="72" spans="1:2" ht="12.45" x14ac:dyDescent="0.3">
      <c r="A72" s="2">
        <v>71</v>
      </c>
      <c r="B72" s="5">
        <f t="shared" si="0"/>
        <v>8.75</v>
      </c>
    </row>
    <row r="73" spans="1:2" ht="12.45" x14ac:dyDescent="0.3">
      <c r="A73" s="2">
        <v>72</v>
      </c>
      <c r="B73" s="5">
        <f t="shared" si="0"/>
        <v>8.5</v>
      </c>
    </row>
    <row r="74" spans="1:2" ht="12.45" x14ac:dyDescent="0.3">
      <c r="A74" s="2">
        <v>73</v>
      </c>
      <c r="B74" s="5">
        <f t="shared" si="0"/>
        <v>8.25</v>
      </c>
    </row>
    <row r="75" spans="1:2" ht="12.45" x14ac:dyDescent="0.3">
      <c r="A75" s="2">
        <v>74</v>
      </c>
      <c r="B75" s="5">
        <f t="shared" si="0"/>
        <v>8</v>
      </c>
    </row>
    <row r="76" spans="1:2" ht="12.45" x14ac:dyDescent="0.3">
      <c r="A76" s="2">
        <v>75</v>
      </c>
      <c r="B76" s="5">
        <f t="shared" si="0"/>
        <v>7.75</v>
      </c>
    </row>
    <row r="77" spans="1:2" ht="12.45" x14ac:dyDescent="0.3">
      <c r="A77" s="2">
        <v>76</v>
      </c>
      <c r="B77" s="5">
        <f t="shared" si="0"/>
        <v>7.5</v>
      </c>
    </row>
    <row r="78" spans="1:2" ht="12.45" x14ac:dyDescent="0.3">
      <c r="A78" s="2">
        <v>77</v>
      </c>
      <c r="B78" s="5">
        <f t="shared" si="0"/>
        <v>7.25</v>
      </c>
    </row>
    <row r="79" spans="1:2" ht="12.45" x14ac:dyDescent="0.3">
      <c r="A79" s="2">
        <v>78</v>
      </c>
      <c r="B79" s="5">
        <f t="shared" si="0"/>
        <v>7</v>
      </c>
    </row>
    <row r="80" spans="1:2" ht="12.45" x14ac:dyDescent="0.3">
      <c r="A80" s="2">
        <v>79</v>
      </c>
      <c r="B80" s="5">
        <f t="shared" si="0"/>
        <v>6.75</v>
      </c>
    </row>
    <row r="81" spans="1:2" ht="12.45" x14ac:dyDescent="0.3">
      <c r="A81" s="2">
        <v>80</v>
      </c>
      <c r="B81" s="5">
        <f t="shared" si="0"/>
        <v>6.5</v>
      </c>
    </row>
    <row r="82" spans="1:2" ht="12.45" x14ac:dyDescent="0.3">
      <c r="A82" s="2">
        <v>81</v>
      </c>
      <c r="B82" s="5">
        <f t="shared" si="0"/>
        <v>6.25</v>
      </c>
    </row>
    <row r="83" spans="1:2" ht="12.45" x14ac:dyDescent="0.3">
      <c r="A83" s="2">
        <v>82</v>
      </c>
      <c r="B83" s="5">
        <f t="shared" si="0"/>
        <v>6.0625</v>
      </c>
    </row>
    <row r="84" spans="1:2" ht="12.45" x14ac:dyDescent="0.3">
      <c r="A84" s="2">
        <v>83</v>
      </c>
      <c r="B84" s="5">
        <f t="shared" si="0"/>
        <v>5.875</v>
      </c>
    </row>
    <row r="85" spans="1:2" ht="12.45" x14ac:dyDescent="0.3">
      <c r="A85" s="2">
        <v>84</v>
      </c>
      <c r="B85" s="5">
        <f t="shared" si="0"/>
        <v>5.6875</v>
      </c>
    </row>
    <row r="86" spans="1:2" ht="12.45" x14ac:dyDescent="0.3">
      <c r="A86" s="2">
        <v>85</v>
      </c>
      <c r="B86" s="5">
        <f t="shared" si="0"/>
        <v>5.5</v>
      </c>
    </row>
    <row r="87" spans="1:2" ht="12.45" x14ac:dyDescent="0.3">
      <c r="A87" s="2">
        <v>86</v>
      </c>
      <c r="B87" s="5">
        <f t="shared" ref="B87:B115" si="1">B67/2</f>
        <v>5.3125</v>
      </c>
    </row>
    <row r="88" spans="1:2" ht="12.45" x14ac:dyDescent="0.3">
      <c r="A88" s="2">
        <v>87</v>
      </c>
      <c r="B88" s="5">
        <f t="shared" si="1"/>
        <v>5.125</v>
      </c>
    </row>
    <row r="89" spans="1:2" ht="12.45" x14ac:dyDescent="0.3">
      <c r="A89" s="2">
        <v>88</v>
      </c>
      <c r="B89" s="5">
        <f t="shared" si="1"/>
        <v>4.9375</v>
      </c>
    </row>
    <row r="90" spans="1:2" ht="12.45" x14ac:dyDescent="0.3">
      <c r="A90" s="2">
        <v>89</v>
      </c>
      <c r="B90" s="5">
        <f t="shared" si="1"/>
        <v>4.75</v>
      </c>
    </row>
    <row r="91" spans="1:2" ht="12.45" x14ac:dyDescent="0.3">
      <c r="A91" s="2">
        <v>90</v>
      </c>
      <c r="B91" s="5">
        <f t="shared" si="1"/>
        <v>4.5625</v>
      </c>
    </row>
    <row r="92" spans="1:2" ht="12.45" x14ac:dyDescent="0.3">
      <c r="A92" s="2">
        <v>91</v>
      </c>
      <c r="B92" s="5">
        <f t="shared" si="1"/>
        <v>4.375</v>
      </c>
    </row>
    <row r="93" spans="1:2" ht="12.45" x14ac:dyDescent="0.3">
      <c r="A93" s="2">
        <v>92</v>
      </c>
      <c r="B93" s="5">
        <f t="shared" si="1"/>
        <v>4.25</v>
      </c>
    </row>
    <row r="94" spans="1:2" ht="12.45" x14ac:dyDescent="0.3">
      <c r="A94" s="2">
        <v>93</v>
      </c>
      <c r="B94" s="5">
        <f t="shared" si="1"/>
        <v>4.125</v>
      </c>
    </row>
    <row r="95" spans="1:2" ht="12.45" x14ac:dyDescent="0.3">
      <c r="A95" s="2">
        <v>94</v>
      </c>
      <c r="B95" s="5">
        <f t="shared" si="1"/>
        <v>4</v>
      </c>
    </row>
    <row r="96" spans="1:2" ht="12.45" x14ac:dyDescent="0.3">
      <c r="A96" s="2">
        <v>95</v>
      </c>
      <c r="B96" s="5">
        <f t="shared" si="1"/>
        <v>3.875</v>
      </c>
    </row>
    <row r="97" spans="1:2" ht="12.45" x14ac:dyDescent="0.3">
      <c r="A97" s="2">
        <v>96</v>
      </c>
      <c r="B97" s="5">
        <f t="shared" si="1"/>
        <v>3.75</v>
      </c>
    </row>
    <row r="98" spans="1:2" ht="12.45" x14ac:dyDescent="0.3">
      <c r="A98" s="2">
        <v>97</v>
      </c>
      <c r="B98" s="5">
        <f t="shared" si="1"/>
        <v>3.625</v>
      </c>
    </row>
    <row r="99" spans="1:2" ht="12.45" x14ac:dyDescent="0.3">
      <c r="A99" s="2">
        <v>98</v>
      </c>
      <c r="B99" s="5">
        <f t="shared" si="1"/>
        <v>3.5</v>
      </c>
    </row>
    <row r="100" spans="1:2" ht="12.45" x14ac:dyDescent="0.3">
      <c r="A100" s="2">
        <v>99</v>
      </c>
      <c r="B100" s="5">
        <f t="shared" si="1"/>
        <v>3.375</v>
      </c>
    </row>
    <row r="101" spans="1:2" ht="12.45" x14ac:dyDescent="0.3">
      <c r="A101" s="2">
        <v>100</v>
      </c>
      <c r="B101" s="5">
        <f t="shared" si="1"/>
        <v>3.25</v>
      </c>
    </row>
    <row r="102" spans="1:2" ht="12.45" x14ac:dyDescent="0.3">
      <c r="A102" s="2">
        <v>101</v>
      </c>
      <c r="B102" s="5">
        <f t="shared" si="1"/>
        <v>3.125</v>
      </c>
    </row>
    <row r="103" spans="1:2" ht="12.45" x14ac:dyDescent="0.3">
      <c r="A103" s="2">
        <v>102</v>
      </c>
      <c r="B103" s="5">
        <f t="shared" si="1"/>
        <v>3.03125</v>
      </c>
    </row>
    <row r="104" spans="1:2" ht="12.45" x14ac:dyDescent="0.3">
      <c r="A104" s="2">
        <v>103</v>
      </c>
      <c r="B104" s="5">
        <f t="shared" si="1"/>
        <v>2.9375</v>
      </c>
    </row>
    <row r="105" spans="1:2" ht="12.45" x14ac:dyDescent="0.3">
      <c r="A105" s="2">
        <v>104</v>
      </c>
      <c r="B105" s="5">
        <f t="shared" si="1"/>
        <v>2.84375</v>
      </c>
    </row>
    <row r="106" spans="1:2" ht="12.45" x14ac:dyDescent="0.3">
      <c r="A106" s="2">
        <v>105</v>
      </c>
      <c r="B106" s="5">
        <f t="shared" si="1"/>
        <v>2.75</v>
      </c>
    </row>
    <row r="107" spans="1:2" ht="12.45" x14ac:dyDescent="0.3">
      <c r="A107" s="2">
        <v>106</v>
      </c>
      <c r="B107" s="5">
        <f t="shared" si="1"/>
        <v>2.65625</v>
      </c>
    </row>
    <row r="108" spans="1:2" ht="12.45" x14ac:dyDescent="0.3">
      <c r="A108" s="2">
        <v>107</v>
      </c>
      <c r="B108" s="5">
        <f t="shared" si="1"/>
        <v>2.5625</v>
      </c>
    </row>
    <row r="109" spans="1:2" ht="12.45" x14ac:dyDescent="0.3">
      <c r="A109" s="2">
        <v>108</v>
      </c>
      <c r="B109" s="5">
        <f t="shared" si="1"/>
        <v>2.46875</v>
      </c>
    </row>
    <row r="110" spans="1:2" ht="12.45" x14ac:dyDescent="0.3">
      <c r="A110" s="2">
        <v>109</v>
      </c>
      <c r="B110" s="5">
        <f t="shared" si="1"/>
        <v>2.375</v>
      </c>
    </row>
    <row r="111" spans="1:2" ht="12.45" x14ac:dyDescent="0.3">
      <c r="A111" s="2">
        <v>110</v>
      </c>
      <c r="B111" s="5">
        <f t="shared" si="1"/>
        <v>2.28125</v>
      </c>
    </row>
    <row r="112" spans="1:2" ht="12.45" x14ac:dyDescent="0.3">
      <c r="A112" s="2">
        <v>111</v>
      </c>
      <c r="B112" s="5">
        <f t="shared" si="1"/>
        <v>2.1875</v>
      </c>
    </row>
    <row r="113" spans="1:2" ht="12.45" x14ac:dyDescent="0.3">
      <c r="A113" s="2">
        <v>112</v>
      </c>
      <c r="B113" s="5">
        <f t="shared" si="1"/>
        <v>2.125</v>
      </c>
    </row>
    <row r="114" spans="1:2" ht="12.45" x14ac:dyDescent="0.3">
      <c r="A114" s="2">
        <v>113</v>
      </c>
      <c r="B114" s="5">
        <f t="shared" si="1"/>
        <v>2.0625</v>
      </c>
    </row>
    <row r="115" spans="1:2" ht="12.45" x14ac:dyDescent="0.3">
      <c r="A115" s="2">
        <v>114</v>
      </c>
      <c r="B115" s="5">
        <f t="shared" si="1"/>
        <v>2</v>
      </c>
    </row>
    <row r="116" spans="1:2" ht="12.45" x14ac:dyDescent="0.3">
      <c r="A116" s="2">
        <v>115</v>
      </c>
      <c r="B116" s="5">
        <v>2</v>
      </c>
    </row>
    <row r="117" spans="1:2" ht="12.45" x14ac:dyDescent="0.3">
      <c r="A117" s="2">
        <v>116</v>
      </c>
      <c r="B117" s="5">
        <v>2</v>
      </c>
    </row>
    <row r="118" spans="1:2" ht="12.45" x14ac:dyDescent="0.3">
      <c r="A118" s="2">
        <v>117</v>
      </c>
      <c r="B118" s="5">
        <v>2</v>
      </c>
    </row>
    <row r="119" spans="1:2" ht="12.45" x14ac:dyDescent="0.3">
      <c r="A119" s="2">
        <v>118</v>
      </c>
      <c r="B119" s="5">
        <v>2</v>
      </c>
    </row>
    <row r="120" spans="1:2" ht="12.45" x14ac:dyDescent="0.3">
      <c r="A120" s="2">
        <v>119</v>
      </c>
      <c r="B120" s="5">
        <v>2</v>
      </c>
    </row>
    <row r="121" spans="1:2" ht="12.45" x14ac:dyDescent="0.3">
      <c r="A121" s="2">
        <v>120</v>
      </c>
      <c r="B121" s="5">
        <v>2</v>
      </c>
    </row>
    <row r="122" spans="1:2" ht="12.45" x14ac:dyDescent="0.3">
      <c r="A122" s="2">
        <v>121</v>
      </c>
      <c r="B122" s="5">
        <v>2</v>
      </c>
    </row>
    <row r="123" spans="1:2" ht="12.45" x14ac:dyDescent="0.3">
      <c r="A123" s="2">
        <v>122</v>
      </c>
      <c r="B123" s="5">
        <v>2</v>
      </c>
    </row>
    <row r="124" spans="1:2" ht="15.75" customHeight="1" x14ac:dyDescent="0.3">
      <c r="A124" s="2">
        <v>123</v>
      </c>
      <c r="B124" s="5">
        <v>2</v>
      </c>
    </row>
    <row r="125" spans="1:2" ht="15.75" customHeight="1" x14ac:dyDescent="0.3">
      <c r="A125" s="2">
        <v>124</v>
      </c>
      <c r="B125" s="5">
        <v>2</v>
      </c>
    </row>
    <row r="126" spans="1:2" ht="15.75" customHeight="1" x14ac:dyDescent="0.3">
      <c r="A126" s="2">
        <v>125</v>
      </c>
      <c r="B126" s="5">
        <v>2</v>
      </c>
    </row>
    <row r="127" spans="1:2" ht="15.75" customHeight="1" x14ac:dyDescent="0.3">
      <c r="A127" s="2">
        <v>126</v>
      </c>
      <c r="B127" s="5">
        <v>2</v>
      </c>
    </row>
    <row r="128" spans="1:2" ht="15.75" customHeight="1" x14ac:dyDescent="0.3">
      <c r="A128" s="2">
        <v>127</v>
      </c>
      <c r="B128" s="5">
        <v>2</v>
      </c>
    </row>
    <row r="129" spans="1:2" ht="15.75" customHeight="1" x14ac:dyDescent="0.3">
      <c r="A129" s="2">
        <v>128</v>
      </c>
      <c r="B129" s="5">
        <v>2</v>
      </c>
    </row>
    <row r="130" spans="1:2" ht="15.75" customHeight="1" x14ac:dyDescent="0.3">
      <c r="A130" s="2">
        <v>129</v>
      </c>
      <c r="B130" s="5">
        <v>2</v>
      </c>
    </row>
    <row r="131" spans="1:2" ht="15.75" customHeight="1" x14ac:dyDescent="0.3">
      <c r="A131" s="2">
        <v>130</v>
      </c>
      <c r="B131" s="5">
        <v>2</v>
      </c>
    </row>
    <row r="132" spans="1:2" ht="15.75" customHeight="1" x14ac:dyDescent="0.3">
      <c r="A132" s="2">
        <v>131</v>
      </c>
      <c r="B132" s="5">
        <v>2</v>
      </c>
    </row>
    <row r="133" spans="1:2" ht="15.75" customHeight="1" x14ac:dyDescent="0.3">
      <c r="A133" s="2">
        <v>132</v>
      </c>
      <c r="B133" s="5">
        <v>2</v>
      </c>
    </row>
    <row r="134" spans="1:2" ht="15.75" customHeight="1" x14ac:dyDescent="0.3">
      <c r="A134" s="2">
        <v>133</v>
      </c>
      <c r="B134" s="5">
        <v>2</v>
      </c>
    </row>
    <row r="135" spans="1:2" ht="15.75" customHeight="1" x14ac:dyDescent="0.3">
      <c r="A135" s="2">
        <v>134</v>
      </c>
      <c r="B135" s="5">
        <v>2</v>
      </c>
    </row>
    <row r="136" spans="1:2" ht="15.75" customHeight="1" x14ac:dyDescent="0.3">
      <c r="A136" s="2">
        <v>135</v>
      </c>
      <c r="B136" s="5">
        <v>2</v>
      </c>
    </row>
    <row r="137" spans="1:2" ht="15.75" customHeight="1" x14ac:dyDescent="0.3">
      <c r="A137" s="2">
        <v>136</v>
      </c>
      <c r="B137" s="5">
        <v>2</v>
      </c>
    </row>
    <row r="138" spans="1:2" ht="15.75" customHeight="1" x14ac:dyDescent="0.3">
      <c r="A138" s="2">
        <v>137</v>
      </c>
      <c r="B138" s="5">
        <v>2</v>
      </c>
    </row>
    <row r="139" spans="1:2" ht="15.75" customHeight="1" x14ac:dyDescent="0.3">
      <c r="A139" s="2">
        <v>138</v>
      </c>
      <c r="B139" s="5">
        <v>2</v>
      </c>
    </row>
    <row r="140" spans="1:2" ht="15.75" customHeight="1" x14ac:dyDescent="0.3">
      <c r="A140" s="2">
        <v>139</v>
      </c>
      <c r="B140" s="5">
        <v>2</v>
      </c>
    </row>
    <row r="141" spans="1:2" ht="15.75" customHeight="1" x14ac:dyDescent="0.3">
      <c r="A141" s="2">
        <v>140</v>
      </c>
      <c r="B141" s="5">
        <v>2</v>
      </c>
    </row>
    <row r="142" spans="1:2" ht="15.75" customHeight="1" x14ac:dyDescent="0.3">
      <c r="A142" s="2">
        <v>141</v>
      </c>
      <c r="B142" s="5">
        <v>2</v>
      </c>
    </row>
    <row r="143" spans="1:2" ht="15.75" customHeight="1" x14ac:dyDescent="0.3">
      <c r="A143" s="2">
        <v>142</v>
      </c>
      <c r="B143" s="5">
        <v>2</v>
      </c>
    </row>
    <row r="144" spans="1:2" ht="15.75" customHeight="1" x14ac:dyDescent="0.3">
      <c r="A144" s="2">
        <v>143</v>
      </c>
      <c r="B144" s="5">
        <v>2</v>
      </c>
    </row>
    <row r="145" spans="1:2" ht="15.75" customHeight="1" x14ac:dyDescent="0.3">
      <c r="A145" s="2">
        <v>144</v>
      </c>
      <c r="B145" s="5">
        <v>2</v>
      </c>
    </row>
    <row r="146" spans="1:2" ht="15.75" customHeight="1" x14ac:dyDescent="0.3">
      <c r="A146" s="2">
        <v>145</v>
      </c>
      <c r="B146" s="5">
        <v>2</v>
      </c>
    </row>
    <row r="147" spans="1:2" ht="15.75" customHeight="1" x14ac:dyDescent="0.3">
      <c r="A147" s="2">
        <v>146</v>
      </c>
      <c r="B147" s="5">
        <v>2</v>
      </c>
    </row>
    <row r="148" spans="1:2" ht="15.75" customHeight="1" x14ac:dyDescent="0.3">
      <c r="A148" s="2">
        <v>147</v>
      </c>
      <c r="B148" s="5">
        <v>2</v>
      </c>
    </row>
    <row r="149" spans="1:2" ht="15.75" customHeight="1" x14ac:dyDescent="0.3">
      <c r="A149" s="2">
        <v>148</v>
      </c>
      <c r="B149" s="5">
        <v>2</v>
      </c>
    </row>
    <row r="150" spans="1:2" ht="15.75" customHeight="1" x14ac:dyDescent="0.3">
      <c r="A150" s="2">
        <v>149</v>
      </c>
      <c r="B150" s="5">
        <v>2</v>
      </c>
    </row>
    <row r="151" spans="1:2" ht="15.75" customHeight="1" x14ac:dyDescent="0.3">
      <c r="A151" s="2">
        <v>150</v>
      </c>
      <c r="B151" s="5">
        <v>2</v>
      </c>
    </row>
    <row r="152" spans="1:2" ht="15.75" customHeight="1" x14ac:dyDescent="0.3">
      <c r="A152" s="2">
        <v>151</v>
      </c>
      <c r="B152" s="5">
        <v>2</v>
      </c>
    </row>
    <row r="153" spans="1:2" ht="15.75" customHeight="1" x14ac:dyDescent="0.3">
      <c r="A153" s="2">
        <v>152</v>
      </c>
      <c r="B153" s="5">
        <v>2</v>
      </c>
    </row>
    <row r="154" spans="1:2" ht="15.75" customHeight="1" x14ac:dyDescent="0.3">
      <c r="A154" s="2">
        <v>153</v>
      </c>
      <c r="B154" s="5">
        <v>2</v>
      </c>
    </row>
    <row r="155" spans="1:2" ht="15.75" customHeight="1" x14ac:dyDescent="0.3">
      <c r="A155" s="2">
        <v>154</v>
      </c>
      <c r="B155" s="5">
        <v>2</v>
      </c>
    </row>
    <row r="156" spans="1:2" ht="15.75" customHeight="1" x14ac:dyDescent="0.3">
      <c r="A156" s="2">
        <v>155</v>
      </c>
      <c r="B156" s="5">
        <v>2</v>
      </c>
    </row>
    <row r="157" spans="1:2" ht="15.75" customHeight="1" x14ac:dyDescent="0.3">
      <c r="A157" s="2">
        <v>156</v>
      </c>
      <c r="B157" s="5">
        <v>2</v>
      </c>
    </row>
    <row r="158" spans="1:2" ht="15.75" customHeight="1" x14ac:dyDescent="0.3">
      <c r="A158" s="2">
        <v>157</v>
      </c>
      <c r="B158" s="5">
        <v>2</v>
      </c>
    </row>
    <row r="159" spans="1:2" ht="15.75" customHeight="1" x14ac:dyDescent="0.3">
      <c r="A159" s="2">
        <v>158</v>
      </c>
      <c r="B159" s="5">
        <v>2</v>
      </c>
    </row>
    <row r="160" spans="1:2" ht="15.75" customHeight="1" x14ac:dyDescent="0.3">
      <c r="A160" s="2">
        <v>159</v>
      </c>
      <c r="B160" s="5">
        <v>2</v>
      </c>
    </row>
    <row r="161" spans="1:2" ht="15.75" customHeight="1" x14ac:dyDescent="0.3">
      <c r="A161" s="2">
        <v>160</v>
      </c>
      <c r="B161" s="5">
        <v>2</v>
      </c>
    </row>
    <row r="162" spans="1:2" ht="15.75" customHeight="1" x14ac:dyDescent="0.3">
      <c r="A162" s="2">
        <v>161</v>
      </c>
      <c r="B162" s="5">
        <v>2</v>
      </c>
    </row>
    <row r="163" spans="1:2" ht="15.75" customHeight="1" x14ac:dyDescent="0.3">
      <c r="A163" s="2">
        <v>162</v>
      </c>
      <c r="B163" s="5">
        <v>2</v>
      </c>
    </row>
    <row r="164" spans="1:2" ht="15.75" customHeight="1" x14ac:dyDescent="0.3">
      <c r="A164" s="2">
        <v>163</v>
      </c>
      <c r="B164" s="5">
        <v>2</v>
      </c>
    </row>
    <row r="165" spans="1:2" ht="15.75" customHeight="1" x14ac:dyDescent="0.3">
      <c r="A165" s="2">
        <v>164</v>
      </c>
      <c r="B165" s="5">
        <v>2</v>
      </c>
    </row>
    <row r="166" spans="1:2" ht="15.75" customHeight="1" x14ac:dyDescent="0.3">
      <c r="A166" s="2">
        <v>165</v>
      </c>
      <c r="B166" s="5">
        <v>2</v>
      </c>
    </row>
    <row r="167" spans="1:2" ht="15.75" customHeight="1" x14ac:dyDescent="0.3">
      <c r="A167" s="2">
        <v>166</v>
      </c>
      <c r="B167" s="5">
        <v>2</v>
      </c>
    </row>
    <row r="168" spans="1:2" ht="15.75" customHeight="1" x14ac:dyDescent="0.3">
      <c r="A168" s="2">
        <v>167</v>
      </c>
      <c r="B168" s="5">
        <v>2</v>
      </c>
    </row>
    <row r="169" spans="1:2" ht="15.75" customHeight="1" x14ac:dyDescent="0.3">
      <c r="A169" s="2">
        <v>168</v>
      </c>
      <c r="B169" s="5">
        <v>2</v>
      </c>
    </row>
    <row r="170" spans="1:2" ht="15.75" customHeight="1" x14ac:dyDescent="0.3">
      <c r="A170" s="2">
        <v>169</v>
      </c>
      <c r="B170" s="5">
        <v>2</v>
      </c>
    </row>
    <row r="171" spans="1:2" ht="15.75" customHeight="1" x14ac:dyDescent="0.3">
      <c r="A171" s="2">
        <v>170</v>
      </c>
      <c r="B171" s="5">
        <v>2</v>
      </c>
    </row>
    <row r="172" spans="1:2" ht="15.75" customHeight="1" x14ac:dyDescent="0.3">
      <c r="A172" s="2">
        <v>171</v>
      </c>
      <c r="B172" s="5">
        <v>2</v>
      </c>
    </row>
    <row r="173" spans="1:2" ht="15.75" customHeight="1" x14ac:dyDescent="0.3">
      <c r="A173" s="2">
        <v>172</v>
      </c>
      <c r="B173" s="5">
        <v>2</v>
      </c>
    </row>
    <row r="174" spans="1:2" ht="15.75" customHeight="1" x14ac:dyDescent="0.3">
      <c r="A174" s="2">
        <v>173</v>
      </c>
      <c r="B174" s="5">
        <v>2</v>
      </c>
    </row>
    <row r="175" spans="1:2" ht="15.75" customHeight="1" x14ac:dyDescent="0.3">
      <c r="A175" s="2">
        <v>174</v>
      </c>
      <c r="B175" s="5">
        <v>2</v>
      </c>
    </row>
    <row r="176" spans="1:2" ht="15.75" customHeight="1" x14ac:dyDescent="0.3">
      <c r="A176" s="2">
        <v>175</v>
      </c>
      <c r="B176" s="5">
        <v>2</v>
      </c>
    </row>
    <row r="177" spans="1:2" ht="15.75" customHeight="1" x14ac:dyDescent="0.3">
      <c r="A177" s="2">
        <v>176</v>
      </c>
      <c r="B177" s="5">
        <v>2</v>
      </c>
    </row>
    <row r="178" spans="1:2" ht="15.75" customHeight="1" x14ac:dyDescent="0.3">
      <c r="A178" s="2">
        <v>177</v>
      </c>
      <c r="B178" s="5">
        <v>2</v>
      </c>
    </row>
    <row r="179" spans="1:2" ht="15.75" customHeight="1" x14ac:dyDescent="0.3">
      <c r="A179" s="2">
        <v>178</v>
      </c>
      <c r="B179" s="5">
        <v>2</v>
      </c>
    </row>
    <row r="180" spans="1:2" ht="15.75" customHeight="1" x14ac:dyDescent="0.3">
      <c r="A180" s="2">
        <v>179</v>
      </c>
      <c r="B180" s="5">
        <v>2</v>
      </c>
    </row>
    <row r="181" spans="1:2" ht="15.75" customHeight="1" x14ac:dyDescent="0.3">
      <c r="A181" s="2">
        <v>180</v>
      </c>
      <c r="B181" s="5">
        <v>2</v>
      </c>
    </row>
    <row r="182" spans="1:2" ht="15.75" customHeight="1" x14ac:dyDescent="0.3">
      <c r="A182" s="2">
        <v>181</v>
      </c>
      <c r="B182" s="5">
        <v>2</v>
      </c>
    </row>
    <row r="183" spans="1:2" ht="15.75" customHeight="1" x14ac:dyDescent="0.3">
      <c r="A183" s="2">
        <v>182</v>
      </c>
      <c r="B183" s="5">
        <v>2</v>
      </c>
    </row>
    <row r="184" spans="1:2" ht="15.75" customHeight="1" x14ac:dyDescent="0.3">
      <c r="A184" s="2">
        <v>183</v>
      </c>
      <c r="B184" s="5">
        <v>2</v>
      </c>
    </row>
    <row r="185" spans="1:2" ht="15.75" customHeight="1" x14ac:dyDescent="0.3">
      <c r="A185" s="2">
        <v>184</v>
      </c>
      <c r="B185" s="5">
        <v>2</v>
      </c>
    </row>
    <row r="186" spans="1:2" ht="15.75" customHeight="1" x14ac:dyDescent="0.3">
      <c r="A186" s="2">
        <v>185</v>
      </c>
      <c r="B186" s="5">
        <v>2</v>
      </c>
    </row>
    <row r="187" spans="1:2" ht="15.75" customHeight="1" x14ac:dyDescent="0.3">
      <c r="A187" s="2">
        <v>186</v>
      </c>
      <c r="B187" s="5">
        <v>2</v>
      </c>
    </row>
    <row r="188" spans="1:2" ht="15.75" customHeight="1" x14ac:dyDescent="0.3">
      <c r="A188" s="2">
        <v>187</v>
      </c>
      <c r="B188" s="5">
        <v>2</v>
      </c>
    </row>
    <row r="189" spans="1:2" ht="15.75" customHeight="1" x14ac:dyDescent="0.3">
      <c r="A189" s="2">
        <v>188</v>
      </c>
      <c r="B189" s="5">
        <v>2</v>
      </c>
    </row>
    <row r="190" spans="1:2" ht="15.75" customHeight="1" x14ac:dyDescent="0.3">
      <c r="A190" s="2">
        <v>189</v>
      </c>
      <c r="B190" s="5">
        <v>2</v>
      </c>
    </row>
    <row r="191" spans="1:2" ht="15.75" customHeight="1" x14ac:dyDescent="0.3">
      <c r="A191" s="2">
        <v>190</v>
      </c>
      <c r="B191" s="5">
        <v>2</v>
      </c>
    </row>
    <row r="192" spans="1:2" ht="15.75" customHeight="1" x14ac:dyDescent="0.3">
      <c r="A192" s="2">
        <v>191</v>
      </c>
      <c r="B192" s="5">
        <v>2</v>
      </c>
    </row>
    <row r="193" spans="1:2" ht="15.75" customHeight="1" x14ac:dyDescent="0.3">
      <c r="A193" s="2">
        <v>192</v>
      </c>
      <c r="B193" s="5">
        <v>2</v>
      </c>
    </row>
    <row r="194" spans="1:2" ht="15.75" customHeight="1" x14ac:dyDescent="0.3">
      <c r="A194" s="2">
        <v>193</v>
      </c>
      <c r="B194" s="5">
        <v>2</v>
      </c>
    </row>
    <row r="195" spans="1:2" ht="15.75" customHeight="1" x14ac:dyDescent="0.3">
      <c r="A195" s="2">
        <v>194</v>
      </c>
      <c r="B195" s="5">
        <v>2</v>
      </c>
    </row>
    <row r="196" spans="1:2" ht="15.75" customHeight="1" x14ac:dyDescent="0.3">
      <c r="A196" s="2">
        <v>195</v>
      </c>
      <c r="B196" s="5">
        <v>2</v>
      </c>
    </row>
    <row r="197" spans="1:2" ht="15.75" customHeight="1" x14ac:dyDescent="0.3">
      <c r="A197" s="2">
        <v>196</v>
      </c>
      <c r="B197" s="5">
        <v>2</v>
      </c>
    </row>
    <row r="198" spans="1:2" ht="15.75" customHeight="1" x14ac:dyDescent="0.3">
      <c r="A198" s="2">
        <v>197</v>
      </c>
      <c r="B198" s="5">
        <v>2</v>
      </c>
    </row>
    <row r="199" spans="1:2" ht="15.75" customHeight="1" x14ac:dyDescent="0.3">
      <c r="A199" s="2">
        <v>198</v>
      </c>
      <c r="B199" s="5">
        <v>2</v>
      </c>
    </row>
    <row r="200" spans="1:2" ht="15.75" customHeight="1" x14ac:dyDescent="0.3">
      <c r="A200" s="2">
        <v>199</v>
      </c>
      <c r="B200" s="5">
        <v>2</v>
      </c>
    </row>
    <row r="201" spans="1:2" ht="15.75" customHeight="1" x14ac:dyDescent="0.3">
      <c r="A201" s="2">
        <v>200</v>
      </c>
      <c r="B201" s="5">
        <v>2</v>
      </c>
    </row>
    <row r="202" spans="1:2" ht="15.75" customHeight="1" x14ac:dyDescent="0.3">
      <c r="A202" s="2">
        <v>201</v>
      </c>
      <c r="B202" s="5">
        <v>2</v>
      </c>
    </row>
    <row r="203" spans="1:2" ht="15.75" customHeight="1" x14ac:dyDescent="0.3">
      <c r="A203" s="2">
        <v>202</v>
      </c>
      <c r="B203" s="5">
        <v>2</v>
      </c>
    </row>
    <row r="204" spans="1:2" ht="15.75" customHeight="1" x14ac:dyDescent="0.3">
      <c r="A204" s="2">
        <v>203</v>
      </c>
      <c r="B204" s="5">
        <v>2</v>
      </c>
    </row>
    <row r="205" spans="1:2" ht="15.75" customHeight="1" x14ac:dyDescent="0.3">
      <c r="A205" s="2">
        <v>204</v>
      </c>
      <c r="B205" s="5">
        <v>2</v>
      </c>
    </row>
    <row r="206" spans="1:2" ht="15.75" customHeight="1" x14ac:dyDescent="0.3">
      <c r="A206" s="2">
        <v>205</v>
      </c>
      <c r="B206" s="5">
        <v>2</v>
      </c>
    </row>
    <row r="207" spans="1:2" ht="15.75" customHeight="1" x14ac:dyDescent="0.3">
      <c r="A207" s="2">
        <v>206</v>
      </c>
      <c r="B207" s="5">
        <v>2</v>
      </c>
    </row>
    <row r="208" spans="1:2" ht="15.75" customHeight="1" x14ac:dyDescent="0.3">
      <c r="A208" s="2">
        <v>207</v>
      </c>
      <c r="B208" s="5">
        <v>2</v>
      </c>
    </row>
    <row r="209" spans="1:2" ht="15.75" customHeight="1" x14ac:dyDescent="0.3">
      <c r="A209" s="2">
        <v>208</v>
      </c>
      <c r="B209" s="5">
        <v>2</v>
      </c>
    </row>
    <row r="210" spans="1:2" ht="15.75" customHeight="1" x14ac:dyDescent="0.3">
      <c r="A210" s="2">
        <v>209</v>
      </c>
      <c r="B210" s="5">
        <v>2</v>
      </c>
    </row>
    <row r="211" spans="1:2" ht="15.75" customHeight="1" x14ac:dyDescent="0.3">
      <c r="A211" s="2">
        <v>210</v>
      </c>
      <c r="B211" s="5">
        <v>2</v>
      </c>
    </row>
    <row r="212" spans="1:2" ht="15.75" customHeight="1" x14ac:dyDescent="0.3">
      <c r="A212" s="2">
        <v>211</v>
      </c>
      <c r="B212" s="5">
        <v>2</v>
      </c>
    </row>
    <row r="213" spans="1:2" ht="15.75" customHeight="1" x14ac:dyDescent="0.3">
      <c r="A213" s="2">
        <v>212</v>
      </c>
      <c r="B213" s="5">
        <v>2</v>
      </c>
    </row>
    <row r="214" spans="1:2" ht="15.75" customHeight="1" x14ac:dyDescent="0.3">
      <c r="A214" s="2">
        <v>213</v>
      </c>
      <c r="B214" s="5">
        <v>2</v>
      </c>
    </row>
    <row r="215" spans="1:2" ht="15.75" customHeight="1" x14ac:dyDescent="0.3">
      <c r="A215" s="2">
        <v>214</v>
      </c>
      <c r="B215" s="5">
        <v>2</v>
      </c>
    </row>
    <row r="216" spans="1:2" ht="15.75" customHeight="1" x14ac:dyDescent="0.3">
      <c r="A216" s="2">
        <v>215</v>
      </c>
      <c r="B216" s="5">
        <v>2</v>
      </c>
    </row>
    <row r="217" spans="1:2" ht="15.75" customHeight="1" x14ac:dyDescent="0.3">
      <c r="A217" s="2">
        <v>216</v>
      </c>
      <c r="B217" s="5">
        <v>2</v>
      </c>
    </row>
    <row r="218" spans="1:2" ht="15.75" customHeight="1" x14ac:dyDescent="0.3">
      <c r="A218" s="2">
        <v>217</v>
      </c>
      <c r="B218" s="5">
        <v>2</v>
      </c>
    </row>
    <row r="219" spans="1:2" ht="15.75" customHeight="1" x14ac:dyDescent="0.3">
      <c r="A219" s="2">
        <v>218</v>
      </c>
      <c r="B219" s="5">
        <v>2</v>
      </c>
    </row>
    <row r="220" spans="1:2" ht="15.75" customHeight="1" x14ac:dyDescent="0.3">
      <c r="A220" s="2">
        <v>219</v>
      </c>
      <c r="B220" s="5">
        <v>2</v>
      </c>
    </row>
    <row r="221" spans="1:2" ht="15.75" customHeight="1" x14ac:dyDescent="0.3">
      <c r="A221" s="2">
        <v>220</v>
      </c>
      <c r="B221" s="5">
        <v>2</v>
      </c>
    </row>
    <row r="222" spans="1:2" ht="15.75" customHeight="1" x14ac:dyDescent="0.3">
      <c r="A222" s="2">
        <v>221</v>
      </c>
      <c r="B222" s="5">
        <v>2</v>
      </c>
    </row>
    <row r="223" spans="1:2" ht="15.75" customHeight="1" x14ac:dyDescent="0.3">
      <c r="A223" s="2">
        <v>222</v>
      </c>
      <c r="B223" s="5">
        <v>2</v>
      </c>
    </row>
    <row r="224" spans="1:2" ht="15.75" customHeight="1" x14ac:dyDescent="0.3">
      <c r="A224" s="2">
        <v>223</v>
      </c>
      <c r="B224" s="5">
        <v>2</v>
      </c>
    </row>
    <row r="225" spans="1:2" ht="15.75" customHeight="1" x14ac:dyDescent="0.3">
      <c r="A225" s="2">
        <v>224</v>
      </c>
      <c r="B225" s="5">
        <v>2</v>
      </c>
    </row>
    <row r="226" spans="1:2" ht="15.75" customHeight="1" x14ac:dyDescent="0.3">
      <c r="A226" s="2">
        <v>225</v>
      </c>
      <c r="B226" s="5">
        <v>2</v>
      </c>
    </row>
    <row r="227" spans="1:2" ht="15.75" customHeight="1" x14ac:dyDescent="0.3">
      <c r="A227" s="2">
        <v>226</v>
      </c>
      <c r="B227" s="5">
        <v>2</v>
      </c>
    </row>
    <row r="228" spans="1:2" ht="15.75" customHeight="1" x14ac:dyDescent="0.3">
      <c r="A228" s="2">
        <v>227</v>
      </c>
      <c r="B228" s="5">
        <v>2</v>
      </c>
    </row>
    <row r="229" spans="1:2" ht="15.75" customHeight="1" x14ac:dyDescent="0.3">
      <c r="A229" s="2">
        <v>228</v>
      </c>
      <c r="B229" s="5">
        <v>2</v>
      </c>
    </row>
    <row r="230" spans="1:2" ht="15.75" customHeight="1" x14ac:dyDescent="0.3">
      <c r="A230" s="2">
        <v>229</v>
      </c>
      <c r="B230" s="5">
        <v>2</v>
      </c>
    </row>
    <row r="231" spans="1:2" ht="15.75" customHeight="1" x14ac:dyDescent="0.3">
      <c r="A231" s="2">
        <v>230</v>
      </c>
      <c r="B231" s="5">
        <v>2</v>
      </c>
    </row>
    <row r="232" spans="1:2" ht="15.75" customHeight="1" x14ac:dyDescent="0.3">
      <c r="A232" s="2">
        <v>231</v>
      </c>
      <c r="B232" s="5">
        <v>2</v>
      </c>
    </row>
    <row r="233" spans="1:2" ht="15.75" customHeight="1" x14ac:dyDescent="0.3">
      <c r="A233" s="2">
        <v>232</v>
      </c>
      <c r="B233" s="5">
        <v>2</v>
      </c>
    </row>
    <row r="234" spans="1:2" ht="15.75" customHeight="1" x14ac:dyDescent="0.3">
      <c r="A234" s="2">
        <v>233</v>
      </c>
      <c r="B234" s="5">
        <v>2</v>
      </c>
    </row>
    <row r="235" spans="1:2" ht="15.75" customHeight="1" x14ac:dyDescent="0.3">
      <c r="A235" s="2">
        <v>234</v>
      </c>
      <c r="B235" s="5">
        <v>2</v>
      </c>
    </row>
    <row r="236" spans="1:2" ht="15.75" customHeight="1" x14ac:dyDescent="0.3">
      <c r="A236" s="2">
        <v>235</v>
      </c>
      <c r="B236" s="5">
        <v>2</v>
      </c>
    </row>
    <row r="237" spans="1:2" ht="15.75" customHeight="1" x14ac:dyDescent="0.3">
      <c r="A237" s="2">
        <v>236</v>
      </c>
      <c r="B237" s="5">
        <v>2</v>
      </c>
    </row>
    <row r="238" spans="1:2" ht="15.75" customHeight="1" x14ac:dyDescent="0.3">
      <c r="A238" s="2">
        <v>237</v>
      </c>
      <c r="B238" s="5">
        <v>2</v>
      </c>
    </row>
    <row r="239" spans="1:2" ht="15.75" customHeight="1" x14ac:dyDescent="0.3">
      <c r="A239" s="2">
        <v>238</v>
      </c>
      <c r="B239" s="5">
        <v>2</v>
      </c>
    </row>
    <row r="240" spans="1:2" ht="15.75" customHeight="1" x14ac:dyDescent="0.3">
      <c r="A240" s="2">
        <v>239</v>
      </c>
      <c r="B240" s="5">
        <v>2</v>
      </c>
    </row>
    <row r="241" spans="1:2" ht="15.75" customHeight="1" x14ac:dyDescent="0.3">
      <c r="A241" s="2">
        <v>240</v>
      </c>
      <c r="B241" s="5">
        <v>2</v>
      </c>
    </row>
    <row r="242" spans="1:2" ht="15.75" customHeight="1" x14ac:dyDescent="0.3">
      <c r="A242" s="2">
        <v>241</v>
      </c>
      <c r="B242" s="5">
        <v>2</v>
      </c>
    </row>
    <row r="243" spans="1:2" ht="15.75" customHeight="1" x14ac:dyDescent="0.3">
      <c r="A243" s="2">
        <v>242</v>
      </c>
      <c r="B243" s="5">
        <v>2</v>
      </c>
    </row>
    <row r="244" spans="1:2" ht="15.75" customHeight="1" x14ac:dyDescent="0.3">
      <c r="A244" s="2">
        <v>243</v>
      </c>
      <c r="B244" s="5">
        <v>2</v>
      </c>
    </row>
    <row r="245" spans="1:2" ht="15.75" customHeight="1" x14ac:dyDescent="0.3">
      <c r="A245" s="2">
        <v>244</v>
      </c>
      <c r="B245" s="5">
        <v>2</v>
      </c>
    </row>
    <row r="246" spans="1:2" ht="15.75" customHeight="1" x14ac:dyDescent="0.3">
      <c r="A246" s="2">
        <v>245</v>
      </c>
      <c r="B246" s="5">
        <v>2</v>
      </c>
    </row>
    <row r="247" spans="1:2" ht="15.75" customHeight="1" x14ac:dyDescent="0.3">
      <c r="A247" s="2">
        <v>246</v>
      </c>
      <c r="B247" s="5">
        <v>2</v>
      </c>
    </row>
    <row r="248" spans="1:2" ht="15.75" customHeight="1" x14ac:dyDescent="0.3">
      <c r="A248" s="2">
        <v>247</v>
      </c>
      <c r="B248" s="5">
        <v>2</v>
      </c>
    </row>
    <row r="249" spans="1:2" ht="15.75" customHeight="1" x14ac:dyDescent="0.3">
      <c r="A249" s="2">
        <v>248</v>
      </c>
      <c r="B249" s="5">
        <v>2</v>
      </c>
    </row>
    <row r="250" spans="1:2" ht="15.75" customHeight="1" x14ac:dyDescent="0.3">
      <c r="A250" s="2">
        <v>249</v>
      </c>
      <c r="B250" s="5">
        <v>2</v>
      </c>
    </row>
    <row r="251" spans="1:2" ht="15.75" customHeight="1" x14ac:dyDescent="0.3">
      <c r="A251" s="2">
        <v>250</v>
      </c>
      <c r="B251" s="5">
        <v>2</v>
      </c>
    </row>
    <row r="252" spans="1:2" ht="15.75" customHeight="1" x14ac:dyDescent="0.3">
      <c r="A252" s="2">
        <v>251</v>
      </c>
      <c r="B252" s="5">
        <v>2</v>
      </c>
    </row>
    <row r="253" spans="1:2" ht="15.75" customHeight="1" x14ac:dyDescent="0.3">
      <c r="A253" s="2">
        <v>252</v>
      </c>
      <c r="B253" s="5">
        <v>2</v>
      </c>
    </row>
    <row r="254" spans="1:2" ht="15.75" customHeight="1" x14ac:dyDescent="0.3">
      <c r="A254" s="2">
        <v>253</v>
      </c>
      <c r="B254" s="5">
        <v>2</v>
      </c>
    </row>
    <row r="255" spans="1:2" ht="15.75" customHeight="1" x14ac:dyDescent="0.3">
      <c r="A255" s="2">
        <v>254</v>
      </c>
      <c r="B255" s="5">
        <v>2</v>
      </c>
    </row>
    <row r="256" spans="1:2" ht="15.75" customHeight="1" x14ac:dyDescent="0.3">
      <c r="A256" s="2">
        <v>255</v>
      </c>
      <c r="B256" s="5">
        <v>2</v>
      </c>
    </row>
    <row r="257" spans="1:2" ht="15.75" customHeight="1" x14ac:dyDescent="0.3">
      <c r="A257" s="2">
        <v>256</v>
      </c>
      <c r="B257" s="5">
        <v>2</v>
      </c>
    </row>
    <row r="258" spans="1:2" ht="15.75" customHeight="1" x14ac:dyDescent="0.3">
      <c r="A258" s="2">
        <v>257</v>
      </c>
      <c r="B258" s="5">
        <v>2</v>
      </c>
    </row>
    <row r="259" spans="1:2" ht="15.75" customHeight="1" x14ac:dyDescent="0.3">
      <c r="A259" s="2">
        <v>258</v>
      </c>
      <c r="B259" s="5">
        <v>2</v>
      </c>
    </row>
    <row r="260" spans="1:2" ht="15.75" customHeight="1" x14ac:dyDescent="0.3">
      <c r="A260" s="2">
        <v>259</v>
      </c>
      <c r="B260" s="5">
        <v>2</v>
      </c>
    </row>
    <row r="261" spans="1:2" ht="15.75" customHeight="1" x14ac:dyDescent="0.3">
      <c r="A261" s="2">
        <v>260</v>
      </c>
      <c r="B261" s="5">
        <v>2</v>
      </c>
    </row>
    <row r="262" spans="1:2" ht="15.75" customHeight="1" x14ac:dyDescent="0.3">
      <c r="A262" s="2">
        <v>261</v>
      </c>
      <c r="B262" s="5">
        <v>2</v>
      </c>
    </row>
    <row r="263" spans="1:2" ht="15.75" customHeight="1" x14ac:dyDescent="0.3">
      <c r="A263" s="2">
        <v>262</v>
      </c>
      <c r="B263" s="5">
        <v>2</v>
      </c>
    </row>
    <row r="264" spans="1:2" ht="15.75" customHeight="1" x14ac:dyDescent="0.3">
      <c r="A264" s="2">
        <v>263</v>
      </c>
      <c r="B264" s="5">
        <v>2</v>
      </c>
    </row>
    <row r="265" spans="1:2" ht="15.75" customHeight="1" x14ac:dyDescent="0.3">
      <c r="A265" s="2">
        <v>264</v>
      </c>
      <c r="B265" s="5">
        <v>2</v>
      </c>
    </row>
    <row r="266" spans="1:2" ht="15.75" customHeight="1" x14ac:dyDescent="0.3">
      <c r="A266" s="2">
        <v>265</v>
      </c>
      <c r="B266" s="5">
        <v>2</v>
      </c>
    </row>
    <row r="267" spans="1:2" ht="15.75" customHeight="1" x14ac:dyDescent="0.3">
      <c r="A267" s="2">
        <v>266</v>
      </c>
      <c r="B267" s="5">
        <v>2</v>
      </c>
    </row>
    <row r="268" spans="1:2" ht="15.75" customHeight="1" x14ac:dyDescent="0.3">
      <c r="A268" s="2">
        <v>267</v>
      </c>
      <c r="B268" s="5">
        <v>2</v>
      </c>
    </row>
    <row r="269" spans="1:2" ht="15.75" customHeight="1" x14ac:dyDescent="0.3">
      <c r="A269" s="2">
        <v>268</v>
      </c>
      <c r="B269" s="5">
        <v>2</v>
      </c>
    </row>
    <row r="270" spans="1:2" ht="15.75" customHeight="1" x14ac:dyDescent="0.3">
      <c r="A270" s="2">
        <v>269</v>
      </c>
      <c r="B270" s="5">
        <v>2</v>
      </c>
    </row>
    <row r="271" spans="1:2" ht="15.75" customHeight="1" x14ac:dyDescent="0.3">
      <c r="A271" s="2">
        <v>270</v>
      </c>
      <c r="B271" s="5">
        <v>2</v>
      </c>
    </row>
    <row r="272" spans="1:2" ht="15.75" customHeight="1" x14ac:dyDescent="0.3">
      <c r="A272" s="2">
        <v>271</v>
      </c>
      <c r="B272" s="5">
        <v>2</v>
      </c>
    </row>
    <row r="273" spans="1:2" ht="15.75" customHeight="1" x14ac:dyDescent="0.3">
      <c r="A273" s="2">
        <v>272</v>
      </c>
      <c r="B273" s="5">
        <v>2</v>
      </c>
    </row>
    <row r="274" spans="1:2" ht="15.75" customHeight="1" x14ac:dyDescent="0.3">
      <c r="A274" s="2">
        <v>273</v>
      </c>
      <c r="B274" s="5">
        <v>2</v>
      </c>
    </row>
    <row r="275" spans="1:2" ht="15.75" customHeight="1" x14ac:dyDescent="0.3">
      <c r="A275" s="2">
        <v>274</v>
      </c>
      <c r="B275" s="5">
        <v>2</v>
      </c>
    </row>
    <row r="276" spans="1:2" ht="15.75" customHeight="1" x14ac:dyDescent="0.3">
      <c r="A276" s="2">
        <v>275</v>
      </c>
      <c r="B276" s="5">
        <v>2</v>
      </c>
    </row>
    <row r="277" spans="1:2" ht="15.75" customHeight="1" x14ac:dyDescent="0.3">
      <c r="A277" s="2">
        <v>276</v>
      </c>
      <c r="B277" s="5">
        <v>2</v>
      </c>
    </row>
    <row r="278" spans="1:2" ht="15.75" customHeight="1" x14ac:dyDescent="0.3">
      <c r="A278" s="2">
        <v>277</v>
      </c>
      <c r="B278" s="5">
        <v>2</v>
      </c>
    </row>
    <row r="279" spans="1:2" ht="15.75" customHeight="1" x14ac:dyDescent="0.3">
      <c r="A279" s="2">
        <v>278</v>
      </c>
      <c r="B279" s="5">
        <v>2</v>
      </c>
    </row>
    <row r="280" spans="1:2" ht="15.75" customHeight="1" x14ac:dyDescent="0.3">
      <c r="A280" s="2">
        <v>279</v>
      </c>
      <c r="B280" s="5">
        <v>2</v>
      </c>
    </row>
    <row r="281" spans="1:2" ht="15.75" customHeight="1" x14ac:dyDescent="0.3">
      <c r="A281" s="2">
        <v>280</v>
      </c>
      <c r="B281" s="5">
        <v>2</v>
      </c>
    </row>
    <row r="282" spans="1:2" ht="15.75" customHeight="1" x14ac:dyDescent="0.3">
      <c r="A282" s="2">
        <v>281</v>
      </c>
      <c r="B282" s="5">
        <v>2</v>
      </c>
    </row>
    <row r="283" spans="1:2" ht="15.75" customHeight="1" x14ac:dyDescent="0.3">
      <c r="A283" s="2">
        <v>282</v>
      </c>
      <c r="B283" s="5">
        <v>2</v>
      </c>
    </row>
    <row r="284" spans="1:2" ht="15.75" customHeight="1" x14ac:dyDescent="0.3">
      <c r="A284" s="2">
        <v>283</v>
      </c>
      <c r="B284" s="5">
        <v>2</v>
      </c>
    </row>
    <row r="285" spans="1:2" ht="15.75" customHeight="1" x14ac:dyDescent="0.3">
      <c r="A285" s="2">
        <v>284</v>
      </c>
      <c r="B285" s="5">
        <v>2</v>
      </c>
    </row>
    <row r="286" spans="1:2" ht="15.75" customHeight="1" x14ac:dyDescent="0.3">
      <c r="A286" s="2">
        <v>285</v>
      </c>
      <c r="B286" s="5">
        <v>2</v>
      </c>
    </row>
    <row r="287" spans="1:2" ht="15.75" customHeight="1" x14ac:dyDescent="0.3">
      <c r="A287" s="2">
        <v>286</v>
      </c>
      <c r="B287" s="5">
        <v>2</v>
      </c>
    </row>
    <row r="288" spans="1:2" ht="15.75" customHeight="1" x14ac:dyDescent="0.3">
      <c r="A288" s="2">
        <v>287</v>
      </c>
      <c r="B288" s="5">
        <v>2</v>
      </c>
    </row>
    <row r="289" spans="1:2" ht="15.75" customHeight="1" x14ac:dyDescent="0.3">
      <c r="A289" s="2">
        <v>288</v>
      </c>
      <c r="B289" s="5">
        <v>2</v>
      </c>
    </row>
    <row r="290" spans="1:2" ht="15.75" customHeight="1" x14ac:dyDescent="0.3">
      <c r="A290" s="2">
        <v>289</v>
      </c>
      <c r="B290" s="5">
        <v>2</v>
      </c>
    </row>
    <row r="291" spans="1:2" ht="15.75" customHeight="1" x14ac:dyDescent="0.3">
      <c r="A291" s="2">
        <v>290</v>
      </c>
      <c r="B291" s="5">
        <v>2</v>
      </c>
    </row>
    <row r="292" spans="1:2" ht="15.75" customHeight="1" x14ac:dyDescent="0.3">
      <c r="A292" s="2">
        <v>291</v>
      </c>
      <c r="B292" s="5">
        <v>2</v>
      </c>
    </row>
    <row r="293" spans="1:2" ht="15.75" customHeight="1" x14ac:dyDescent="0.3">
      <c r="A293" s="2">
        <v>292</v>
      </c>
      <c r="B293" s="5">
        <v>2</v>
      </c>
    </row>
    <row r="294" spans="1:2" ht="15.75" customHeight="1" x14ac:dyDescent="0.3">
      <c r="A294" s="2">
        <v>293</v>
      </c>
      <c r="B294" s="5">
        <v>2</v>
      </c>
    </row>
    <row r="295" spans="1:2" ht="15.75" customHeight="1" x14ac:dyDescent="0.3">
      <c r="A295" s="2">
        <v>294</v>
      </c>
      <c r="B295" s="5">
        <v>2</v>
      </c>
    </row>
    <row r="296" spans="1:2" ht="15.75" customHeight="1" x14ac:dyDescent="0.3">
      <c r="A296" s="2">
        <v>295</v>
      </c>
      <c r="B296" s="5">
        <v>2</v>
      </c>
    </row>
    <row r="297" spans="1:2" ht="15.75" customHeight="1" x14ac:dyDescent="0.3">
      <c r="A297" s="2">
        <v>296</v>
      </c>
      <c r="B297" s="5">
        <v>2</v>
      </c>
    </row>
    <row r="298" spans="1:2" ht="15.75" customHeight="1" x14ac:dyDescent="0.3">
      <c r="A298" s="2">
        <v>297</v>
      </c>
      <c r="B298" s="5">
        <v>2</v>
      </c>
    </row>
    <row r="299" spans="1:2" ht="15.75" customHeight="1" x14ac:dyDescent="0.3">
      <c r="A299" s="2">
        <v>298</v>
      </c>
      <c r="B299" s="5">
        <v>2</v>
      </c>
    </row>
    <row r="300" spans="1:2" ht="15.75" customHeight="1" x14ac:dyDescent="0.3">
      <c r="A300" s="2">
        <v>299</v>
      </c>
      <c r="B300" s="5">
        <v>2</v>
      </c>
    </row>
    <row r="301" spans="1:2" ht="15.75" customHeight="1" x14ac:dyDescent="0.3">
      <c r="A301" s="2">
        <v>300</v>
      </c>
      <c r="B301" s="5">
        <v>2</v>
      </c>
    </row>
  </sheetData>
  <pageMargins left="0.7" right="0.7" top="0.75" bottom="0.75" header="0.3" footer="0.3"/>
  <pageSetup orientation="portrait" horizontalDpi="360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444F0-B4CA-4E3D-80B0-E06094C9C84E}">
  <sheetPr>
    <outlinePr summaryBelow="0" summaryRight="0"/>
  </sheetPr>
  <dimension ref="A1:B201"/>
  <sheetViews>
    <sheetView workbookViewId="0">
      <pane ySplit="1" topLeftCell="A87" activePane="bottomLeft" state="frozen"/>
      <selection sqref="A1:XFD1048576"/>
      <selection pane="bottomLeft"/>
    </sheetView>
  </sheetViews>
  <sheetFormatPr defaultColWidth="12.53515625" defaultRowHeight="15.75" customHeight="1" x14ac:dyDescent="0.3"/>
  <cols>
    <col min="1" max="16384" width="12.53515625" style="3"/>
  </cols>
  <sheetData>
    <row r="1" spans="1:2" ht="12.45" x14ac:dyDescent="0.3">
      <c r="A1" s="1" t="s">
        <v>12</v>
      </c>
      <c r="B1" s="1" t="s">
        <v>15</v>
      </c>
    </row>
    <row r="2" spans="1:2" ht="12.45" x14ac:dyDescent="0.3">
      <c r="A2" s="2">
        <v>1</v>
      </c>
      <c r="B2" s="5">
        <v>125</v>
      </c>
    </row>
    <row r="3" spans="1:2" ht="12.45" x14ac:dyDescent="0.3">
      <c r="A3" s="2">
        <v>2</v>
      </c>
      <c r="B3" s="5">
        <f>B2-3</f>
        <v>122</v>
      </c>
    </row>
    <row r="4" spans="1:2" ht="12.45" x14ac:dyDescent="0.3">
      <c r="A4" s="2">
        <v>3</v>
      </c>
      <c r="B4" s="5">
        <f t="shared" ref="B4:B11" si="0">B3-3</f>
        <v>119</v>
      </c>
    </row>
    <row r="5" spans="1:2" ht="12.45" x14ac:dyDescent="0.3">
      <c r="A5" s="2">
        <v>4</v>
      </c>
      <c r="B5" s="5">
        <f t="shared" si="0"/>
        <v>116</v>
      </c>
    </row>
    <row r="6" spans="1:2" ht="12.45" x14ac:dyDescent="0.3">
      <c r="A6" s="2">
        <v>5</v>
      </c>
      <c r="B6" s="5">
        <f t="shared" si="0"/>
        <v>113</v>
      </c>
    </row>
    <row r="7" spans="1:2" ht="12.45" x14ac:dyDescent="0.3">
      <c r="A7" s="2">
        <v>6</v>
      </c>
      <c r="B7" s="5">
        <f t="shared" si="0"/>
        <v>110</v>
      </c>
    </row>
    <row r="8" spans="1:2" ht="12.45" x14ac:dyDescent="0.3">
      <c r="A8" s="2">
        <v>7</v>
      </c>
      <c r="B8" s="5">
        <f t="shared" si="0"/>
        <v>107</v>
      </c>
    </row>
    <row r="9" spans="1:2" ht="12.45" x14ac:dyDescent="0.3">
      <c r="A9" s="2">
        <v>8</v>
      </c>
      <c r="B9" s="5">
        <f t="shared" si="0"/>
        <v>104</v>
      </c>
    </row>
    <row r="10" spans="1:2" ht="12.45" x14ac:dyDescent="0.3">
      <c r="A10" s="2">
        <v>9</v>
      </c>
      <c r="B10" s="5">
        <f t="shared" si="0"/>
        <v>101</v>
      </c>
    </row>
    <row r="11" spans="1:2" ht="12.45" x14ac:dyDescent="0.3">
      <c r="A11" s="2">
        <v>10</v>
      </c>
      <c r="B11" s="5">
        <f t="shared" si="0"/>
        <v>98</v>
      </c>
    </row>
    <row r="12" spans="1:2" ht="12.45" x14ac:dyDescent="0.3">
      <c r="A12" s="2">
        <v>11</v>
      </c>
      <c r="B12" s="5">
        <f>B11-2</f>
        <v>96</v>
      </c>
    </row>
    <row r="13" spans="1:2" ht="12.45" x14ac:dyDescent="0.3">
      <c r="A13" s="2">
        <v>12</v>
      </c>
      <c r="B13" s="5">
        <f t="shared" ref="B13:B39" si="1">B12-2</f>
        <v>94</v>
      </c>
    </row>
    <row r="14" spans="1:2" ht="12.45" x14ac:dyDescent="0.3">
      <c r="A14" s="2">
        <v>13</v>
      </c>
      <c r="B14" s="5">
        <f t="shared" si="1"/>
        <v>92</v>
      </c>
    </row>
    <row r="15" spans="1:2" ht="12.45" x14ac:dyDescent="0.3">
      <c r="A15" s="2">
        <v>14</v>
      </c>
      <c r="B15" s="5">
        <f t="shared" si="1"/>
        <v>90</v>
      </c>
    </row>
    <row r="16" spans="1:2" ht="12.45" x14ac:dyDescent="0.3">
      <c r="A16" s="2">
        <v>15</v>
      </c>
      <c r="B16" s="5">
        <f t="shared" si="1"/>
        <v>88</v>
      </c>
    </row>
    <row r="17" spans="1:2" ht="12.45" x14ac:dyDescent="0.3">
      <c r="A17" s="2">
        <v>16</v>
      </c>
      <c r="B17" s="5">
        <f t="shared" si="1"/>
        <v>86</v>
      </c>
    </row>
    <row r="18" spans="1:2" ht="12.45" x14ac:dyDescent="0.3">
      <c r="A18" s="2">
        <v>17</v>
      </c>
      <c r="B18" s="5">
        <f t="shared" si="1"/>
        <v>84</v>
      </c>
    </row>
    <row r="19" spans="1:2" ht="12.45" x14ac:dyDescent="0.3">
      <c r="A19" s="2">
        <v>18</v>
      </c>
      <c r="B19" s="5">
        <f t="shared" si="1"/>
        <v>82</v>
      </c>
    </row>
    <row r="20" spans="1:2" ht="12.45" x14ac:dyDescent="0.3">
      <c r="A20" s="2">
        <v>19</v>
      </c>
      <c r="B20" s="5">
        <f t="shared" si="1"/>
        <v>80</v>
      </c>
    </row>
    <row r="21" spans="1:2" ht="12.45" x14ac:dyDescent="0.3">
      <c r="A21" s="2">
        <v>20</v>
      </c>
      <c r="B21" s="5">
        <f t="shared" si="1"/>
        <v>78</v>
      </c>
    </row>
    <row r="22" spans="1:2" ht="12.45" x14ac:dyDescent="0.3">
      <c r="A22" s="2">
        <v>21</v>
      </c>
      <c r="B22" s="5">
        <f t="shared" si="1"/>
        <v>76</v>
      </c>
    </row>
    <row r="23" spans="1:2" ht="12.45" x14ac:dyDescent="0.3">
      <c r="A23" s="2">
        <v>22</v>
      </c>
      <c r="B23" s="5">
        <f t="shared" si="1"/>
        <v>74</v>
      </c>
    </row>
    <row r="24" spans="1:2" ht="12.45" x14ac:dyDescent="0.3">
      <c r="A24" s="2">
        <v>23</v>
      </c>
      <c r="B24" s="5">
        <f t="shared" si="1"/>
        <v>72</v>
      </c>
    </row>
    <row r="25" spans="1:2" ht="12.45" x14ac:dyDescent="0.3">
      <c r="A25" s="2">
        <v>24</v>
      </c>
      <c r="B25" s="5">
        <f t="shared" si="1"/>
        <v>70</v>
      </c>
    </row>
    <row r="26" spans="1:2" ht="12.45" x14ac:dyDescent="0.3">
      <c r="A26" s="2">
        <v>25</v>
      </c>
      <c r="B26" s="5">
        <f t="shared" si="1"/>
        <v>68</v>
      </c>
    </row>
    <row r="27" spans="1:2" ht="12.45" x14ac:dyDescent="0.3">
      <c r="A27" s="2">
        <v>26</v>
      </c>
      <c r="B27" s="5">
        <f t="shared" si="1"/>
        <v>66</v>
      </c>
    </row>
    <row r="28" spans="1:2" ht="12.45" x14ac:dyDescent="0.3">
      <c r="A28" s="2">
        <v>27</v>
      </c>
      <c r="B28" s="5">
        <f t="shared" si="1"/>
        <v>64</v>
      </c>
    </row>
    <row r="29" spans="1:2" ht="12.45" x14ac:dyDescent="0.3">
      <c r="A29" s="2">
        <v>28</v>
      </c>
      <c r="B29" s="5">
        <f t="shared" si="1"/>
        <v>62</v>
      </c>
    </row>
    <row r="30" spans="1:2" ht="12.45" x14ac:dyDescent="0.3">
      <c r="A30" s="2">
        <v>29</v>
      </c>
      <c r="B30" s="5">
        <f t="shared" si="1"/>
        <v>60</v>
      </c>
    </row>
    <row r="31" spans="1:2" ht="12.45" x14ac:dyDescent="0.3">
      <c r="A31" s="2">
        <v>30</v>
      </c>
      <c r="B31" s="5">
        <f t="shared" si="1"/>
        <v>58</v>
      </c>
    </row>
    <row r="32" spans="1:2" ht="12.45" x14ac:dyDescent="0.3">
      <c r="A32" s="2">
        <v>31</v>
      </c>
      <c r="B32" s="5">
        <f t="shared" si="1"/>
        <v>56</v>
      </c>
    </row>
    <row r="33" spans="1:2" ht="12.45" x14ac:dyDescent="0.3">
      <c r="A33" s="2">
        <v>32</v>
      </c>
      <c r="B33" s="5">
        <f t="shared" si="1"/>
        <v>54</v>
      </c>
    </row>
    <row r="34" spans="1:2" ht="12.45" x14ac:dyDescent="0.3">
      <c r="A34" s="2">
        <v>33</v>
      </c>
      <c r="B34" s="5">
        <f t="shared" si="1"/>
        <v>52</v>
      </c>
    </row>
    <row r="35" spans="1:2" ht="12.45" x14ac:dyDescent="0.3">
      <c r="A35" s="2">
        <v>34</v>
      </c>
      <c r="B35" s="5">
        <f t="shared" si="1"/>
        <v>50</v>
      </c>
    </row>
    <row r="36" spans="1:2" ht="12.45" x14ac:dyDescent="0.3">
      <c r="A36" s="2">
        <v>35</v>
      </c>
      <c r="B36" s="5">
        <f t="shared" si="1"/>
        <v>48</v>
      </c>
    </row>
    <row r="37" spans="1:2" ht="12.45" x14ac:dyDescent="0.3">
      <c r="A37" s="2">
        <v>36</v>
      </c>
      <c r="B37" s="5">
        <f t="shared" si="1"/>
        <v>46</v>
      </c>
    </row>
    <row r="38" spans="1:2" ht="12.45" x14ac:dyDescent="0.3">
      <c r="A38" s="2">
        <v>37</v>
      </c>
      <c r="B38" s="5">
        <f t="shared" si="1"/>
        <v>44</v>
      </c>
    </row>
    <row r="39" spans="1:2" ht="12.45" x14ac:dyDescent="0.3">
      <c r="A39" s="2">
        <v>38</v>
      </c>
      <c r="B39" s="5">
        <f t="shared" si="1"/>
        <v>42</v>
      </c>
    </row>
    <row r="40" spans="1:2" ht="12.45" x14ac:dyDescent="0.3">
      <c r="A40" s="2">
        <v>39</v>
      </c>
      <c r="B40" s="5">
        <f t="shared" ref="B40:B86" si="2">B20/2</f>
        <v>40</v>
      </c>
    </row>
    <row r="41" spans="1:2" ht="12.45" x14ac:dyDescent="0.3">
      <c r="A41" s="2">
        <v>40</v>
      </c>
      <c r="B41" s="5">
        <f t="shared" si="2"/>
        <v>39</v>
      </c>
    </row>
    <row r="42" spans="1:2" ht="12.45" x14ac:dyDescent="0.3">
      <c r="A42" s="2">
        <v>41</v>
      </c>
      <c r="B42" s="5">
        <f t="shared" si="2"/>
        <v>38</v>
      </c>
    </row>
    <row r="43" spans="1:2" ht="12.45" x14ac:dyDescent="0.3">
      <c r="A43" s="2">
        <v>42</v>
      </c>
      <c r="B43" s="5">
        <f t="shared" si="2"/>
        <v>37</v>
      </c>
    </row>
    <row r="44" spans="1:2" ht="12.45" x14ac:dyDescent="0.3">
      <c r="A44" s="2">
        <v>43</v>
      </c>
      <c r="B44" s="5">
        <f t="shared" si="2"/>
        <v>36</v>
      </c>
    </row>
    <row r="45" spans="1:2" ht="12.45" x14ac:dyDescent="0.3">
      <c r="A45" s="2">
        <v>44</v>
      </c>
      <c r="B45" s="5">
        <f t="shared" si="2"/>
        <v>35</v>
      </c>
    </row>
    <row r="46" spans="1:2" ht="12.45" x14ac:dyDescent="0.3">
      <c r="A46" s="2">
        <v>45</v>
      </c>
      <c r="B46" s="5">
        <f t="shared" si="2"/>
        <v>34</v>
      </c>
    </row>
    <row r="47" spans="1:2" ht="12.45" x14ac:dyDescent="0.3">
      <c r="A47" s="2">
        <v>46</v>
      </c>
      <c r="B47" s="5">
        <f t="shared" si="2"/>
        <v>33</v>
      </c>
    </row>
    <row r="48" spans="1:2" ht="12.45" x14ac:dyDescent="0.3">
      <c r="A48" s="2">
        <v>47</v>
      </c>
      <c r="B48" s="5">
        <f t="shared" si="2"/>
        <v>32</v>
      </c>
    </row>
    <row r="49" spans="1:2" ht="12.45" x14ac:dyDescent="0.3">
      <c r="A49" s="2">
        <v>48</v>
      </c>
      <c r="B49" s="5">
        <f t="shared" si="2"/>
        <v>31</v>
      </c>
    </row>
    <row r="50" spans="1:2" ht="12.45" x14ac:dyDescent="0.3">
      <c r="A50" s="2">
        <v>49</v>
      </c>
      <c r="B50" s="5">
        <f t="shared" si="2"/>
        <v>30</v>
      </c>
    </row>
    <row r="51" spans="1:2" ht="12.45" x14ac:dyDescent="0.3">
      <c r="A51" s="2">
        <v>50</v>
      </c>
      <c r="B51" s="5">
        <f t="shared" si="2"/>
        <v>29</v>
      </c>
    </row>
    <row r="52" spans="1:2" ht="12.45" x14ac:dyDescent="0.3">
      <c r="A52" s="2">
        <v>51</v>
      </c>
      <c r="B52" s="5">
        <f t="shared" si="2"/>
        <v>28</v>
      </c>
    </row>
    <row r="53" spans="1:2" ht="12.45" x14ac:dyDescent="0.3">
      <c r="A53" s="2">
        <v>52</v>
      </c>
      <c r="B53" s="5">
        <f t="shared" si="2"/>
        <v>27</v>
      </c>
    </row>
    <row r="54" spans="1:2" ht="12.45" x14ac:dyDescent="0.3">
      <c r="A54" s="2">
        <v>53</v>
      </c>
      <c r="B54" s="5">
        <f t="shared" si="2"/>
        <v>26</v>
      </c>
    </row>
    <row r="55" spans="1:2" ht="12.45" x14ac:dyDescent="0.3">
      <c r="A55" s="2">
        <v>54</v>
      </c>
      <c r="B55" s="5">
        <f t="shared" si="2"/>
        <v>25</v>
      </c>
    </row>
    <row r="56" spans="1:2" ht="12.45" x14ac:dyDescent="0.3">
      <c r="A56" s="2">
        <v>55</v>
      </c>
      <c r="B56" s="5">
        <f t="shared" si="2"/>
        <v>24</v>
      </c>
    </row>
    <row r="57" spans="1:2" ht="12.45" x14ac:dyDescent="0.3">
      <c r="A57" s="2">
        <v>56</v>
      </c>
      <c r="B57" s="5">
        <f t="shared" si="2"/>
        <v>23</v>
      </c>
    </row>
    <row r="58" spans="1:2" ht="12.45" x14ac:dyDescent="0.3">
      <c r="A58" s="2">
        <v>57</v>
      </c>
      <c r="B58" s="5">
        <f t="shared" si="2"/>
        <v>22</v>
      </c>
    </row>
    <row r="59" spans="1:2" ht="12.45" x14ac:dyDescent="0.3">
      <c r="A59" s="2">
        <v>58</v>
      </c>
      <c r="B59" s="5">
        <f t="shared" si="2"/>
        <v>21</v>
      </c>
    </row>
    <row r="60" spans="1:2" ht="12.45" x14ac:dyDescent="0.3">
      <c r="A60" s="2">
        <v>59</v>
      </c>
      <c r="B60" s="5">
        <f t="shared" si="2"/>
        <v>20</v>
      </c>
    </row>
    <row r="61" spans="1:2" ht="12.45" x14ac:dyDescent="0.3">
      <c r="A61" s="2">
        <v>60</v>
      </c>
      <c r="B61" s="5">
        <f t="shared" si="2"/>
        <v>19.5</v>
      </c>
    </row>
    <row r="62" spans="1:2" ht="12.45" x14ac:dyDescent="0.3">
      <c r="A62" s="2">
        <v>61</v>
      </c>
      <c r="B62" s="5">
        <f t="shared" si="2"/>
        <v>19</v>
      </c>
    </row>
    <row r="63" spans="1:2" ht="12.45" x14ac:dyDescent="0.3">
      <c r="A63" s="2">
        <v>62</v>
      </c>
      <c r="B63" s="5">
        <f t="shared" si="2"/>
        <v>18.5</v>
      </c>
    </row>
    <row r="64" spans="1:2" ht="12.45" x14ac:dyDescent="0.3">
      <c r="A64" s="2">
        <v>63</v>
      </c>
      <c r="B64" s="5">
        <f t="shared" si="2"/>
        <v>18</v>
      </c>
    </row>
    <row r="65" spans="1:2" ht="12.45" x14ac:dyDescent="0.3">
      <c r="A65" s="2">
        <v>64</v>
      </c>
      <c r="B65" s="5">
        <f t="shared" si="2"/>
        <v>17.5</v>
      </c>
    </row>
    <row r="66" spans="1:2" ht="12.45" x14ac:dyDescent="0.3">
      <c r="A66" s="2">
        <v>65</v>
      </c>
      <c r="B66" s="5">
        <f t="shared" si="2"/>
        <v>17</v>
      </c>
    </row>
    <row r="67" spans="1:2" ht="12.45" x14ac:dyDescent="0.3">
      <c r="A67" s="2">
        <v>66</v>
      </c>
      <c r="B67" s="5">
        <f t="shared" si="2"/>
        <v>16.5</v>
      </c>
    </row>
    <row r="68" spans="1:2" ht="12.45" x14ac:dyDescent="0.3">
      <c r="A68" s="2">
        <v>67</v>
      </c>
      <c r="B68" s="5">
        <f t="shared" si="2"/>
        <v>16</v>
      </c>
    </row>
    <row r="69" spans="1:2" ht="12.45" x14ac:dyDescent="0.3">
      <c r="A69" s="2">
        <v>68</v>
      </c>
      <c r="B69" s="5">
        <f t="shared" si="2"/>
        <v>15.5</v>
      </c>
    </row>
    <row r="70" spans="1:2" ht="12.45" x14ac:dyDescent="0.3">
      <c r="A70" s="2">
        <v>69</v>
      </c>
      <c r="B70" s="5">
        <f t="shared" si="2"/>
        <v>15</v>
      </c>
    </row>
    <row r="71" spans="1:2" ht="12.45" x14ac:dyDescent="0.3">
      <c r="A71" s="2">
        <v>70</v>
      </c>
      <c r="B71" s="5">
        <f t="shared" si="2"/>
        <v>14.5</v>
      </c>
    </row>
    <row r="72" spans="1:2" ht="12.45" x14ac:dyDescent="0.3">
      <c r="A72" s="2">
        <v>71</v>
      </c>
      <c r="B72" s="5">
        <f t="shared" si="2"/>
        <v>14</v>
      </c>
    </row>
    <row r="73" spans="1:2" ht="12.45" x14ac:dyDescent="0.3">
      <c r="A73" s="2">
        <v>72</v>
      </c>
      <c r="B73" s="5">
        <f t="shared" si="2"/>
        <v>13.5</v>
      </c>
    </row>
    <row r="74" spans="1:2" ht="12.45" x14ac:dyDescent="0.3">
      <c r="A74" s="2">
        <v>73</v>
      </c>
      <c r="B74" s="5">
        <f t="shared" si="2"/>
        <v>13</v>
      </c>
    </row>
    <row r="75" spans="1:2" ht="12.45" x14ac:dyDescent="0.3">
      <c r="A75" s="2">
        <v>74</v>
      </c>
      <c r="B75" s="5">
        <f t="shared" si="2"/>
        <v>12.5</v>
      </c>
    </row>
    <row r="76" spans="1:2" ht="12.45" x14ac:dyDescent="0.3">
      <c r="A76" s="2">
        <v>75</v>
      </c>
      <c r="B76" s="5">
        <f t="shared" si="2"/>
        <v>12</v>
      </c>
    </row>
    <row r="77" spans="1:2" ht="12.45" x14ac:dyDescent="0.3">
      <c r="A77" s="2">
        <v>76</v>
      </c>
      <c r="B77" s="5">
        <f t="shared" si="2"/>
        <v>11.5</v>
      </c>
    </row>
    <row r="78" spans="1:2" ht="12.45" x14ac:dyDescent="0.3">
      <c r="A78" s="2">
        <v>77</v>
      </c>
      <c r="B78" s="5">
        <f t="shared" si="2"/>
        <v>11</v>
      </c>
    </row>
    <row r="79" spans="1:2" ht="12.45" x14ac:dyDescent="0.3">
      <c r="A79" s="2">
        <v>78</v>
      </c>
      <c r="B79" s="5">
        <f t="shared" si="2"/>
        <v>10.5</v>
      </c>
    </row>
    <row r="80" spans="1:2" ht="12.45" x14ac:dyDescent="0.3">
      <c r="A80" s="2">
        <v>79</v>
      </c>
      <c r="B80" s="5">
        <f t="shared" si="2"/>
        <v>10</v>
      </c>
    </row>
    <row r="81" spans="1:2" ht="12.45" x14ac:dyDescent="0.3">
      <c r="A81" s="2">
        <v>80</v>
      </c>
      <c r="B81" s="5">
        <f t="shared" si="2"/>
        <v>9.75</v>
      </c>
    </row>
    <row r="82" spans="1:2" ht="12.45" x14ac:dyDescent="0.3">
      <c r="A82" s="2">
        <v>81</v>
      </c>
      <c r="B82" s="5">
        <f t="shared" si="2"/>
        <v>9.5</v>
      </c>
    </row>
    <row r="83" spans="1:2" ht="12.45" x14ac:dyDescent="0.3">
      <c r="A83" s="2">
        <v>82</v>
      </c>
      <c r="B83" s="5">
        <f t="shared" si="2"/>
        <v>9.25</v>
      </c>
    </row>
    <row r="84" spans="1:2" ht="12.45" x14ac:dyDescent="0.3">
      <c r="A84" s="2">
        <v>83</v>
      </c>
      <c r="B84" s="5">
        <f t="shared" si="2"/>
        <v>9</v>
      </c>
    </row>
    <row r="85" spans="1:2" ht="12.45" x14ac:dyDescent="0.3">
      <c r="A85" s="2">
        <v>84</v>
      </c>
      <c r="B85" s="5">
        <f t="shared" si="2"/>
        <v>8.75</v>
      </c>
    </row>
    <row r="86" spans="1:2" ht="12.45" x14ac:dyDescent="0.3">
      <c r="A86" s="2">
        <v>85</v>
      </c>
      <c r="B86" s="5">
        <f t="shared" si="2"/>
        <v>8.5</v>
      </c>
    </row>
    <row r="87" spans="1:2" ht="12.45" x14ac:dyDescent="0.3">
      <c r="A87" s="2">
        <v>86</v>
      </c>
      <c r="B87" s="5">
        <f t="shared" ref="B87:B127" si="3">B67/2</f>
        <v>8.25</v>
      </c>
    </row>
    <row r="88" spans="1:2" ht="12.45" x14ac:dyDescent="0.3">
      <c r="A88" s="2">
        <v>87</v>
      </c>
      <c r="B88" s="5">
        <f t="shared" si="3"/>
        <v>8</v>
      </c>
    </row>
    <row r="89" spans="1:2" ht="12.45" x14ac:dyDescent="0.3">
      <c r="A89" s="2">
        <v>88</v>
      </c>
      <c r="B89" s="5">
        <f t="shared" si="3"/>
        <v>7.75</v>
      </c>
    </row>
    <row r="90" spans="1:2" ht="12.45" x14ac:dyDescent="0.3">
      <c r="A90" s="2">
        <v>89</v>
      </c>
      <c r="B90" s="5">
        <f t="shared" si="3"/>
        <v>7.5</v>
      </c>
    </row>
    <row r="91" spans="1:2" ht="12.45" x14ac:dyDescent="0.3">
      <c r="A91" s="2">
        <v>90</v>
      </c>
      <c r="B91" s="5">
        <f t="shared" si="3"/>
        <v>7.25</v>
      </c>
    </row>
    <row r="92" spans="1:2" ht="12.45" x14ac:dyDescent="0.3">
      <c r="A92" s="2">
        <v>91</v>
      </c>
      <c r="B92" s="5">
        <f t="shared" si="3"/>
        <v>7</v>
      </c>
    </row>
    <row r="93" spans="1:2" ht="12.45" x14ac:dyDescent="0.3">
      <c r="A93" s="2">
        <v>92</v>
      </c>
      <c r="B93" s="5">
        <f t="shared" si="3"/>
        <v>6.75</v>
      </c>
    </row>
    <row r="94" spans="1:2" ht="12.45" x14ac:dyDescent="0.3">
      <c r="A94" s="2">
        <v>93</v>
      </c>
      <c r="B94" s="5">
        <f t="shared" si="3"/>
        <v>6.5</v>
      </c>
    </row>
    <row r="95" spans="1:2" ht="12.45" x14ac:dyDescent="0.3">
      <c r="A95" s="2">
        <v>94</v>
      </c>
      <c r="B95" s="5">
        <f t="shared" si="3"/>
        <v>6.25</v>
      </c>
    </row>
    <row r="96" spans="1:2" ht="12.45" x14ac:dyDescent="0.3">
      <c r="A96" s="2">
        <v>95</v>
      </c>
      <c r="B96" s="5">
        <f t="shared" si="3"/>
        <v>6</v>
      </c>
    </row>
    <row r="97" spans="1:2" ht="12.45" x14ac:dyDescent="0.3">
      <c r="A97" s="2">
        <v>96</v>
      </c>
      <c r="B97" s="5">
        <f t="shared" si="3"/>
        <v>5.75</v>
      </c>
    </row>
    <row r="98" spans="1:2" ht="12.45" x14ac:dyDescent="0.3">
      <c r="A98" s="2">
        <v>97</v>
      </c>
      <c r="B98" s="5">
        <f t="shared" si="3"/>
        <v>5.5</v>
      </c>
    </row>
    <row r="99" spans="1:2" ht="12.45" x14ac:dyDescent="0.3">
      <c r="A99" s="2">
        <v>98</v>
      </c>
      <c r="B99" s="5">
        <f t="shared" si="3"/>
        <v>5.25</v>
      </c>
    </row>
    <row r="100" spans="1:2" ht="12.45" x14ac:dyDescent="0.3">
      <c r="A100" s="2">
        <v>99</v>
      </c>
      <c r="B100" s="5">
        <f t="shared" si="3"/>
        <v>5</v>
      </c>
    </row>
    <row r="101" spans="1:2" ht="12.45" x14ac:dyDescent="0.3">
      <c r="A101" s="2">
        <v>100</v>
      </c>
      <c r="B101" s="5">
        <f t="shared" si="3"/>
        <v>4.875</v>
      </c>
    </row>
    <row r="102" spans="1:2" ht="12.45" x14ac:dyDescent="0.3">
      <c r="A102" s="2">
        <v>101</v>
      </c>
      <c r="B102" s="5">
        <f t="shared" si="3"/>
        <v>4.75</v>
      </c>
    </row>
    <row r="103" spans="1:2" ht="12.45" x14ac:dyDescent="0.3">
      <c r="A103" s="2">
        <v>102</v>
      </c>
      <c r="B103" s="5">
        <f t="shared" si="3"/>
        <v>4.625</v>
      </c>
    </row>
    <row r="104" spans="1:2" ht="12.45" x14ac:dyDescent="0.3">
      <c r="A104" s="2">
        <v>103</v>
      </c>
      <c r="B104" s="5">
        <f t="shared" si="3"/>
        <v>4.5</v>
      </c>
    </row>
    <row r="105" spans="1:2" ht="12.45" x14ac:dyDescent="0.3">
      <c r="A105" s="2">
        <v>104</v>
      </c>
      <c r="B105" s="5">
        <f t="shared" si="3"/>
        <v>4.375</v>
      </c>
    </row>
    <row r="106" spans="1:2" ht="12.45" x14ac:dyDescent="0.3">
      <c r="A106" s="2">
        <v>105</v>
      </c>
      <c r="B106" s="5">
        <f t="shared" si="3"/>
        <v>4.25</v>
      </c>
    </row>
    <row r="107" spans="1:2" ht="12.45" x14ac:dyDescent="0.3">
      <c r="A107" s="2">
        <v>106</v>
      </c>
      <c r="B107" s="5">
        <f t="shared" si="3"/>
        <v>4.125</v>
      </c>
    </row>
    <row r="108" spans="1:2" ht="12.45" x14ac:dyDescent="0.3">
      <c r="A108" s="2">
        <v>107</v>
      </c>
      <c r="B108" s="5">
        <f t="shared" si="3"/>
        <v>4</v>
      </c>
    </row>
    <row r="109" spans="1:2" ht="12.45" x14ac:dyDescent="0.3">
      <c r="A109" s="2">
        <v>108</v>
      </c>
      <c r="B109" s="5">
        <f t="shared" si="3"/>
        <v>3.875</v>
      </c>
    </row>
    <row r="110" spans="1:2" ht="12.45" x14ac:dyDescent="0.3">
      <c r="A110" s="2">
        <v>109</v>
      </c>
      <c r="B110" s="5">
        <f t="shared" si="3"/>
        <v>3.75</v>
      </c>
    </row>
    <row r="111" spans="1:2" ht="12.45" x14ac:dyDescent="0.3">
      <c r="A111" s="2">
        <v>110</v>
      </c>
      <c r="B111" s="5">
        <f t="shared" si="3"/>
        <v>3.625</v>
      </c>
    </row>
    <row r="112" spans="1:2" ht="12.45" x14ac:dyDescent="0.3">
      <c r="A112" s="2">
        <v>111</v>
      </c>
      <c r="B112" s="5">
        <f t="shared" si="3"/>
        <v>3.5</v>
      </c>
    </row>
    <row r="113" spans="1:2" ht="12.45" x14ac:dyDescent="0.3">
      <c r="A113" s="2">
        <v>112</v>
      </c>
      <c r="B113" s="5">
        <f t="shared" si="3"/>
        <v>3.375</v>
      </c>
    </row>
    <row r="114" spans="1:2" ht="12.45" x14ac:dyDescent="0.3">
      <c r="A114" s="2">
        <v>113</v>
      </c>
      <c r="B114" s="5">
        <f t="shared" si="3"/>
        <v>3.25</v>
      </c>
    </row>
    <row r="115" spans="1:2" ht="12.45" x14ac:dyDescent="0.3">
      <c r="A115" s="2">
        <v>114</v>
      </c>
      <c r="B115" s="5">
        <f t="shared" si="3"/>
        <v>3.125</v>
      </c>
    </row>
    <row r="116" spans="1:2" ht="12.45" x14ac:dyDescent="0.3">
      <c r="A116" s="2">
        <v>115</v>
      </c>
      <c r="B116" s="5">
        <f t="shared" si="3"/>
        <v>3</v>
      </c>
    </row>
    <row r="117" spans="1:2" ht="12.45" x14ac:dyDescent="0.3">
      <c r="A117" s="2">
        <v>116</v>
      </c>
      <c r="B117" s="5">
        <f t="shared" si="3"/>
        <v>2.875</v>
      </c>
    </row>
    <row r="118" spans="1:2" ht="12.45" x14ac:dyDescent="0.3">
      <c r="A118" s="2">
        <v>117</v>
      </c>
      <c r="B118" s="5">
        <f t="shared" si="3"/>
        <v>2.75</v>
      </c>
    </row>
    <row r="119" spans="1:2" ht="12.45" x14ac:dyDescent="0.3">
      <c r="A119" s="2">
        <v>118</v>
      </c>
      <c r="B119" s="5">
        <f t="shared" si="3"/>
        <v>2.625</v>
      </c>
    </row>
    <row r="120" spans="1:2" ht="12.45" x14ac:dyDescent="0.3">
      <c r="A120" s="2">
        <v>119</v>
      </c>
      <c r="B120" s="5">
        <f t="shared" si="3"/>
        <v>2.5</v>
      </c>
    </row>
    <row r="121" spans="1:2" ht="12.45" x14ac:dyDescent="0.3">
      <c r="A121" s="2">
        <v>120</v>
      </c>
      <c r="B121" s="5">
        <f t="shared" si="3"/>
        <v>2.4375</v>
      </c>
    </row>
    <row r="122" spans="1:2" ht="12.45" x14ac:dyDescent="0.3">
      <c r="A122" s="2">
        <v>121</v>
      </c>
      <c r="B122" s="5">
        <f t="shared" si="3"/>
        <v>2.375</v>
      </c>
    </row>
    <row r="123" spans="1:2" ht="12.45" x14ac:dyDescent="0.3">
      <c r="A123" s="2">
        <v>122</v>
      </c>
      <c r="B123" s="5">
        <f t="shared" si="3"/>
        <v>2.3125</v>
      </c>
    </row>
    <row r="124" spans="1:2" ht="15.75" customHeight="1" x14ac:dyDescent="0.3">
      <c r="A124" s="2">
        <v>123</v>
      </c>
      <c r="B124" s="5">
        <f t="shared" si="3"/>
        <v>2.25</v>
      </c>
    </row>
    <row r="125" spans="1:2" ht="15.75" customHeight="1" x14ac:dyDescent="0.3">
      <c r="A125" s="2">
        <v>124</v>
      </c>
      <c r="B125" s="5">
        <f t="shared" si="3"/>
        <v>2.1875</v>
      </c>
    </row>
    <row r="126" spans="1:2" ht="15.75" customHeight="1" x14ac:dyDescent="0.3">
      <c r="A126" s="2">
        <v>125</v>
      </c>
      <c r="B126" s="5">
        <f t="shared" si="3"/>
        <v>2.125</v>
      </c>
    </row>
    <row r="127" spans="1:2" ht="15.75" customHeight="1" x14ac:dyDescent="0.3">
      <c r="A127" s="2">
        <v>126</v>
      </c>
      <c r="B127" s="5">
        <f t="shared" si="3"/>
        <v>2.0625</v>
      </c>
    </row>
    <row r="128" spans="1:2" ht="15.75" customHeight="1" x14ac:dyDescent="0.3">
      <c r="A128" s="2">
        <v>127</v>
      </c>
      <c r="B128" s="5">
        <v>2</v>
      </c>
    </row>
    <row r="129" spans="1:2" ht="15.75" customHeight="1" x14ac:dyDescent="0.3">
      <c r="A129" s="2">
        <v>128</v>
      </c>
      <c r="B129" s="5">
        <v>2</v>
      </c>
    </row>
    <row r="130" spans="1:2" ht="15.75" customHeight="1" x14ac:dyDescent="0.3">
      <c r="A130" s="2">
        <v>129</v>
      </c>
      <c r="B130" s="5">
        <v>2</v>
      </c>
    </row>
    <row r="131" spans="1:2" ht="15.75" customHeight="1" x14ac:dyDescent="0.3">
      <c r="A131" s="2">
        <v>130</v>
      </c>
      <c r="B131" s="5">
        <v>2</v>
      </c>
    </row>
    <row r="132" spans="1:2" ht="15.75" customHeight="1" x14ac:dyDescent="0.3">
      <c r="A132" s="2">
        <v>131</v>
      </c>
      <c r="B132" s="5">
        <v>2</v>
      </c>
    </row>
    <row r="133" spans="1:2" ht="15.75" customHeight="1" x14ac:dyDescent="0.3">
      <c r="A133" s="2">
        <v>132</v>
      </c>
      <c r="B133" s="5">
        <v>2</v>
      </c>
    </row>
    <row r="134" spans="1:2" ht="15.75" customHeight="1" x14ac:dyDescent="0.3">
      <c r="A134" s="2">
        <v>133</v>
      </c>
      <c r="B134" s="5">
        <v>2</v>
      </c>
    </row>
    <row r="135" spans="1:2" ht="15.75" customHeight="1" x14ac:dyDescent="0.3">
      <c r="A135" s="2">
        <v>134</v>
      </c>
      <c r="B135" s="5">
        <v>2</v>
      </c>
    </row>
    <row r="136" spans="1:2" ht="15.75" customHeight="1" x14ac:dyDescent="0.3">
      <c r="A136" s="2">
        <v>135</v>
      </c>
      <c r="B136" s="5">
        <v>2</v>
      </c>
    </row>
    <row r="137" spans="1:2" ht="15.75" customHeight="1" x14ac:dyDescent="0.3">
      <c r="A137" s="2">
        <v>136</v>
      </c>
      <c r="B137" s="5">
        <v>2</v>
      </c>
    </row>
    <row r="138" spans="1:2" ht="15.75" customHeight="1" x14ac:dyDescent="0.3">
      <c r="A138" s="2">
        <v>137</v>
      </c>
      <c r="B138" s="5">
        <v>2</v>
      </c>
    </row>
    <row r="139" spans="1:2" ht="15.75" customHeight="1" x14ac:dyDescent="0.3">
      <c r="A139" s="2">
        <v>138</v>
      </c>
      <c r="B139" s="5">
        <v>2</v>
      </c>
    </row>
    <row r="140" spans="1:2" ht="15.75" customHeight="1" x14ac:dyDescent="0.3">
      <c r="A140" s="2">
        <v>139</v>
      </c>
      <c r="B140" s="5">
        <v>2</v>
      </c>
    </row>
    <row r="141" spans="1:2" ht="15.75" customHeight="1" x14ac:dyDescent="0.3">
      <c r="A141" s="2">
        <v>140</v>
      </c>
      <c r="B141" s="5">
        <v>2</v>
      </c>
    </row>
    <row r="142" spans="1:2" ht="15.75" customHeight="1" x14ac:dyDescent="0.3">
      <c r="A142" s="2">
        <v>141</v>
      </c>
      <c r="B142" s="5">
        <v>2</v>
      </c>
    </row>
    <row r="143" spans="1:2" ht="15.75" customHeight="1" x14ac:dyDescent="0.3">
      <c r="A143" s="2">
        <v>142</v>
      </c>
      <c r="B143" s="5">
        <v>2</v>
      </c>
    </row>
    <row r="144" spans="1:2" ht="15.75" customHeight="1" x14ac:dyDescent="0.3">
      <c r="A144" s="2">
        <v>143</v>
      </c>
      <c r="B144" s="5">
        <v>2</v>
      </c>
    </row>
    <row r="145" spans="1:2" ht="15.75" customHeight="1" x14ac:dyDescent="0.3">
      <c r="A145" s="2">
        <v>144</v>
      </c>
      <c r="B145" s="5">
        <v>2</v>
      </c>
    </row>
    <row r="146" spans="1:2" ht="15.75" customHeight="1" x14ac:dyDescent="0.3">
      <c r="A146" s="2">
        <v>145</v>
      </c>
      <c r="B146" s="5">
        <v>2</v>
      </c>
    </row>
    <row r="147" spans="1:2" ht="15.75" customHeight="1" x14ac:dyDescent="0.3">
      <c r="A147" s="2">
        <v>146</v>
      </c>
      <c r="B147" s="5">
        <v>2</v>
      </c>
    </row>
    <row r="148" spans="1:2" ht="15.75" customHeight="1" x14ac:dyDescent="0.3">
      <c r="A148" s="2">
        <v>147</v>
      </c>
      <c r="B148" s="5">
        <v>2</v>
      </c>
    </row>
    <row r="149" spans="1:2" ht="15.75" customHeight="1" x14ac:dyDescent="0.3">
      <c r="A149" s="2">
        <v>148</v>
      </c>
      <c r="B149" s="5">
        <v>2</v>
      </c>
    </row>
    <row r="150" spans="1:2" ht="15.75" customHeight="1" x14ac:dyDescent="0.3">
      <c r="A150" s="2">
        <v>149</v>
      </c>
      <c r="B150" s="5">
        <v>2</v>
      </c>
    </row>
    <row r="151" spans="1:2" ht="15.75" customHeight="1" x14ac:dyDescent="0.3">
      <c r="A151" s="2">
        <v>150</v>
      </c>
      <c r="B151" s="5">
        <v>2</v>
      </c>
    </row>
    <row r="152" spans="1:2" ht="15.75" customHeight="1" x14ac:dyDescent="0.3">
      <c r="A152" s="2">
        <v>151</v>
      </c>
      <c r="B152" s="5">
        <v>2</v>
      </c>
    </row>
    <row r="153" spans="1:2" ht="15.75" customHeight="1" x14ac:dyDescent="0.3">
      <c r="A153" s="2">
        <v>152</v>
      </c>
      <c r="B153" s="5">
        <v>2</v>
      </c>
    </row>
    <row r="154" spans="1:2" ht="15.75" customHeight="1" x14ac:dyDescent="0.3">
      <c r="A154" s="2">
        <v>153</v>
      </c>
      <c r="B154" s="5">
        <v>2</v>
      </c>
    </row>
    <row r="155" spans="1:2" ht="15.75" customHeight="1" x14ac:dyDescent="0.3">
      <c r="A155" s="2">
        <v>154</v>
      </c>
      <c r="B155" s="5">
        <v>2</v>
      </c>
    </row>
    <row r="156" spans="1:2" ht="15.75" customHeight="1" x14ac:dyDescent="0.3">
      <c r="A156" s="2">
        <v>155</v>
      </c>
      <c r="B156" s="5">
        <v>2</v>
      </c>
    </row>
    <row r="157" spans="1:2" ht="15.75" customHeight="1" x14ac:dyDescent="0.3">
      <c r="A157" s="2">
        <v>156</v>
      </c>
      <c r="B157" s="5">
        <v>2</v>
      </c>
    </row>
    <row r="158" spans="1:2" ht="15.75" customHeight="1" x14ac:dyDescent="0.3">
      <c r="A158" s="2">
        <v>157</v>
      </c>
      <c r="B158" s="5">
        <v>2</v>
      </c>
    </row>
    <row r="159" spans="1:2" ht="15.75" customHeight="1" x14ac:dyDescent="0.3">
      <c r="A159" s="2">
        <v>158</v>
      </c>
      <c r="B159" s="5">
        <v>2</v>
      </c>
    </row>
    <row r="160" spans="1:2" ht="15.75" customHeight="1" x14ac:dyDescent="0.3">
      <c r="A160" s="2">
        <v>159</v>
      </c>
      <c r="B160" s="5">
        <v>2</v>
      </c>
    </row>
    <row r="161" spans="1:2" ht="15.75" customHeight="1" x14ac:dyDescent="0.3">
      <c r="A161" s="2">
        <v>160</v>
      </c>
      <c r="B161" s="5">
        <v>2</v>
      </c>
    </row>
    <row r="162" spans="1:2" ht="15.75" customHeight="1" x14ac:dyDescent="0.3">
      <c r="A162" s="2">
        <v>161</v>
      </c>
      <c r="B162" s="5">
        <v>2</v>
      </c>
    </row>
    <row r="163" spans="1:2" ht="15.75" customHeight="1" x14ac:dyDescent="0.3">
      <c r="A163" s="2">
        <v>162</v>
      </c>
      <c r="B163" s="5">
        <v>2</v>
      </c>
    </row>
    <row r="164" spans="1:2" ht="15.75" customHeight="1" x14ac:dyDescent="0.3">
      <c r="A164" s="2">
        <v>163</v>
      </c>
      <c r="B164" s="5">
        <v>2</v>
      </c>
    </row>
    <row r="165" spans="1:2" ht="15.75" customHeight="1" x14ac:dyDescent="0.3">
      <c r="A165" s="2">
        <v>164</v>
      </c>
      <c r="B165" s="5">
        <v>2</v>
      </c>
    </row>
    <row r="166" spans="1:2" ht="15.75" customHeight="1" x14ac:dyDescent="0.3">
      <c r="A166" s="2">
        <v>165</v>
      </c>
      <c r="B166" s="5">
        <v>2</v>
      </c>
    </row>
    <row r="167" spans="1:2" ht="15.75" customHeight="1" x14ac:dyDescent="0.3">
      <c r="A167" s="2">
        <v>166</v>
      </c>
      <c r="B167" s="5">
        <v>2</v>
      </c>
    </row>
    <row r="168" spans="1:2" ht="15.75" customHeight="1" x14ac:dyDescent="0.3">
      <c r="A168" s="2">
        <v>167</v>
      </c>
      <c r="B168" s="5">
        <v>2</v>
      </c>
    </row>
    <row r="169" spans="1:2" ht="15.75" customHeight="1" x14ac:dyDescent="0.3">
      <c r="A169" s="2">
        <v>168</v>
      </c>
      <c r="B169" s="5">
        <v>2</v>
      </c>
    </row>
    <row r="170" spans="1:2" ht="15.75" customHeight="1" x14ac:dyDescent="0.3">
      <c r="A170" s="2">
        <v>169</v>
      </c>
      <c r="B170" s="5">
        <v>2</v>
      </c>
    </row>
    <row r="171" spans="1:2" ht="15.75" customHeight="1" x14ac:dyDescent="0.3">
      <c r="A171" s="2">
        <v>170</v>
      </c>
      <c r="B171" s="5">
        <v>2</v>
      </c>
    </row>
    <row r="172" spans="1:2" ht="15.75" customHeight="1" x14ac:dyDescent="0.3">
      <c r="A172" s="2">
        <v>171</v>
      </c>
      <c r="B172" s="5">
        <v>2</v>
      </c>
    </row>
    <row r="173" spans="1:2" ht="15.75" customHeight="1" x14ac:dyDescent="0.3">
      <c r="A173" s="2">
        <v>172</v>
      </c>
      <c r="B173" s="5">
        <v>2</v>
      </c>
    </row>
    <row r="174" spans="1:2" ht="15.75" customHeight="1" x14ac:dyDescent="0.3">
      <c r="A174" s="2">
        <v>173</v>
      </c>
      <c r="B174" s="5">
        <v>2</v>
      </c>
    </row>
    <row r="175" spans="1:2" ht="15.75" customHeight="1" x14ac:dyDescent="0.3">
      <c r="A175" s="2">
        <v>174</v>
      </c>
      <c r="B175" s="5">
        <v>2</v>
      </c>
    </row>
    <row r="176" spans="1:2" ht="15.75" customHeight="1" x14ac:dyDescent="0.3">
      <c r="A176" s="2">
        <v>175</v>
      </c>
      <c r="B176" s="5">
        <v>2</v>
      </c>
    </row>
    <row r="177" spans="1:2" ht="15.75" customHeight="1" x14ac:dyDescent="0.3">
      <c r="A177" s="2">
        <v>176</v>
      </c>
      <c r="B177" s="5">
        <v>2</v>
      </c>
    </row>
    <row r="178" spans="1:2" ht="15.75" customHeight="1" x14ac:dyDescent="0.3">
      <c r="A178" s="2">
        <v>177</v>
      </c>
      <c r="B178" s="5">
        <v>2</v>
      </c>
    </row>
    <row r="179" spans="1:2" ht="15.75" customHeight="1" x14ac:dyDescent="0.3">
      <c r="A179" s="2">
        <v>178</v>
      </c>
      <c r="B179" s="5">
        <v>2</v>
      </c>
    </row>
    <row r="180" spans="1:2" ht="15.75" customHeight="1" x14ac:dyDescent="0.3">
      <c r="A180" s="2">
        <v>179</v>
      </c>
      <c r="B180" s="5">
        <v>2</v>
      </c>
    </row>
    <row r="181" spans="1:2" ht="15.75" customHeight="1" x14ac:dyDescent="0.3">
      <c r="A181" s="2">
        <v>180</v>
      </c>
      <c r="B181" s="5">
        <v>2</v>
      </c>
    </row>
    <row r="182" spans="1:2" ht="15.75" customHeight="1" x14ac:dyDescent="0.3">
      <c r="A182" s="2">
        <v>181</v>
      </c>
      <c r="B182" s="5">
        <v>2</v>
      </c>
    </row>
    <row r="183" spans="1:2" ht="15.75" customHeight="1" x14ac:dyDescent="0.3">
      <c r="A183" s="2">
        <v>182</v>
      </c>
      <c r="B183" s="5">
        <v>2</v>
      </c>
    </row>
    <row r="184" spans="1:2" ht="15.75" customHeight="1" x14ac:dyDescent="0.3">
      <c r="A184" s="2">
        <v>183</v>
      </c>
      <c r="B184" s="5">
        <v>2</v>
      </c>
    </row>
    <row r="185" spans="1:2" ht="15.75" customHeight="1" x14ac:dyDescent="0.3">
      <c r="A185" s="2">
        <v>184</v>
      </c>
      <c r="B185" s="5">
        <v>2</v>
      </c>
    </row>
    <row r="186" spans="1:2" ht="15.75" customHeight="1" x14ac:dyDescent="0.3">
      <c r="A186" s="2">
        <v>185</v>
      </c>
      <c r="B186" s="5">
        <v>2</v>
      </c>
    </row>
    <row r="187" spans="1:2" ht="15.75" customHeight="1" x14ac:dyDescent="0.3">
      <c r="A187" s="2">
        <v>186</v>
      </c>
      <c r="B187" s="5">
        <v>2</v>
      </c>
    </row>
    <row r="188" spans="1:2" ht="15.75" customHeight="1" x14ac:dyDescent="0.3">
      <c r="A188" s="2">
        <v>187</v>
      </c>
      <c r="B188" s="5">
        <v>2</v>
      </c>
    </row>
    <row r="189" spans="1:2" ht="15.75" customHeight="1" x14ac:dyDescent="0.3">
      <c r="A189" s="2">
        <v>188</v>
      </c>
      <c r="B189" s="5">
        <v>2</v>
      </c>
    </row>
    <row r="190" spans="1:2" ht="15.75" customHeight="1" x14ac:dyDescent="0.3">
      <c r="A190" s="2">
        <v>189</v>
      </c>
      <c r="B190" s="5">
        <v>2</v>
      </c>
    </row>
    <row r="191" spans="1:2" ht="15.75" customHeight="1" x14ac:dyDescent="0.3">
      <c r="A191" s="2">
        <v>190</v>
      </c>
      <c r="B191" s="5">
        <v>2</v>
      </c>
    </row>
    <row r="192" spans="1:2" ht="15.75" customHeight="1" x14ac:dyDescent="0.3">
      <c r="A192" s="2">
        <v>191</v>
      </c>
      <c r="B192" s="5">
        <v>2</v>
      </c>
    </row>
    <row r="193" spans="1:2" ht="15.75" customHeight="1" x14ac:dyDescent="0.3">
      <c r="A193" s="2">
        <v>192</v>
      </c>
      <c r="B193" s="5">
        <v>2</v>
      </c>
    </row>
    <row r="194" spans="1:2" ht="15.75" customHeight="1" x14ac:dyDescent="0.3">
      <c r="A194" s="2">
        <v>193</v>
      </c>
      <c r="B194" s="5">
        <v>2</v>
      </c>
    </row>
    <row r="195" spans="1:2" ht="15.75" customHeight="1" x14ac:dyDescent="0.3">
      <c r="A195" s="2">
        <v>194</v>
      </c>
      <c r="B195" s="5">
        <v>2</v>
      </c>
    </row>
    <row r="196" spans="1:2" ht="15.75" customHeight="1" x14ac:dyDescent="0.3">
      <c r="A196" s="2">
        <v>195</v>
      </c>
      <c r="B196" s="5">
        <v>2</v>
      </c>
    </row>
    <row r="197" spans="1:2" ht="15.75" customHeight="1" x14ac:dyDescent="0.3">
      <c r="A197" s="2">
        <v>196</v>
      </c>
      <c r="B197" s="5">
        <v>2</v>
      </c>
    </row>
    <row r="198" spans="1:2" ht="15.75" customHeight="1" x14ac:dyDescent="0.3">
      <c r="A198" s="2">
        <v>197</v>
      </c>
      <c r="B198" s="5">
        <v>2</v>
      </c>
    </row>
    <row r="199" spans="1:2" ht="15.75" customHeight="1" x14ac:dyDescent="0.3">
      <c r="A199" s="2">
        <v>198</v>
      </c>
      <c r="B199" s="5">
        <v>2</v>
      </c>
    </row>
    <row r="200" spans="1:2" ht="15.75" customHeight="1" x14ac:dyDescent="0.3">
      <c r="A200" s="2">
        <v>199</v>
      </c>
      <c r="B200" s="5">
        <v>2</v>
      </c>
    </row>
    <row r="201" spans="1:2" ht="15.75" customHeight="1" x14ac:dyDescent="0.3">
      <c r="A201" s="2">
        <v>200</v>
      </c>
      <c r="B201" s="5">
        <v>2</v>
      </c>
    </row>
  </sheetData>
  <pageMargins left="0.7" right="0.7" top="0.75" bottom="0.75" header="0.3" footer="0.3"/>
  <pageSetup orientation="portrait" horizontalDpi="360" verticalDpi="36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B101"/>
  <sheetViews>
    <sheetView workbookViewId="0">
      <pane ySplit="1" topLeftCell="A2" activePane="bottomLeft" state="frozen"/>
      <selection pane="bottomLeft"/>
    </sheetView>
  </sheetViews>
  <sheetFormatPr defaultColWidth="12.53515625" defaultRowHeight="15.75" customHeight="1" x14ac:dyDescent="0.3"/>
  <cols>
    <col min="1" max="1" width="12.53515625" style="3"/>
    <col min="2" max="2" width="12.53515625" style="22"/>
    <col min="3" max="16384" width="12.53515625" style="3"/>
  </cols>
  <sheetData>
    <row r="1" spans="1:2" s="10" customFormat="1" ht="15.75" customHeight="1" x14ac:dyDescent="0.3">
      <c r="A1" s="4" t="s">
        <v>5</v>
      </c>
      <c r="B1" s="20" t="s">
        <v>10</v>
      </c>
    </row>
    <row r="2" spans="1:2" s="10" customFormat="1" ht="15.75" customHeight="1" x14ac:dyDescent="0.3">
      <c r="A2" s="2">
        <v>1</v>
      </c>
      <c r="B2" s="21">
        <v>0.99960000000000004</v>
      </c>
    </row>
    <row r="3" spans="1:2" s="10" customFormat="1" ht="15.75" customHeight="1" x14ac:dyDescent="0.3">
      <c r="A3" s="2">
        <v>2</v>
      </c>
      <c r="B3" s="21">
        <v>0.99960000000000004</v>
      </c>
    </row>
    <row r="4" spans="1:2" s="10" customFormat="1" ht="15.75" customHeight="1" x14ac:dyDescent="0.3">
      <c r="A4" s="2">
        <v>3</v>
      </c>
      <c r="B4" s="21">
        <v>0.99960000000000004</v>
      </c>
    </row>
    <row r="5" spans="1:2" s="10" customFormat="1" ht="15.75" customHeight="1" x14ac:dyDescent="0.3">
      <c r="A5" s="2">
        <v>4</v>
      </c>
      <c r="B5" s="21">
        <v>0.99960000000000004</v>
      </c>
    </row>
    <row r="6" spans="1:2" s="10" customFormat="1" ht="15.75" customHeight="1" x14ac:dyDescent="0.3">
      <c r="A6" s="2">
        <v>5</v>
      </c>
      <c r="B6" s="21">
        <v>0.99960000000000004</v>
      </c>
    </row>
    <row r="7" spans="1:2" s="10" customFormat="1" ht="15.75" customHeight="1" x14ac:dyDescent="0.3">
      <c r="A7" s="2">
        <v>6</v>
      </c>
      <c r="B7" s="21">
        <v>0.99960000000000004</v>
      </c>
    </row>
    <row r="8" spans="1:2" s="10" customFormat="1" ht="15.75" customHeight="1" x14ac:dyDescent="0.3">
      <c r="A8" s="2">
        <v>7</v>
      </c>
      <c r="B8" s="21">
        <v>0.99960000000000004</v>
      </c>
    </row>
    <row r="9" spans="1:2" s="10" customFormat="1" ht="15.75" customHeight="1" x14ac:dyDescent="0.3">
      <c r="A9" s="2">
        <v>8</v>
      </c>
      <c r="B9" s="21">
        <v>0.99960000000000004</v>
      </c>
    </row>
    <row r="10" spans="1:2" s="10" customFormat="1" ht="15.75" customHeight="1" x14ac:dyDescent="0.3">
      <c r="A10" s="2">
        <v>9</v>
      </c>
      <c r="B10" s="21">
        <v>0.99960000000000004</v>
      </c>
    </row>
    <row r="11" spans="1:2" s="10" customFormat="1" ht="15.75" customHeight="1" x14ac:dyDescent="0.3">
      <c r="A11" s="2">
        <v>10</v>
      </c>
      <c r="B11" s="21">
        <v>0.99960000000000004</v>
      </c>
    </row>
    <row r="12" spans="1:2" s="10" customFormat="1" ht="15.75" customHeight="1" x14ac:dyDescent="0.3">
      <c r="A12" s="2">
        <v>11</v>
      </c>
      <c r="B12" s="21">
        <v>0.99960000000000004</v>
      </c>
    </row>
    <row r="13" spans="1:2" s="10" customFormat="1" ht="15.75" customHeight="1" x14ac:dyDescent="0.3">
      <c r="A13" s="2">
        <v>12</v>
      </c>
      <c r="B13" s="21">
        <v>0.99960000000000004</v>
      </c>
    </row>
    <row r="14" spans="1:2" s="10" customFormat="1" ht="15.75" customHeight="1" x14ac:dyDescent="0.3">
      <c r="A14" s="2">
        <v>13</v>
      </c>
      <c r="B14" s="21">
        <v>0.99960000000000004</v>
      </c>
    </row>
    <row r="15" spans="1:2" s="10" customFormat="1" ht="15.75" customHeight="1" x14ac:dyDescent="0.3">
      <c r="A15" s="2">
        <v>14</v>
      </c>
      <c r="B15" s="21">
        <v>0.99960000000000004</v>
      </c>
    </row>
    <row r="16" spans="1:2" s="10" customFormat="1" ht="15.75" customHeight="1" x14ac:dyDescent="0.3">
      <c r="A16" s="2">
        <v>15</v>
      </c>
      <c r="B16" s="21">
        <v>0.99960000000000004</v>
      </c>
    </row>
    <row r="17" spans="1:2" s="10" customFormat="1" ht="15.75" customHeight="1" x14ac:dyDescent="0.3">
      <c r="A17" s="2">
        <v>16</v>
      </c>
      <c r="B17" s="21">
        <v>0.99960000000000004</v>
      </c>
    </row>
    <row r="18" spans="1:2" s="10" customFormat="1" ht="15.75" customHeight="1" x14ac:dyDescent="0.3">
      <c r="A18" s="2">
        <v>17</v>
      </c>
      <c r="B18" s="21">
        <v>0.99960000000000004</v>
      </c>
    </row>
    <row r="19" spans="1:2" s="10" customFormat="1" ht="15.75" customHeight="1" x14ac:dyDescent="0.3">
      <c r="A19" s="2">
        <v>18</v>
      </c>
      <c r="B19" s="21">
        <v>0.99960000000000004</v>
      </c>
    </row>
    <row r="20" spans="1:2" s="10" customFormat="1" ht="15.75" customHeight="1" x14ac:dyDescent="0.3">
      <c r="A20" s="2">
        <v>19</v>
      </c>
      <c r="B20" s="21">
        <v>0.99960000000000004</v>
      </c>
    </row>
    <row r="21" spans="1:2" ht="15.75" customHeight="1" x14ac:dyDescent="0.3">
      <c r="A21" s="2">
        <v>20</v>
      </c>
      <c r="B21" s="21">
        <v>0.99960000000000004</v>
      </c>
    </row>
    <row r="22" spans="1:2" ht="15.75" customHeight="1" x14ac:dyDescent="0.3">
      <c r="A22" s="2">
        <v>21</v>
      </c>
      <c r="B22" s="21">
        <v>1</v>
      </c>
    </row>
    <row r="23" spans="1:2" ht="15.75" customHeight="1" x14ac:dyDescent="0.3">
      <c r="A23" s="2">
        <v>22</v>
      </c>
      <c r="B23" s="21">
        <v>1</v>
      </c>
    </row>
    <row r="24" spans="1:2" ht="15.75" customHeight="1" x14ac:dyDescent="0.3">
      <c r="A24" s="2">
        <v>23</v>
      </c>
      <c r="B24" s="21">
        <v>1</v>
      </c>
    </row>
    <row r="25" spans="1:2" ht="15.75" customHeight="1" x14ac:dyDescent="0.3">
      <c r="A25" s="2">
        <v>24</v>
      </c>
      <c r="B25" s="21">
        <v>1</v>
      </c>
    </row>
    <row r="26" spans="1:2" ht="15.75" customHeight="1" x14ac:dyDescent="0.3">
      <c r="A26" s="2">
        <v>25</v>
      </c>
      <c r="B26" s="21">
        <v>1</v>
      </c>
    </row>
    <row r="27" spans="1:2" ht="15.75" customHeight="1" x14ac:dyDescent="0.3">
      <c r="A27" s="2">
        <v>26</v>
      </c>
      <c r="B27" s="21">
        <v>1</v>
      </c>
    </row>
    <row r="28" spans="1:2" ht="15.75" customHeight="1" x14ac:dyDescent="0.3">
      <c r="A28" s="2">
        <v>27</v>
      </c>
      <c r="B28" s="21">
        <v>1</v>
      </c>
    </row>
    <row r="29" spans="1:2" ht="15.75" customHeight="1" x14ac:dyDescent="0.3">
      <c r="A29" s="2">
        <v>28</v>
      </c>
      <c r="B29" s="21">
        <v>1</v>
      </c>
    </row>
    <row r="30" spans="1:2" ht="15.75" customHeight="1" x14ac:dyDescent="0.3">
      <c r="A30" s="2">
        <v>29</v>
      </c>
      <c r="B30" s="21">
        <v>1</v>
      </c>
    </row>
    <row r="31" spans="1:2" ht="15.75" customHeight="1" x14ac:dyDescent="0.3">
      <c r="A31" s="2">
        <v>30</v>
      </c>
      <c r="B31" s="21">
        <v>0.99970000000000003</v>
      </c>
    </row>
    <row r="32" spans="1:2" ht="15.75" customHeight="1" x14ac:dyDescent="0.3">
      <c r="A32" s="2">
        <v>31</v>
      </c>
      <c r="B32" s="21">
        <v>0.99870000000000003</v>
      </c>
    </row>
    <row r="33" spans="1:2" ht="15.75" customHeight="1" x14ac:dyDescent="0.3">
      <c r="A33" s="2">
        <v>32</v>
      </c>
      <c r="B33" s="21">
        <v>0.99709999999999999</v>
      </c>
    </row>
    <row r="34" spans="1:2" ht="15.75" customHeight="1" x14ac:dyDescent="0.3">
      <c r="A34" s="2">
        <v>33</v>
      </c>
      <c r="B34" s="21">
        <v>0.99480000000000002</v>
      </c>
    </row>
    <row r="35" spans="1:2" ht="15.75" customHeight="1" x14ac:dyDescent="0.3">
      <c r="A35" s="2">
        <v>34</v>
      </c>
      <c r="B35" s="21">
        <v>0.9919</v>
      </c>
    </row>
    <row r="36" spans="1:2" ht="15.75" customHeight="1" x14ac:dyDescent="0.3">
      <c r="A36" s="2">
        <v>35</v>
      </c>
      <c r="B36" s="21">
        <v>0.98829999999999996</v>
      </c>
    </row>
    <row r="37" spans="1:2" ht="15.75" customHeight="1" x14ac:dyDescent="0.3">
      <c r="A37" s="2">
        <v>36</v>
      </c>
      <c r="B37" s="21">
        <v>0.98409999999999997</v>
      </c>
    </row>
    <row r="38" spans="1:2" ht="15.75" customHeight="1" x14ac:dyDescent="0.3">
      <c r="A38" s="2">
        <v>37</v>
      </c>
      <c r="B38" s="21">
        <v>0.97929999999999995</v>
      </c>
    </row>
    <row r="39" spans="1:2" ht="15.75" customHeight="1" x14ac:dyDescent="0.3">
      <c r="A39" s="2">
        <v>38</v>
      </c>
      <c r="B39" s="21">
        <v>0.97370000000000001</v>
      </c>
    </row>
    <row r="40" spans="1:2" ht="12.45" x14ac:dyDescent="0.3">
      <c r="A40" s="2">
        <v>39</v>
      </c>
      <c r="B40" s="21">
        <v>0.96760000000000002</v>
      </c>
    </row>
    <row r="41" spans="1:2" ht="12.45" x14ac:dyDescent="0.3">
      <c r="A41" s="2">
        <v>40</v>
      </c>
      <c r="B41" s="21">
        <v>0.96079999999999999</v>
      </c>
    </row>
    <row r="42" spans="1:2" ht="12.45" x14ac:dyDescent="0.3">
      <c r="A42" s="2">
        <v>41</v>
      </c>
      <c r="B42" s="21">
        <v>0.95330000000000004</v>
      </c>
    </row>
    <row r="43" spans="1:2" ht="12.45" x14ac:dyDescent="0.3">
      <c r="A43" s="2">
        <v>42</v>
      </c>
      <c r="B43" s="21">
        <v>0.94520000000000004</v>
      </c>
    </row>
    <row r="44" spans="1:2" ht="12.45" x14ac:dyDescent="0.3">
      <c r="A44" s="2">
        <v>43</v>
      </c>
      <c r="B44" s="21">
        <v>0.9365</v>
      </c>
    </row>
    <row r="45" spans="1:2" ht="12.45" x14ac:dyDescent="0.3">
      <c r="A45" s="2">
        <v>44</v>
      </c>
      <c r="B45" s="21">
        <v>0.92710000000000004</v>
      </c>
    </row>
    <row r="46" spans="1:2" ht="12.45" x14ac:dyDescent="0.3">
      <c r="A46" s="2">
        <v>45</v>
      </c>
      <c r="B46" s="21">
        <v>0.91700000000000004</v>
      </c>
    </row>
    <row r="47" spans="1:2" ht="12.45" x14ac:dyDescent="0.3">
      <c r="A47" s="2">
        <v>46</v>
      </c>
      <c r="B47" s="21">
        <v>0.90629999999999999</v>
      </c>
    </row>
    <row r="48" spans="1:2" ht="12.45" x14ac:dyDescent="0.3">
      <c r="A48" s="2">
        <v>47</v>
      </c>
      <c r="B48" s="21">
        <v>0.89529999999999998</v>
      </c>
    </row>
    <row r="49" spans="1:2" ht="12.45" x14ac:dyDescent="0.3">
      <c r="A49" s="2">
        <v>48</v>
      </c>
      <c r="B49" s="21">
        <v>0.88429999999999997</v>
      </c>
    </row>
    <row r="50" spans="1:2" ht="12.45" x14ac:dyDescent="0.3">
      <c r="A50" s="2">
        <v>49</v>
      </c>
      <c r="B50" s="21">
        <v>0.87329999999999997</v>
      </c>
    </row>
    <row r="51" spans="1:2" ht="12.45" x14ac:dyDescent="0.3">
      <c r="A51" s="2">
        <v>50</v>
      </c>
      <c r="B51" s="21">
        <v>0.86229999999999996</v>
      </c>
    </row>
    <row r="52" spans="1:2" ht="12.45" x14ac:dyDescent="0.3">
      <c r="A52" s="2">
        <v>51</v>
      </c>
      <c r="B52" s="21">
        <v>0.85119999999999996</v>
      </c>
    </row>
    <row r="53" spans="1:2" ht="12.45" x14ac:dyDescent="0.3">
      <c r="A53" s="2">
        <v>52</v>
      </c>
      <c r="B53" s="21">
        <v>0.84019999999999995</v>
      </c>
    </row>
    <row r="54" spans="1:2" ht="12.45" x14ac:dyDescent="0.3">
      <c r="A54" s="2">
        <v>53</v>
      </c>
      <c r="B54" s="21">
        <v>0.82920000000000005</v>
      </c>
    </row>
    <row r="55" spans="1:2" ht="12.45" x14ac:dyDescent="0.3">
      <c r="A55" s="2">
        <v>54</v>
      </c>
      <c r="B55" s="21">
        <v>0.81820000000000004</v>
      </c>
    </row>
    <row r="56" spans="1:2" ht="12.45" x14ac:dyDescent="0.3">
      <c r="A56" s="2">
        <v>55</v>
      </c>
      <c r="B56" s="21">
        <v>0.80720000000000003</v>
      </c>
    </row>
    <row r="57" spans="1:2" ht="12.45" x14ac:dyDescent="0.3">
      <c r="A57" s="2">
        <v>56</v>
      </c>
      <c r="B57" s="21">
        <v>0.79610000000000003</v>
      </c>
    </row>
    <row r="58" spans="1:2" ht="12.45" x14ac:dyDescent="0.3">
      <c r="A58" s="2">
        <v>57</v>
      </c>
      <c r="B58" s="21">
        <v>0.78510000000000002</v>
      </c>
    </row>
    <row r="59" spans="1:2" ht="12.45" x14ac:dyDescent="0.3">
      <c r="A59" s="2">
        <v>58</v>
      </c>
      <c r="B59" s="21">
        <v>0.77410000000000001</v>
      </c>
    </row>
    <row r="60" spans="1:2" ht="12.45" x14ac:dyDescent="0.3">
      <c r="A60" s="2">
        <v>59</v>
      </c>
      <c r="B60" s="21">
        <v>0.7631</v>
      </c>
    </row>
    <row r="61" spans="1:2" ht="12.45" x14ac:dyDescent="0.3">
      <c r="A61" s="2">
        <v>60</v>
      </c>
      <c r="B61" s="21">
        <v>0.75209999999999999</v>
      </c>
    </row>
    <row r="62" spans="1:2" ht="12.45" x14ac:dyDescent="0.3">
      <c r="A62" s="2">
        <v>61</v>
      </c>
      <c r="B62" s="21">
        <v>0.74099999999999999</v>
      </c>
    </row>
    <row r="63" spans="1:2" ht="12.45" x14ac:dyDescent="0.3">
      <c r="A63" s="2">
        <v>62</v>
      </c>
      <c r="B63" s="21">
        <v>0.73</v>
      </c>
    </row>
    <row r="64" spans="1:2" ht="12.45" x14ac:dyDescent="0.3">
      <c r="A64" s="2">
        <v>63</v>
      </c>
      <c r="B64" s="21">
        <v>0.71899999999999997</v>
      </c>
    </row>
    <row r="65" spans="1:2" ht="12.45" x14ac:dyDescent="0.3">
      <c r="A65" s="2">
        <v>64</v>
      </c>
      <c r="B65" s="21">
        <v>0.70799999999999996</v>
      </c>
    </row>
    <row r="66" spans="1:2" ht="12.45" x14ac:dyDescent="0.3">
      <c r="A66" s="2">
        <v>65</v>
      </c>
      <c r="B66" s="21">
        <v>0.69699999999999995</v>
      </c>
    </row>
    <row r="67" spans="1:2" ht="12.45" x14ac:dyDescent="0.3">
      <c r="A67" s="2">
        <v>66</v>
      </c>
      <c r="B67" s="21">
        <v>0.68589999999999995</v>
      </c>
    </row>
    <row r="68" spans="1:2" ht="12.45" x14ac:dyDescent="0.3">
      <c r="A68" s="2">
        <v>67</v>
      </c>
      <c r="B68" s="21">
        <v>0.67490000000000006</v>
      </c>
    </row>
    <row r="69" spans="1:2" ht="12.45" x14ac:dyDescent="0.3">
      <c r="A69" s="2">
        <v>68</v>
      </c>
      <c r="B69" s="21">
        <v>0.66390000000000005</v>
      </c>
    </row>
    <row r="70" spans="1:2" ht="12.45" x14ac:dyDescent="0.3">
      <c r="A70" s="2">
        <v>69</v>
      </c>
      <c r="B70" s="21">
        <v>0.65290000000000004</v>
      </c>
    </row>
    <row r="71" spans="1:2" ht="12.45" x14ac:dyDescent="0.3">
      <c r="A71" s="2">
        <v>70</v>
      </c>
      <c r="B71" s="21">
        <v>0.64190000000000003</v>
      </c>
    </row>
    <row r="72" spans="1:2" ht="12.45" x14ac:dyDescent="0.3">
      <c r="A72" s="2">
        <v>71</v>
      </c>
      <c r="B72" s="21">
        <v>0.63080000000000003</v>
      </c>
    </row>
    <row r="73" spans="1:2" ht="12.45" x14ac:dyDescent="0.3">
      <c r="A73" s="2">
        <v>72</v>
      </c>
      <c r="B73" s="21">
        <v>0.61980000000000002</v>
      </c>
    </row>
    <row r="74" spans="1:2" ht="12.45" x14ac:dyDescent="0.3">
      <c r="A74" s="2">
        <v>73</v>
      </c>
      <c r="B74" s="21">
        <v>0.60880000000000001</v>
      </c>
    </row>
    <row r="75" spans="1:2" ht="12.45" x14ac:dyDescent="0.3">
      <c r="A75" s="2">
        <v>74</v>
      </c>
      <c r="B75" s="21">
        <v>0.5978</v>
      </c>
    </row>
    <row r="76" spans="1:2" ht="12.45" x14ac:dyDescent="0.3">
      <c r="A76" s="2">
        <v>75</v>
      </c>
      <c r="B76" s="21">
        <v>0.58679999999999999</v>
      </c>
    </row>
    <row r="77" spans="1:2" ht="12.45" x14ac:dyDescent="0.3">
      <c r="A77" s="2">
        <v>76</v>
      </c>
      <c r="B77" s="21">
        <v>0.57569999999999999</v>
      </c>
    </row>
    <row r="78" spans="1:2" ht="12.45" x14ac:dyDescent="0.3">
      <c r="A78" s="2">
        <v>77</v>
      </c>
      <c r="B78" s="21">
        <v>0.56469999999999998</v>
      </c>
    </row>
    <row r="79" spans="1:2" ht="12.45" x14ac:dyDescent="0.3">
      <c r="A79" s="2">
        <v>78</v>
      </c>
      <c r="B79" s="21">
        <v>0.55369999999999997</v>
      </c>
    </row>
    <row r="80" spans="1:2" ht="12.45" x14ac:dyDescent="0.3">
      <c r="A80" s="2">
        <v>79</v>
      </c>
      <c r="B80" s="21">
        <v>0.54220000000000002</v>
      </c>
    </row>
    <row r="81" spans="1:2" ht="12.45" x14ac:dyDescent="0.3">
      <c r="A81" s="2">
        <v>80</v>
      </c>
      <c r="B81" s="21">
        <v>0.52969999999999995</v>
      </c>
    </row>
    <row r="82" spans="1:2" ht="12.45" x14ac:dyDescent="0.3">
      <c r="A82" s="2">
        <v>81</v>
      </c>
      <c r="B82" s="21">
        <v>0.5161</v>
      </c>
    </row>
    <row r="83" spans="1:2" ht="12.45" x14ac:dyDescent="0.3">
      <c r="A83" s="2">
        <v>82</v>
      </c>
      <c r="B83" s="21">
        <v>0.50160000000000005</v>
      </c>
    </row>
    <row r="84" spans="1:2" ht="12.45" x14ac:dyDescent="0.3">
      <c r="A84" s="2">
        <v>83</v>
      </c>
      <c r="B84" s="21">
        <v>0.48609999999999998</v>
      </c>
    </row>
    <row r="85" spans="1:2" ht="12.45" x14ac:dyDescent="0.3">
      <c r="A85" s="2">
        <v>84</v>
      </c>
      <c r="B85" s="21">
        <v>0.46960000000000002</v>
      </c>
    </row>
    <row r="86" spans="1:2" ht="12.45" x14ac:dyDescent="0.3">
      <c r="A86" s="2">
        <v>85</v>
      </c>
      <c r="B86" s="21">
        <v>0.4521</v>
      </c>
    </row>
    <row r="87" spans="1:2" ht="12.45" x14ac:dyDescent="0.3">
      <c r="A87" s="2">
        <v>86</v>
      </c>
      <c r="B87" s="21">
        <v>0.4335</v>
      </c>
    </row>
    <row r="88" spans="1:2" ht="12.45" x14ac:dyDescent="0.3">
      <c r="A88" s="2">
        <v>87</v>
      </c>
      <c r="B88" s="21">
        <v>0.41399999999999998</v>
      </c>
    </row>
    <row r="89" spans="1:2" ht="12.45" x14ac:dyDescent="0.3">
      <c r="A89" s="2">
        <v>88</v>
      </c>
      <c r="B89" s="21">
        <v>0.39350000000000002</v>
      </c>
    </row>
    <row r="90" spans="1:2" ht="12.45" x14ac:dyDescent="0.3">
      <c r="A90" s="2">
        <v>89</v>
      </c>
      <c r="B90" s="21">
        <v>0.372</v>
      </c>
    </row>
    <row r="91" spans="1:2" ht="12.45" x14ac:dyDescent="0.3">
      <c r="A91" s="2">
        <v>90</v>
      </c>
      <c r="B91" s="21">
        <v>0.34949999999999998</v>
      </c>
    </row>
    <row r="92" spans="1:2" ht="12.45" x14ac:dyDescent="0.3">
      <c r="A92" s="2">
        <v>91</v>
      </c>
      <c r="B92" s="21">
        <v>0.32590000000000002</v>
      </c>
    </row>
    <row r="93" spans="1:2" ht="12.45" x14ac:dyDescent="0.3">
      <c r="A93" s="2">
        <v>92</v>
      </c>
      <c r="B93" s="21">
        <v>0.3014</v>
      </c>
    </row>
    <row r="94" spans="1:2" ht="12.45" x14ac:dyDescent="0.3">
      <c r="A94" s="2">
        <v>93</v>
      </c>
      <c r="B94" s="21">
        <v>0.27589999999999998</v>
      </c>
    </row>
    <row r="95" spans="1:2" ht="12.45" x14ac:dyDescent="0.3">
      <c r="A95" s="2">
        <v>94</v>
      </c>
      <c r="B95" s="21">
        <v>0.24940000000000001</v>
      </c>
    </row>
    <row r="96" spans="1:2" ht="12.45" x14ac:dyDescent="0.3">
      <c r="A96" s="2">
        <v>95</v>
      </c>
      <c r="B96" s="21">
        <v>0.22189999999999999</v>
      </c>
    </row>
    <row r="97" spans="1:2" ht="12.45" x14ac:dyDescent="0.3">
      <c r="A97" s="2">
        <v>96</v>
      </c>
      <c r="B97" s="21">
        <v>0.1933</v>
      </c>
    </row>
    <row r="98" spans="1:2" ht="12.45" x14ac:dyDescent="0.3">
      <c r="A98" s="2">
        <v>97</v>
      </c>
      <c r="B98" s="21">
        <v>0.1638</v>
      </c>
    </row>
    <row r="99" spans="1:2" ht="12.45" x14ac:dyDescent="0.3">
      <c r="A99" s="2">
        <v>98</v>
      </c>
      <c r="B99" s="21">
        <v>0.1333</v>
      </c>
    </row>
    <row r="100" spans="1:2" ht="12.45" x14ac:dyDescent="0.3">
      <c r="A100" s="2">
        <v>99</v>
      </c>
      <c r="B100" s="21">
        <v>0.1018</v>
      </c>
    </row>
    <row r="101" spans="1:2" ht="12.45" x14ac:dyDescent="0.3">
      <c r="A101" s="2">
        <v>100</v>
      </c>
      <c r="B101" s="21">
        <v>6.9199999999999998E-2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B101"/>
  <sheetViews>
    <sheetView workbookViewId="0">
      <pane ySplit="1" topLeftCell="A2" activePane="bottomLeft" state="frozen"/>
      <selection pane="bottomLeft"/>
    </sheetView>
  </sheetViews>
  <sheetFormatPr defaultColWidth="12.53515625" defaultRowHeight="15.75" customHeight="1" x14ac:dyDescent="0.3"/>
  <cols>
    <col min="1" max="1" width="12.53515625" style="3"/>
    <col min="2" max="2" width="12.53515625" style="22"/>
    <col min="3" max="16384" width="12.53515625" style="3"/>
  </cols>
  <sheetData>
    <row r="1" spans="1:2" s="10" customFormat="1" ht="15.75" customHeight="1" x14ac:dyDescent="0.3">
      <c r="A1" s="4" t="s">
        <v>5</v>
      </c>
      <c r="B1" s="20" t="s">
        <v>10</v>
      </c>
    </row>
    <row r="2" spans="1:2" s="10" customFormat="1" ht="15.75" customHeight="1" x14ac:dyDescent="0.3">
      <c r="A2" s="2">
        <v>1</v>
      </c>
      <c r="B2" s="21">
        <v>0.98929999999999996</v>
      </c>
    </row>
    <row r="3" spans="1:2" s="10" customFormat="1" ht="15.75" customHeight="1" x14ac:dyDescent="0.3">
      <c r="A3" s="2">
        <v>2</v>
      </c>
      <c r="B3" s="21">
        <v>0.98929999999999996</v>
      </c>
    </row>
    <row r="4" spans="1:2" s="10" customFormat="1" ht="15.75" customHeight="1" x14ac:dyDescent="0.3">
      <c r="A4" s="2">
        <v>3</v>
      </c>
      <c r="B4" s="21">
        <v>0.98929999999999996</v>
      </c>
    </row>
    <row r="5" spans="1:2" s="10" customFormat="1" ht="15.75" customHeight="1" x14ac:dyDescent="0.3">
      <c r="A5" s="2">
        <v>4</v>
      </c>
      <c r="B5" s="21">
        <v>0.98929999999999996</v>
      </c>
    </row>
    <row r="6" spans="1:2" s="10" customFormat="1" ht="15.75" customHeight="1" x14ac:dyDescent="0.3">
      <c r="A6" s="2">
        <v>5</v>
      </c>
      <c r="B6" s="21">
        <v>0.98929999999999996</v>
      </c>
    </row>
    <row r="7" spans="1:2" s="10" customFormat="1" ht="15.75" customHeight="1" x14ac:dyDescent="0.3">
      <c r="A7" s="2">
        <v>6</v>
      </c>
      <c r="B7" s="21">
        <v>0.98929999999999996</v>
      </c>
    </row>
    <row r="8" spans="1:2" s="10" customFormat="1" ht="15.75" customHeight="1" x14ac:dyDescent="0.3">
      <c r="A8" s="2">
        <v>7</v>
      </c>
      <c r="B8" s="21">
        <v>0.98929999999999996</v>
      </c>
    </row>
    <row r="9" spans="1:2" s="10" customFormat="1" ht="15.75" customHeight="1" x14ac:dyDescent="0.3">
      <c r="A9" s="2">
        <v>8</v>
      </c>
      <c r="B9" s="21">
        <v>0.98929999999999996</v>
      </c>
    </row>
    <row r="10" spans="1:2" s="10" customFormat="1" ht="15.75" customHeight="1" x14ac:dyDescent="0.3">
      <c r="A10" s="2">
        <v>9</v>
      </c>
      <c r="B10" s="21">
        <v>0.98929999999999996</v>
      </c>
    </row>
    <row r="11" spans="1:2" s="10" customFormat="1" ht="15.75" customHeight="1" x14ac:dyDescent="0.3">
      <c r="A11" s="2">
        <v>10</v>
      </c>
      <c r="B11" s="21">
        <v>0.98929999999999996</v>
      </c>
    </row>
    <row r="12" spans="1:2" s="10" customFormat="1" ht="15.75" customHeight="1" x14ac:dyDescent="0.3">
      <c r="A12" s="2">
        <v>11</v>
      </c>
      <c r="B12" s="21">
        <v>0.98929999999999996</v>
      </c>
    </row>
    <row r="13" spans="1:2" s="10" customFormat="1" ht="15.75" customHeight="1" x14ac:dyDescent="0.3">
      <c r="A13" s="2">
        <v>12</v>
      </c>
      <c r="B13" s="21">
        <v>0.98929999999999996</v>
      </c>
    </row>
    <row r="14" spans="1:2" s="10" customFormat="1" ht="15.75" customHeight="1" x14ac:dyDescent="0.3">
      <c r="A14" s="2">
        <v>13</v>
      </c>
      <c r="B14" s="21">
        <v>0.98929999999999996</v>
      </c>
    </row>
    <row r="15" spans="1:2" s="10" customFormat="1" ht="15.75" customHeight="1" x14ac:dyDescent="0.3">
      <c r="A15" s="2">
        <v>14</v>
      </c>
      <c r="B15" s="21">
        <v>0.98929999999999996</v>
      </c>
    </row>
    <row r="16" spans="1:2" s="10" customFormat="1" ht="15.75" customHeight="1" x14ac:dyDescent="0.3">
      <c r="A16" s="2">
        <v>15</v>
      </c>
      <c r="B16" s="21">
        <v>0.98929999999999996</v>
      </c>
    </row>
    <row r="17" spans="1:2" s="10" customFormat="1" ht="15.75" customHeight="1" x14ac:dyDescent="0.3">
      <c r="A17" s="2">
        <v>16</v>
      </c>
      <c r="B17" s="21">
        <v>0.98929999999999996</v>
      </c>
    </row>
    <row r="18" spans="1:2" s="10" customFormat="1" ht="15.75" customHeight="1" x14ac:dyDescent="0.3">
      <c r="A18" s="2">
        <v>17</v>
      </c>
      <c r="B18" s="21">
        <v>0.98929999999999996</v>
      </c>
    </row>
    <row r="19" spans="1:2" s="10" customFormat="1" ht="15.75" customHeight="1" x14ac:dyDescent="0.3">
      <c r="A19" s="2">
        <v>18</v>
      </c>
      <c r="B19" s="21">
        <v>0.98929999999999996</v>
      </c>
    </row>
    <row r="20" spans="1:2" s="10" customFormat="1" ht="15.75" customHeight="1" x14ac:dyDescent="0.3">
      <c r="A20" s="2">
        <v>19</v>
      </c>
      <c r="B20" s="21">
        <v>0.98929999999999996</v>
      </c>
    </row>
    <row r="21" spans="1:2" ht="15.75" customHeight="1" x14ac:dyDescent="0.3">
      <c r="A21" s="2">
        <v>20</v>
      </c>
      <c r="B21" s="21">
        <v>0.98929999999999996</v>
      </c>
    </row>
    <row r="22" spans="1:2" ht="15.75" customHeight="1" x14ac:dyDescent="0.3">
      <c r="A22" s="2">
        <v>21</v>
      </c>
      <c r="B22" s="21">
        <v>0.99609999999999999</v>
      </c>
    </row>
    <row r="23" spans="1:2" ht="15.75" customHeight="1" x14ac:dyDescent="0.3">
      <c r="A23" s="2">
        <v>22</v>
      </c>
      <c r="B23" s="21">
        <v>0.99960000000000004</v>
      </c>
    </row>
    <row r="24" spans="1:2" ht="15.75" customHeight="1" x14ac:dyDescent="0.3">
      <c r="A24" s="2">
        <v>23</v>
      </c>
      <c r="B24" s="21">
        <v>1</v>
      </c>
    </row>
    <row r="25" spans="1:2" ht="15.75" customHeight="1" x14ac:dyDescent="0.3">
      <c r="A25" s="2">
        <v>24</v>
      </c>
      <c r="B25" s="21">
        <v>1</v>
      </c>
    </row>
    <row r="26" spans="1:2" ht="15.75" customHeight="1" x14ac:dyDescent="0.3">
      <c r="A26" s="2">
        <v>25</v>
      </c>
      <c r="B26" s="21">
        <v>1</v>
      </c>
    </row>
    <row r="27" spans="1:2" ht="15.75" customHeight="1" x14ac:dyDescent="0.3">
      <c r="A27" s="2">
        <v>26</v>
      </c>
      <c r="B27" s="21">
        <v>1</v>
      </c>
    </row>
    <row r="28" spans="1:2" ht="15.75" customHeight="1" x14ac:dyDescent="0.3">
      <c r="A28" s="2">
        <v>27</v>
      </c>
      <c r="B28" s="21">
        <v>1</v>
      </c>
    </row>
    <row r="29" spans="1:2" ht="15.75" customHeight="1" x14ac:dyDescent="0.3">
      <c r="A29" s="2">
        <v>28</v>
      </c>
      <c r="B29" s="21">
        <v>0.99990000000000001</v>
      </c>
    </row>
    <row r="30" spans="1:2" ht="15.75" customHeight="1" x14ac:dyDescent="0.3">
      <c r="A30" s="2">
        <v>29</v>
      </c>
      <c r="B30" s="21">
        <v>0.99909999999999999</v>
      </c>
    </row>
    <row r="31" spans="1:2" ht="15.75" customHeight="1" x14ac:dyDescent="0.3">
      <c r="A31" s="2">
        <v>30</v>
      </c>
      <c r="B31" s="21">
        <v>0.99750000000000005</v>
      </c>
    </row>
    <row r="32" spans="1:2" ht="15.75" customHeight="1" x14ac:dyDescent="0.3">
      <c r="A32" s="2">
        <v>31</v>
      </c>
      <c r="B32" s="21">
        <v>0.99519999999999997</v>
      </c>
    </row>
    <row r="33" spans="1:2" ht="15.75" customHeight="1" x14ac:dyDescent="0.3">
      <c r="A33" s="2">
        <v>32</v>
      </c>
      <c r="B33" s="21">
        <v>0.99219999999999997</v>
      </c>
    </row>
    <row r="34" spans="1:2" ht="15.75" customHeight="1" x14ac:dyDescent="0.3">
      <c r="A34" s="2">
        <v>33</v>
      </c>
      <c r="B34" s="21">
        <v>0.98850000000000005</v>
      </c>
    </row>
    <row r="35" spans="1:2" ht="15.75" customHeight="1" x14ac:dyDescent="0.3">
      <c r="A35" s="2">
        <v>34</v>
      </c>
      <c r="B35" s="21">
        <v>0.98399999999999999</v>
      </c>
    </row>
    <row r="36" spans="1:2" ht="15.75" customHeight="1" x14ac:dyDescent="0.3">
      <c r="A36" s="2">
        <v>35</v>
      </c>
      <c r="B36" s="21">
        <v>0.9788</v>
      </c>
    </row>
    <row r="37" spans="1:2" ht="15.75" customHeight="1" x14ac:dyDescent="0.3">
      <c r="A37" s="2">
        <v>36</v>
      </c>
      <c r="B37" s="21">
        <v>0.97289999999999999</v>
      </c>
    </row>
    <row r="38" spans="1:2" ht="15.75" customHeight="1" x14ac:dyDescent="0.3">
      <c r="A38" s="2">
        <v>37</v>
      </c>
      <c r="B38" s="21">
        <v>0.96619999999999995</v>
      </c>
    </row>
    <row r="39" spans="1:2" ht="15.75" customHeight="1" x14ac:dyDescent="0.3">
      <c r="A39" s="2">
        <v>38</v>
      </c>
      <c r="B39" s="21">
        <v>0.95920000000000005</v>
      </c>
    </row>
    <row r="40" spans="1:2" ht="12.45" x14ac:dyDescent="0.3">
      <c r="A40" s="2">
        <v>39</v>
      </c>
      <c r="B40" s="21">
        <v>0.95209999999999995</v>
      </c>
    </row>
    <row r="41" spans="1:2" ht="12.45" x14ac:dyDescent="0.3">
      <c r="A41" s="2">
        <v>40</v>
      </c>
      <c r="B41" s="21">
        <v>0.94510000000000005</v>
      </c>
    </row>
    <row r="42" spans="1:2" ht="12.45" x14ac:dyDescent="0.3">
      <c r="A42" s="2">
        <v>41</v>
      </c>
      <c r="B42" s="21">
        <v>0.93799999999999994</v>
      </c>
    </row>
    <row r="43" spans="1:2" ht="12.45" x14ac:dyDescent="0.3">
      <c r="A43" s="2">
        <v>42</v>
      </c>
      <c r="B43" s="21">
        <v>0.93100000000000005</v>
      </c>
    </row>
    <row r="44" spans="1:2" ht="12.45" x14ac:dyDescent="0.3">
      <c r="A44" s="2">
        <v>43</v>
      </c>
      <c r="B44" s="21">
        <v>0.92400000000000004</v>
      </c>
    </row>
    <row r="45" spans="1:2" ht="12.45" x14ac:dyDescent="0.3">
      <c r="A45" s="2">
        <v>44</v>
      </c>
      <c r="B45" s="21">
        <v>0.91690000000000005</v>
      </c>
    </row>
    <row r="46" spans="1:2" ht="12.45" x14ac:dyDescent="0.3">
      <c r="A46" s="2">
        <v>45</v>
      </c>
      <c r="B46" s="21">
        <v>0.90990000000000004</v>
      </c>
    </row>
    <row r="47" spans="1:2" ht="12.45" x14ac:dyDescent="0.3">
      <c r="A47" s="2">
        <v>46</v>
      </c>
      <c r="B47" s="21">
        <v>0.90280000000000005</v>
      </c>
    </row>
    <row r="48" spans="1:2" ht="12.45" x14ac:dyDescent="0.3">
      <c r="A48" s="2">
        <v>47</v>
      </c>
      <c r="B48" s="21">
        <v>0.89580000000000004</v>
      </c>
    </row>
    <row r="49" spans="1:2" ht="12.45" x14ac:dyDescent="0.3">
      <c r="A49" s="2">
        <v>48</v>
      </c>
      <c r="B49" s="21">
        <v>0.88880000000000003</v>
      </c>
    </row>
    <row r="50" spans="1:2" ht="12.45" x14ac:dyDescent="0.3">
      <c r="A50" s="2">
        <v>49</v>
      </c>
      <c r="B50" s="21">
        <v>0.88170000000000004</v>
      </c>
    </row>
    <row r="51" spans="1:2" ht="12.45" x14ac:dyDescent="0.3">
      <c r="A51" s="2">
        <v>50</v>
      </c>
      <c r="B51" s="21">
        <v>0.87470000000000003</v>
      </c>
    </row>
    <row r="52" spans="1:2" ht="12.45" x14ac:dyDescent="0.3">
      <c r="A52" s="2">
        <v>51</v>
      </c>
      <c r="B52" s="21">
        <v>0.86760000000000004</v>
      </c>
    </row>
    <row r="53" spans="1:2" ht="12.45" x14ac:dyDescent="0.3">
      <c r="A53" s="2">
        <v>52</v>
      </c>
      <c r="B53" s="21">
        <v>0.86060000000000003</v>
      </c>
    </row>
    <row r="54" spans="1:2" ht="12.45" x14ac:dyDescent="0.3">
      <c r="A54" s="2">
        <v>53</v>
      </c>
      <c r="B54" s="21">
        <v>0.85360000000000003</v>
      </c>
    </row>
    <row r="55" spans="1:2" ht="12.45" x14ac:dyDescent="0.3">
      <c r="A55" s="2">
        <v>54</v>
      </c>
      <c r="B55" s="21">
        <v>0.84650000000000003</v>
      </c>
    </row>
    <row r="56" spans="1:2" ht="12.45" x14ac:dyDescent="0.3">
      <c r="A56" s="2">
        <v>55</v>
      </c>
      <c r="B56" s="21">
        <v>0.83950000000000002</v>
      </c>
    </row>
    <row r="57" spans="1:2" ht="12.45" x14ac:dyDescent="0.3">
      <c r="A57" s="2">
        <v>56</v>
      </c>
      <c r="B57" s="21">
        <v>0.83240000000000003</v>
      </c>
    </row>
    <row r="58" spans="1:2" ht="12.45" x14ac:dyDescent="0.3">
      <c r="A58" s="2">
        <v>57</v>
      </c>
      <c r="B58" s="21">
        <v>0.82540000000000002</v>
      </c>
    </row>
    <row r="59" spans="1:2" ht="12.45" x14ac:dyDescent="0.3">
      <c r="A59" s="2">
        <v>58</v>
      </c>
      <c r="B59" s="21">
        <v>0.81840000000000002</v>
      </c>
    </row>
    <row r="60" spans="1:2" ht="12.45" x14ac:dyDescent="0.3">
      <c r="A60" s="2">
        <v>59</v>
      </c>
      <c r="B60" s="21">
        <v>0.81130000000000002</v>
      </c>
    </row>
    <row r="61" spans="1:2" ht="12.45" x14ac:dyDescent="0.3">
      <c r="A61" s="2">
        <v>60</v>
      </c>
      <c r="B61" s="21">
        <v>0.80430000000000001</v>
      </c>
    </row>
    <row r="62" spans="1:2" ht="12.45" x14ac:dyDescent="0.3">
      <c r="A62" s="2">
        <v>61</v>
      </c>
      <c r="B62" s="21">
        <v>0.79720000000000002</v>
      </c>
    </row>
    <row r="63" spans="1:2" ht="12.45" x14ac:dyDescent="0.3">
      <c r="A63" s="2">
        <v>62</v>
      </c>
      <c r="B63" s="21">
        <v>0.79020000000000001</v>
      </c>
    </row>
    <row r="64" spans="1:2" ht="12.45" x14ac:dyDescent="0.3">
      <c r="A64" s="2">
        <v>63</v>
      </c>
      <c r="B64" s="21">
        <v>0.78320000000000001</v>
      </c>
    </row>
    <row r="65" spans="1:2" ht="12.45" x14ac:dyDescent="0.3">
      <c r="A65" s="2">
        <v>64</v>
      </c>
      <c r="B65" s="21">
        <v>0.77610000000000001</v>
      </c>
    </row>
    <row r="66" spans="1:2" ht="12.45" x14ac:dyDescent="0.3">
      <c r="A66" s="2">
        <v>65</v>
      </c>
      <c r="B66" s="21">
        <v>0.76910000000000001</v>
      </c>
    </row>
    <row r="67" spans="1:2" ht="12.45" x14ac:dyDescent="0.3">
      <c r="A67" s="2">
        <v>66</v>
      </c>
      <c r="B67" s="21">
        <v>0.76200000000000001</v>
      </c>
    </row>
    <row r="68" spans="1:2" ht="12.45" x14ac:dyDescent="0.3">
      <c r="A68" s="2">
        <v>67</v>
      </c>
      <c r="B68" s="21">
        <v>0.755</v>
      </c>
    </row>
    <row r="69" spans="1:2" ht="12.45" x14ac:dyDescent="0.3">
      <c r="A69" s="2">
        <v>68</v>
      </c>
      <c r="B69" s="21">
        <v>0.74790000000000001</v>
      </c>
    </row>
    <row r="70" spans="1:2" ht="12.45" x14ac:dyDescent="0.3">
      <c r="A70" s="2">
        <v>69</v>
      </c>
      <c r="B70" s="21">
        <v>0.74019999999999997</v>
      </c>
    </row>
    <row r="71" spans="1:2" ht="12.45" x14ac:dyDescent="0.3">
      <c r="A71" s="2">
        <v>70</v>
      </c>
      <c r="B71" s="21">
        <v>0.7319</v>
      </c>
    </row>
    <row r="72" spans="1:2" ht="12.45" x14ac:dyDescent="0.3">
      <c r="A72" s="2">
        <v>71</v>
      </c>
      <c r="B72" s="21">
        <v>0.72299999999999998</v>
      </c>
    </row>
    <row r="73" spans="1:2" ht="12.45" x14ac:dyDescent="0.3">
      <c r="A73" s="2">
        <v>72</v>
      </c>
      <c r="B73" s="21">
        <v>0.71340000000000003</v>
      </c>
    </row>
    <row r="74" spans="1:2" ht="12.45" x14ac:dyDescent="0.3">
      <c r="A74" s="2">
        <v>73</v>
      </c>
      <c r="B74" s="21">
        <v>0.70309999999999995</v>
      </c>
    </row>
    <row r="75" spans="1:2" ht="12.45" x14ac:dyDescent="0.3">
      <c r="A75" s="2">
        <v>74</v>
      </c>
      <c r="B75" s="21">
        <v>0.69230000000000003</v>
      </c>
    </row>
    <row r="76" spans="1:2" ht="12.45" x14ac:dyDescent="0.3">
      <c r="A76" s="2">
        <v>75</v>
      </c>
      <c r="B76" s="21">
        <v>0.68079999999999996</v>
      </c>
    </row>
    <row r="77" spans="1:2" ht="12.45" x14ac:dyDescent="0.3">
      <c r="A77" s="2">
        <v>76</v>
      </c>
      <c r="B77" s="21">
        <v>0.66869999999999996</v>
      </c>
    </row>
    <row r="78" spans="1:2" ht="12.45" x14ac:dyDescent="0.3">
      <c r="A78" s="2">
        <v>77</v>
      </c>
      <c r="B78" s="21">
        <v>0.65590000000000004</v>
      </c>
    </row>
    <row r="79" spans="1:2" ht="12.45" x14ac:dyDescent="0.3">
      <c r="A79" s="2">
        <v>78</v>
      </c>
      <c r="B79" s="21">
        <v>0.64249999999999996</v>
      </c>
    </row>
    <row r="80" spans="1:2" ht="12.45" x14ac:dyDescent="0.3">
      <c r="A80" s="2">
        <v>79</v>
      </c>
      <c r="B80" s="21">
        <v>0.62849999999999995</v>
      </c>
    </row>
    <row r="81" spans="1:2" ht="12.45" x14ac:dyDescent="0.3">
      <c r="A81" s="2">
        <v>80</v>
      </c>
      <c r="B81" s="21">
        <v>0.61380000000000001</v>
      </c>
    </row>
    <row r="82" spans="1:2" ht="12.45" x14ac:dyDescent="0.3">
      <c r="A82" s="2">
        <v>81</v>
      </c>
      <c r="B82" s="21">
        <v>0.59850000000000003</v>
      </c>
    </row>
    <row r="83" spans="1:2" ht="12.45" x14ac:dyDescent="0.3">
      <c r="A83" s="2">
        <v>82</v>
      </c>
      <c r="B83" s="21">
        <v>0.58250000000000002</v>
      </c>
    </row>
    <row r="84" spans="1:2" ht="12.45" x14ac:dyDescent="0.3">
      <c r="A84" s="2">
        <v>83</v>
      </c>
      <c r="B84" s="21">
        <v>0.56599999999999995</v>
      </c>
    </row>
    <row r="85" spans="1:2" ht="12.45" x14ac:dyDescent="0.3">
      <c r="A85" s="2">
        <v>84</v>
      </c>
      <c r="B85" s="21">
        <v>0.54879999999999995</v>
      </c>
    </row>
    <row r="86" spans="1:2" ht="12.45" x14ac:dyDescent="0.3">
      <c r="A86" s="2">
        <v>85</v>
      </c>
      <c r="B86" s="21">
        <v>0.53090000000000004</v>
      </c>
    </row>
    <row r="87" spans="1:2" ht="12.45" x14ac:dyDescent="0.3">
      <c r="A87" s="2">
        <v>86</v>
      </c>
      <c r="B87" s="21">
        <v>0.51239999999999997</v>
      </c>
    </row>
    <row r="88" spans="1:2" ht="12.45" x14ac:dyDescent="0.3">
      <c r="A88" s="2">
        <v>87</v>
      </c>
      <c r="B88" s="21">
        <v>0.49330000000000002</v>
      </c>
    </row>
    <row r="89" spans="1:2" ht="12.45" x14ac:dyDescent="0.3">
      <c r="A89" s="2">
        <v>88</v>
      </c>
      <c r="B89" s="21">
        <v>0.47349999999999998</v>
      </c>
    </row>
    <row r="90" spans="1:2" ht="12.45" x14ac:dyDescent="0.3">
      <c r="A90" s="2">
        <v>89</v>
      </c>
      <c r="B90" s="21">
        <v>0.4531</v>
      </c>
    </row>
    <row r="91" spans="1:2" ht="12.45" x14ac:dyDescent="0.3">
      <c r="A91" s="2">
        <v>90</v>
      </c>
      <c r="B91" s="21">
        <v>0.43209999999999998</v>
      </c>
    </row>
    <row r="92" spans="1:2" ht="12.45" x14ac:dyDescent="0.3">
      <c r="A92" s="2">
        <v>91</v>
      </c>
      <c r="B92" s="21">
        <v>0.41039999999999999</v>
      </c>
    </row>
    <row r="93" spans="1:2" ht="12.45" x14ac:dyDescent="0.3">
      <c r="A93" s="2">
        <v>92</v>
      </c>
      <c r="B93" s="21">
        <v>0.3881</v>
      </c>
    </row>
    <row r="94" spans="1:2" ht="12.45" x14ac:dyDescent="0.3">
      <c r="A94" s="2">
        <v>93</v>
      </c>
      <c r="B94" s="21">
        <v>0.36520000000000002</v>
      </c>
    </row>
    <row r="95" spans="1:2" ht="12.45" x14ac:dyDescent="0.3">
      <c r="A95" s="2">
        <v>94</v>
      </c>
      <c r="B95" s="21">
        <v>0.34160000000000001</v>
      </c>
    </row>
    <row r="96" spans="1:2" ht="12.45" x14ac:dyDescent="0.3">
      <c r="A96" s="2">
        <v>95</v>
      </c>
      <c r="B96" s="21">
        <v>0.31740000000000002</v>
      </c>
    </row>
    <row r="97" spans="1:2" ht="12.45" x14ac:dyDescent="0.3">
      <c r="A97" s="2">
        <v>96</v>
      </c>
      <c r="B97" s="21">
        <v>0.29260000000000003</v>
      </c>
    </row>
    <row r="98" spans="1:2" ht="12.45" x14ac:dyDescent="0.3">
      <c r="A98" s="2">
        <v>97</v>
      </c>
      <c r="B98" s="21">
        <v>0.2671</v>
      </c>
    </row>
    <row r="99" spans="1:2" ht="12.45" x14ac:dyDescent="0.3">
      <c r="A99" s="2">
        <v>98</v>
      </c>
      <c r="B99" s="21">
        <v>0.2409</v>
      </c>
    </row>
    <row r="100" spans="1:2" ht="12.45" x14ac:dyDescent="0.3">
      <c r="A100" s="2">
        <v>99</v>
      </c>
      <c r="B100" s="21">
        <v>0.2142</v>
      </c>
    </row>
    <row r="101" spans="1:2" ht="12.45" x14ac:dyDescent="0.3">
      <c r="A101" s="2">
        <v>100</v>
      </c>
      <c r="B101" s="21">
        <v>0.18679999999999999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FF598-46CB-4339-9A3C-43C710359662}">
  <sheetPr>
    <outlinePr summaryBelow="0" summaryRight="0"/>
  </sheetPr>
  <dimension ref="A1:B100"/>
  <sheetViews>
    <sheetView workbookViewId="0">
      <pane ySplit="1" topLeftCell="A2" activePane="bottomLeft" state="frozen"/>
      <selection pane="bottomLeft"/>
    </sheetView>
  </sheetViews>
  <sheetFormatPr defaultColWidth="12.53515625" defaultRowHeight="15.75" customHeight="1" x14ac:dyDescent="0.3"/>
  <cols>
    <col min="1" max="1" width="12.53515625" style="3"/>
    <col min="2" max="2" width="12.53515625" style="22"/>
    <col min="3" max="16384" width="12.53515625" style="3"/>
  </cols>
  <sheetData>
    <row r="1" spans="1:2" s="10" customFormat="1" ht="15.75" customHeight="1" x14ac:dyDescent="0.3">
      <c r="A1" s="4" t="s">
        <v>5</v>
      </c>
      <c r="B1" s="20" t="s">
        <v>10</v>
      </c>
    </row>
    <row r="2" spans="1:2" s="10" customFormat="1" ht="15.75" customHeight="1" x14ac:dyDescent="0.3">
      <c r="A2" s="2">
        <v>1</v>
      </c>
      <c r="B2" s="21">
        <v>1</v>
      </c>
    </row>
    <row r="3" spans="1:2" s="10" customFormat="1" ht="15.75" customHeight="1" x14ac:dyDescent="0.3">
      <c r="A3" s="2">
        <v>2</v>
      </c>
      <c r="B3" s="21">
        <v>1</v>
      </c>
    </row>
    <row r="4" spans="1:2" s="10" customFormat="1" ht="15.75" customHeight="1" x14ac:dyDescent="0.3">
      <c r="A4" s="2">
        <v>3</v>
      </c>
      <c r="B4" s="21">
        <v>1</v>
      </c>
    </row>
    <row r="5" spans="1:2" s="10" customFormat="1" ht="15.75" customHeight="1" x14ac:dyDescent="0.3">
      <c r="A5" s="2">
        <v>4</v>
      </c>
      <c r="B5" s="21">
        <v>1</v>
      </c>
    </row>
    <row r="6" spans="1:2" s="10" customFormat="1" ht="15.75" customHeight="1" x14ac:dyDescent="0.3">
      <c r="A6" s="2">
        <v>5</v>
      </c>
      <c r="B6" s="21">
        <v>1</v>
      </c>
    </row>
    <row r="7" spans="1:2" s="10" customFormat="1" ht="15.75" customHeight="1" x14ac:dyDescent="0.3">
      <c r="A7" s="2">
        <v>6</v>
      </c>
      <c r="B7" s="21">
        <v>1</v>
      </c>
    </row>
    <row r="8" spans="1:2" s="10" customFormat="1" ht="15.75" customHeight="1" x14ac:dyDescent="0.3">
      <c r="A8" s="2">
        <v>7</v>
      </c>
      <c r="B8" s="21">
        <v>1</v>
      </c>
    </row>
    <row r="9" spans="1:2" s="10" customFormat="1" ht="15.75" customHeight="1" x14ac:dyDescent="0.3">
      <c r="A9" s="2">
        <v>8</v>
      </c>
      <c r="B9" s="21">
        <v>1</v>
      </c>
    </row>
    <row r="10" spans="1:2" s="10" customFormat="1" ht="15.75" customHeight="1" x14ac:dyDescent="0.3">
      <c r="A10" s="2">
        <v>9</v>
      </c>
      <c r="B10" s="21">
        <v>1</v>
      </c>
    </row>
    <row r="11" spans="1:2" s="10" customFormat="1" ht="15.75" customHeight="1" x14ac:dyDescent="0.3">
      <c r="A11" s="2">
        <v>10</v>
      </c>
      <c r="B11" s="21">
        <v>1</v>
      </c>
    </row>
    <row r="12" spans="1:2" s="10" customFormat="1" ht="15.75" customHeight="1" x14ac:dyDescent="0.3">
      <c r="A12" s="2">
        <v>11</v>
      </c>
      <c r="B12" s="21">
        <v>1</v>
      </c>
    </row>
    <row r="13" spans="1:2" s="10" customFormat="1" ht="15.75" customHeight="1" x14ac:dyDescent="0.3">
      <c r="A13" s="2">
        <v>12</v>
      </c>
      <c r="B13" s="21">
        <v>1</v>
      </c>
    </row>
    <row r="14" spans="1:2" s="10" customFormat="1" ht="15.75" customHeight="1" x14ac:dyDescent="0.3">
      <c r="A14" s="2">
        <v>13</v>
      </c>
      <c r="B14" s="21">
        <v>1</v>
      </c>
    </row>
    <row r="15" spans="1:2" s="10" customFormat="1" ht="15.75" customHeight="1" x14ac:dyDescent="0.3">
      <c r="A15" s="2">
        <v>14</v>
      </c>
      <c r="B15" s="21">
        <v>1</v>
      </c>
    </row>
    <row r="16" spans="1:2" s="10" customFormat="1" ht="15.75" customHeight="1" x14ac:dyDescent="0.3">
      <c r="A16" s="2">
        <v>15</v>
      </c>
      <c r="B16" s="21">
        <v>1</v>
      </c>
    </row>
    <row r="17" spans="1:2" s="10" customFormat="1" ht="15.75" customHeight="1" x14ac:dyDescent="0.3">
      <c r="A17" s="2">
        <v>16</v>
      </c>
      <c r="B17" s="21">
        <v>1</v>
      </c>
    </row>
    <row r="18" spans="1:2" s="10" customFormat="1" ht="15.75" customHeight="1" x14ac:dyDescent="0.3">
      <c r="A18" s="2">
        <v>17</v>
      </c>
      <c r="B18" s="21">
        <v>1</v>
      </c>
    </row>
    <row r="19" spans="1:2" s="10" customFormat="1" ht="15.75" customHeight="1" x14ac:dyDescent="0.3">
      <c r="A19" s="2">
        <v>18</v>
      </c>
      <c r="B19" s="21">
        <v>1</v>
      </c>
    </row>
    <row r="20" spans="1:2" ht="15.75" customHeight="1" x14ac:dyDescent="0.3">
      <c r="A20" s="2">
        <v>19</v>
      </c>
      <c r="B20" s="21">
        <v>1</v>
      </c>
    </row>
    <row r="21" spans="1:2" ht="15.75" customHeight="1" x14ac:dyDescent="0.3">
      <c r="A21" s="2">
        <v>20</v>
      </c>
      <c r="B21" s="21">
        <v>1</v>
      </c>
    </row>
    <row r="22" spans="1:2" ht="15.75" customHeight="1" x14ac:dyDescent="0.3">
      <c r="A22" s="2">
        <v>21</v>
      </c>
      <c r="B22" s="21">
        <v>1</v>
      </c>
    </row>
    <row r="23" spans="1:2" ht="15.75" customHeight="1" x14ac:dyDescent="0.3">
      <c r="A23" s="2">
        <v>22</v>
      </c>
      <c r="B23" s="21">
        <v>1</v>
      </c>
    </row>
    <row r="24" spans="1:2" ht="15.75" customHeight="1" x14ac:dyDescent="0.3">
      <c r="A24" s="2">
        <v>23</v>
      </c>
      <c r="B24" s="21">
        <v>1</v>
      </c>
    </row>
    <row r="25" spans="1:2" ht="15.75" customHeight="1" x14ac:dyDescent="0.3">
      <c r="A25" s="2">
        <v>24</v>
      </c>
      <c r="B25" s="21">
        <v>1</v>
      </c>
    </row>
    <row r="26" spans="1:2" ht="15.75" customHeight="1" x14ac:dyDescent="0.3">
      <c r="A26" s="2">
        <v>25</v>
      </c>
      <c r="B26" s="21">
        <v>1</v>
      </c>
    </row>
    <row r="27" spans="1:2" ht="15.75" customHeight="1" x14ac:dyDescent="0.3">
      <c r="A27" s="2">
        <v>26</v>
      </c>
      <c r="B27" s="21">
        <v>1</v>
      </c>
    </row>
    <row r="28" spans="1:2" ht="15.75" customHeight="1" x14ac:dyDescent="0.3">
      <c r="A28" s="2">
        <v>27</v>
      </c>
      <c r="B28" s="21">
        <v>1</v>
      </c>
    </row>
    <row r="29" spans="1:2" ht="15.75" customHeight="1" x14ac:dyDescent="0.3">
      <c r="A29" s="2">
        <v>28</v>
      </c>
      <c r="B29" s="21">
        <v>1</v>
      </c>
    </row>
    <row r="30" spans="1:2" ht="15.75" customHeight="1" x14ac:dyDescent="0.3">
      <c r="A30" s="2">
        <v>29</v>
      </c>
      <c r="B30" s="21">
        <v>1</v>
      </c>
    </row>
    <row r="31" spans="1:2" ht="15.75" customHeight="1" x14ac:dyDescent="0.3">
      <c r="A31" s="2">
        <v>30</v>
      </c>
      <c r="B31" s="21">
        <v>0.99970000000000003</v>
      </c>
    </row>
    <row r="32" spans="1:2" ht="15.75" customHeight="1" x14ac:dyDescent="0.3">
      <c r="A32" s="2">
        <v>31</v>
      </c>
      <c r="B32" s="21">
        <v>0.999</v>
      </c>
    </row>
    <row r="33" spans="1:2" ht="15.75" customHeight="1" x14ac:dyDescent="0.3">
      <c r="A33" s="2">
        <v>32</v>
      </c>
      <c r="B33" s="21">
        <v>0.99770000000000003</v>
      </c>
    </row>
    <row r="34" spans="1:2" ht="15.75" customHeight="1" x14ac:dyDescent="0.3">
      <c r="A34" s="2">
        <v>33</v>
      </c>
      <c r="B34" s="21">
        <v>0.99590000000000001</v>
      </c>
    </row>
    <row r="35" spans="1:2" ht="15.75" customHeight="1" x14ac:dyDescent="0.3">
      <c r="A35" s="2">
        <v>34</v>
      </c>
      <c r="B35" s="21">
        <v>0.99360000000000004</v>
      </c>
    </row>
    <row r="36" spans="1:2" ht="15.75" customHeight="1" x14ac:dyDescent="0.3">
      <c r="A36" s="2">
        <v>35</v>
      </c>
      <c r="B36" s="21">
        <v>0.9909</v>
      </c>
    </row>
    <row r="37" spans="1:2" ht="15.75" customHeight="1" x14ac:dyDescent="0.3">
      <c r="A37" s="2">
        <v>36</v>
      </c>
      <c r="B37" s="21">
        <v>0.98760000000000003</v>
      </c>
    </row>
    <row r="38" spans="1:2" ht="15.75" customHeight="1" x14ac:dyDescent="0.3">
      <c r="A38" s="2">
        <v>37</v>
      </c>
      <c r="B38" s="21">
        <v>0.98380000000000001</v>
      </c>
    </row>
    <row r="39" spans="1:2" ht="12.45" x14ac:dyDescent="0.3">
      <c r="A39" s="2">
        <v>38</v>
      </c>
      <c r="B39" s="21">
        <v>0.97950000000000004</v>
      </c>
    </row>
    <row r="40" spans="1:2" ht="12.45" x14ac:dyDescent="0.3">
      <c r="A40" s="2">
        <v>39</v>
      </c>
      <c r="B40" s="21">
        <v>0.97470000000000001</v>
      </c>
    </row>
    <row r="41" spans="1:2" ht="12.45" x14ac:dyDescent="0.3">
      <c r="A41" s="2">
        <v>40</v>
      </c>
      <c r="B41" s="21">
        <v>0.96950000000000003</v>
      </c>
    </row>
    <row r="42" spans="1:2" ht="12.45" x14ac:dyDescent="0.3">
      <c r="A42" s="2">
        <v>41</v>
      </c>
      <c r="B42" s="21">
        <v>0.9637</v>
      </c>
    </row>
    <row r="43" spans="1:2" ht="12.45" x14ac:dyDescent="0.3">
      <c r="A43" s="2">
        <v>42</v>
      </c>
      <c r="B43" s="21">
        <v>0.95740000000000003</v>
      </c>
    </row>
    <row r="44" spans="1:2" ht="12.45" x14ac:dyDescent="0.3">
      <c r="A44" s="2">
        <v>43</v>
      </c>
      <c r="B44" s="21">
        <v>0.9506</v>
      </c>
    </row>
    <row r="45" spans="1:2" ht="12.45" x14ac:dyDescent="0.3">
      <c r="A45" s="2">
        <v>44</v>
      </c>
      <c r="B45" s="21">
        <v>0.94330000000000003</v>
      </c>
    </row>
    <row r="46" spans="1:2" ht="12.45" x14ac:dyDescent="0.3">
      <c r="A46" s="2">
        <v>45</v>
      </c>
      <c r="B46" s="21">
        <v>0.9355</v>
      </c>
    </row>
    <row r="47" spans="1:2" ht="12.45" x14ac:dyDescent="0.3">
      <c r="A47" s="2">
        <v>46</v>
      </c>
      <c r="B47" s="21">
        <v>0.92720000000000002</v>
      </c>
    </row>
    <row r="48" spans="1:2" ht="12.45" x14ac:dyDescent="0.3">
      <c r="A48" s="2">
        <v>47</v>
      </c>
      <c r="B48" s="21">
        <v>0.91839999999999999</v>
      </c>
    </row>
    <row r="49" spans="1:2" ht="12.45" x14ac:dyDescent="0.3">
      <c r="A49" s="2">
        <v>48</v>
      </c>
      <c r="B49" s="21">
        <v>0.90910000000000002</v>
      </c>
    </row>
    <row r="50" spans="1:2" ht="12.45" x14ac:dyDescent="0.3">
      <c r="A50" s="2">
        <v>49</v>
      </c>
      <c r="B50" s="21">
        <v>0.89929999999999999</v>
      </c>
    </row>
    <row r="51" spans="1:2" ht="12.45" x14ac:dyDescent="0.3">
      <c r="A51" s="2">
        <v>50</v>
      </c>
      <c r="B51" s="21">
        <v>0.88949999999999996</v>
      </c>
    </row>
    <row r="52" spans="1:2" ht="12.45" x14ac:dyDescent="0.3">
      <c r="A52" s="2">
        <v>51</v>
      </c>
      <c r="B52" s="21">
        <v>0.87980000000000003</v>
      </c>
    </row>
    <row r="53" spans="1:2" ht="12.45" x14ac:dyDescent="0.3">
      <c r="A53" s="2">
        <v>52</v>
      </c>
      <c r="B53" s="21">
        <v>0.87</v>
      </c>
    </row>
    <row r="54" spans="1:2" ht="12.45" x14ac:dyDescent="0.3">
      <c r="A54" s="2">
        <v>53</v>
      </c>
      <c r="B54" s="21">
        <v>0.86019999999999996</v>
      </c>
    </row>
    <row r="55" spans="1:2" ht="12.45" x14ac:dyDescent="0.3">
      <c r="A55" s="2">
        <v>54</v>
      </c>
      <c r="B55" s="21">
        <v>0.85040000000000004</v>
      </c>
    </row>
    <row r="56" spans="1:2" ht="12.45" x14ac:dyDescent="0.3">
      <c r="A56" s="2">
        <v>55</v>
      </c>
      <c r="B56" s="21">
        <v>0.84060000000000001</v>
      </c>
    </row>
    <row r="57" spans="1:2" ht="12.45" x14ac:dyDescent="0.3">
      <c r="A57" s="2">
        <v>56</v>
      </c>
      <c r="B57" s="21">
        <v>0.83079999999999998</v>
      </c>
    </row>
    <row r="58" spans="1:2" ht="12.45" x14ac:dyDescent="0.3">
      <c r="A58" s="2">
        <v>57</v>
      </c>
      <c r="B58" s="21">
        <v>0.82099999999999995</v>
      </c>
    </row>
    <row r="59" spans="1:2" ht="12.45" x14ac:dyDescent="0.3">
      <c r="A59" s="2">
        <v>58</v>
      </c>
      <c r="B59" s="21">
        <v>0.81120000000000003</v>
      </c>
    </row>
    <row r="60" spans="1:2" ht="12.45" x14ac:dyDescent="0.3">
      <c r="A60" s="2">
        <v>59</v>
      </c>
      <c r="B60" s="21">
        <v>0.8014</v>
      </c>
    </row>
    <row r="61" spans="1:2" ht="12.45" x14ac:dyDescent="0.3">
      <c r="A61" s="2">
        <v>60</v>
      </c>
      <c r="B61" s="21">
        <v>0.79159999999999997</v>
      </c>
    </row>
    <row r="62" spans="1:2" ht="12.45" x14ac:dyDescent="0.3">
      <c r="A62" s="2">
        <v>61</v>
      </c>
      <c r="B62" s="21">
        <v>0.78180000000000005</v>
      </c>
    </row>
    <row r="63" spans="1:2" ht="12.45" x14ac:dyDescent="0.3">
      <c r="A63" s="2">
        <v>62</v>
      </c>
      <c r="B63" s="21">
        <v>0.77200000000000002</v>
      </c>
    </row>
    <row r="64" spans="1:2" ht="12.45" x14ac:dyDescent="0.3">
      <c r="A64" s="2">
        <v>63</v>
      </c>
      <c r="B64" s="21">
        <v>0.76219999999999999</v>
      </c>
    </row>
    <row r="65" spans="1:2" ht="12.45" x14ac:dyDescent="0.3">
      <c r="A65" s="2">
        <v>64</v>
      </c>
      <c r="B65" s="21">
        <v>0.75239999999999996</v>
      </c>
    </row>
    <row r="66" spans="1:2" ht="12.45" x14ac:dyDescent="0.3">
      <c r="A66" s="2">
        <v>65</v>
      </c>
      <c r="B66" s="21">
        <v>0.74260000000000004</v>
      </c>
    </row>
    <row r="67" spans="1:2" ht="12.45" x14ac:dyDescent="0.3">
      <c r="A67" s="2">
        <v>66</v>
      </c>
      <c r="B67" s="21">
        <v>0.73280000000000001</v>
      </c>
    </row>
    <row r="68" spans="1:2" ht="12.45" x14ac:dyDescent="0.3">
      <c r="A68" s="2">
        <v>67</v>
      </c>
      <c r="B68" s="21">
        <v>0.72299999999999998</v>
      </c>
    </row>
    <row r="69" spans="1:2" ht="12.45" x14ac:dyDescent="0.3">
      <c r="A69" s="2">
        <v>68</v>
      </c>
      <c r="B69" s="21">
        <v>0.71330000000000005</v>
      </c>
    </row>
    <row r="70" spans="1:2" ht="12.45" x14ac:dyDescent="0.3">
      <c r="A70" s="2">
        <v>69</v>
      </c>
      <c r="B70" s="21">
        <v>0.70350000000000001</v>
      </c>
    </row>
    <row r="71" spans="1:2" ht="12.45" x14ac:dyDescent="0.3">
      <c r="A71" s="2">
        <v>70</v>
      </c>
      <c r="B71" s="21">
        <v>0.69369999999999998</v>
      </c>
    </row>
    <row r="72" spans="1:2" ht="12.45" x14ac:dyDescent="0.3">
      <c r="A72" s="2">
        <v>71</v>
      </c>
      <c r="B72" s="21">
        <v>0.68389999999999995</v>
      </c>
    </row>
    <row r="73" spans="1:2" ht="12.45" x14ac:dyDescent="0.3">
      <c r="A73" s="2">
        <v>72</v>
      </c>
      <c r="B73" s="21">
        <v>0.67410000000000003</v>
      </c>
    </row>
    <row r="74" spans="1:2" ht="12.45" x14ac:dyDescent="0.3">
      <c r="A74" s="2">
        <v>73</v>
      </c>
      <c r="B74" s="21">
        <v>0.6643</v>
      </c>
    </row>
    <row r="75" spans="1:2" ht="12.45" x14ac:dyDescent="0.3">
      <c r="A75" s="2">
        <v>74</v>
      </c>
      <c r="B75" s="21">
        <v>0.65449999999999997</v>
      </c>
    </row>
    <row r="76" spans="1:2" ht="12.45" x14ac:dyDescent="0.3">
      <c r="A76" s="2">
        <v>75</v>
      </c>
      <c r="B76" s="21">
        <v>0.64470000000000005</v>
      </c>
    </row>
    <row r="77" spans="1:2" ht="12.45" x14ac:dyDescent="0.3">
      <c r="A77" s="2">
        <v>76</v>
      </c>
      <c r="B77" s="21">
        <v>0.63490000000000002</v>
      </c>
    </row>
    <row r="78" spans="1:2" ht="12.45" x14ac:dyDescent="0.3">
      <c r="A78" s="2">
        <v>77</v>
      </c>
      <c r="B78" s="21">
        <v>0.62509999999999999</v>
      </c>
    </row>
    <row r="79" spans="1:2" ht="12.45" x14ac:dyDescent="0.3">
      <c r="A79" s="2">
        <v>78</v>
      </c>
      <c r="B79" s="21">
        <v>0.61509999999999998</v>
      </c>
    </row>
    <row r="80" spans="1:2" ht="12.45" x14ac:dyDescent="0.3">
      <c r="A80" s="2">
        <v>79</v>
      </c>
      <c r="B80" s="21">
        <v>0.60409999999999997</v>
      </c>
    </row>
    <row r="81" spans="1:2" ht="12.45" x14ac:dyDescent="0.3">
      <c r="A81" s="2">
        <v>80</v>
      </c>
      <c r="B81" s="21">
        <v>0.59240000000000004</v>
      </c>
    </row>
    <row r="82" spans="1:2" ht="12.45" x14ac:dyDescent="0.3">
      <c r="A82" s="2">
        <v>81</v>
      </c>
      <c r="B82" s="21">
        <v>0.57969999999999999</v>
      </c>
    </row>
    <row r="83" spans="1:2" ht="12.45" x14ac:dyDescent="0.3">
      <c r="A83" s="2">
        <v>82</v>
      </c>
      <c r="B83" s="21">
        <v>0.56620000000000004</v>
      </c>
    </row>
    <row r="84" spans="1:2" ht="12.45" x14ac:dyDescent="0.3">
      <c r="A84" s="2">
        <v>83</v>
      </c>
      <c r="B84" s="21">
        <v>0.55179999999999996</v>
      </c>
    </row>
    <row r="85" spans="1:2" ht="12.45" x14ac:dyDescent="0.3">
      <c r="A85" s="2">
        <v>84</v>
      </c>
      <c r="B85" s="21">
        <v>0.53649999999999998</v>
      </c>
    </row>
    <row r="86" spans="1:2" ht="12.45" x14ac:dyDescent="0.3">
      <c r="A86" s="2">
        <v>85</v>
      </c>
      <c r="B86" s="21">
        <v>0.52029999999999998</v>
      </c>
    </row>
    <row r="87" spans="1:2" ht="12.45" x14ac:dyDescent="0.3">
      <c r="A87" s="2">
        <v>86</v>
      </c>
      <c r="B87" s="21">
        <v>0.50329999999999997</v>
      </c>
    </row>
    <row r="88" spans="1:2" ht="12.45" x14ac:dyDescent="0.3">
      <c r="A88" s="2">
        <v>87</v>
      </c>
      <c r="B88" s="21">
        <v>0.4854</v>
      </c>
    </row>
    <row r="89" spans="1:2" ht="12.45" x14ac:dyDescent="0.3">
      <c r="A89" s="2">
        <v>88</v>
      </c>
      <c r="B89" s="21">
        <v>0.46660000000000001</v>
      </c>
    </row>
    <row r="90" spans="1:2" ht="12.45" x14ac:dyDescent="0.3">
      <c r="A90" s="2">
        <v>89</v>
      </c>
      <c r="B90" s="21">
        <v>0.44700000000000001</v>
      </c>
    </row>
    <row r="91" spans="1:2" ht="12.45" x14ac:dyDescent="0.3">
      <c r="A91" s="2">
        <v>90</v>
      </c>
      <c r="B91" s="21">
        <v>0.4264</v>
      </c>
    </row>
    <row r="92" spans="1:2" ht="12.45" x14ac:dyDescent="0.3">
      <c r="A92" s="2">
        <v>91</v>
      </c>
      <c r="B92" s="21">
        <v>0.40500000000000003</v>
      </c>
    </row>
    <row r="93" spans="1:2" ht="12.45" x14ac:dyDescent="0.3">
      <c r="A93" s="2">
        <v>92</v>
      </c>
      <c r="B93" s="21">
        <v>0.38279999999999997</v>
      </c>
    </row>
    <row r="94" spans="1:2" ht="12.45" x14ac:dyDescent="0.3">
      <c r="A94" s="2">
        <v>93</v>
      </c>
      <c r="B94" s="21">
        <v>0.35959999999999998</v>
      </c>
    </row>
    <row r="95" spans="1:2" ht="12.45" x14ac:dyDescent="0.3">
      <c r="A95" s="2">
        <v>94</v>
      </c>
      <c r="B95" s="21">
        <v>0.33560000000000001</v>
      </c>
    </row>
    <row r="96" spans="1:2" ht="12.45" x14ac:dyDescent="0.3">
      <c r="A96" s="2">
        <v>95</v>
      </c>
      <c r="B96" s="21">
        <v>0.31069999999999998</v>
      </c>
    </row>
    <row r="97" spans="1:2" ht="12.45" x14ac:dyDescent="0.3">
      <c r="A97" s="2">
        <v>96</v>
      </c>
      <c r="B97" s="21">
        <v>0.28489999999999999</v>
      </c>
    </row>
    <row r="98" spans="1:2" ht="12.45" x14ac:dyDescent="0.3">
      <c r="A98" s="2">
        <v>97</v>
      </c>
      <c r="B98" s="21">
        <v>0.25829999999999997</v>
      </c>
    </row>
    <row r="99" spans="1:2" ht="12.45" x14ac:dyDescent="0.3">
      <c r="A99" s="2">
        <v>98</v>
      </c>
      <c r="B99" s="21">
        <v>0.23069999999999999</v>
      </c>
    </row>
    <row r="100" spans="1:2" ht="12.45" x14ac:dyDescent="0.3">
      <c r="A100" s="2">
        <v>99</v>
      </c>
      <c r="B100" s="21">
        <v>0.20230000000000001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2086-0889-46D0-9342-D5A92C8E3907}">
  <sheetPr>
    <outlinePr summaryBelow="0" summaryRight="0"/>
  </sheetPr>
  <dimension ref="A1:B100"/>
  <sheetViews>
    <sheetView workbookViewId="0">
      <pane ySplit="1" topLeftCell="A2" activePane="bottomLeft" state="frozen"/>
      <selection pane="bottomLeft"/>
    </sheetView>
  </sheetViews>
  <sheetFormatPr defaultColWidth="12.53515625" defaultRowHeight="15.75" customHeight="1" x14ac:dyDescent="0.3"/>
  <cols>
    <col min="1" max="1" width="12.53515625" style="3"/>
    <col min="2" max="2" width="12.53515625" style="22"/>
    <col min="3" max="16384" width="12.53515625" style="3"/>
  </cols>
  <sheetData>
    <row r="1" spans="1:2" s="10" customFormat="1" ht="15.75" customHeight="1" x14ac:dyDescent="0.3">
      <c r="A1" s="4" t="s">
        <v>5</v>
      </c>
      <c r="B1" s="20" t="s">
        <v>10</v>
      </c>
    </row>
    <row r="2" spans="1:2" s="10" customFormat="1" ht="15.75" customHeight="1" x14ac:dyDescent="0.3">
      <c r="A2" s="2">
        <v>1</v>
      </c>
      <c r="B2" s="21">
        <v>1</v>
      </c>
    </row>
    <row r="3" spans="1:2" s="10" customFormat="1" ht="15.75" customHeight="1" x14ac:dyDescent="0.3">
      <c r="A3" s="2">
        <v>2</v>
      </c>
      <c r="B3" s="21">
        <v>1</v>
      </c>
    </row>
    <row r="4" spans="1:2" s="10" customFormat="1" ht="15.75" customHeight="1" x14ac:dyDescent="0.3">
      <c r="A4" s="2">
        <v>3</v>
      </c>
      <c r="B4" s="21">
        <v>1</v>
      </c>
    </row>
    <row r="5" spans="1:2" s="10" customFormat="1" ht="15.75" customHeight="1" x14ac:dyDescent="0.3">
      <c r="A5" s="2">
        <v>4</v>
      </c>
      <c r="B5" s="21">
        <v>1</v>
      </c>
    </row>
    <row r="6" spans="1:2" s="10" customFormat="1" ht="15.75" customHeight="1" x14ac:dyDescent="0.3">
      <c r="A6" s="2">
        <v>5</v>
      </c>
      <c r="B6" s="21">
        <v>1</v>
      </c>
    </row>
    <row r="7" spans="1:2" s="10" customFormat="1" ht="15.75" customHeight="1" x14ac:dyDescent="0.3">
      <c r="A7" s="2">
        <v>6</v>
      </c>
      <c r="B7" s="21">
        <v>1</v>
      </c>
    </row>
    <row r="8" spans="1:2" s="10" customFormat="1" ht="15.75" customHeight="1" x14ac:dyDescent="0.3">
      <c r="A8" s="2">
        <v>7</v>
      </c>
      <c r="B8" s="21">
        <v>1</v>
      </c>
    </row>
    <row r="9" spans="1:2" s="10" customFormat="1" ht="15.75" customHeight="1" x14ac:dyDescent="0.3">
      <c r="A9" s="2">
        <v>8</v>
      </c>
      <c r="B9" s="21">
        <v>1</v>
      </c>
    </row>
    <row r="10" spans="1:2" s="10" customFormat="1" ht="15.75" customHeight="1" x14ac:dyDescent="0.3">
      <c r="A10" s="2">
        <v>9</v>
      </c>
      <c r="B10" s="21">
        <v>1</v>
      </c>
    </row>
    <row r="11" spans="1:2" s="10" customFormat="1" ht="15.75" customHeight="1" x14ac:dyDescent="0.3">
      <c r="A11" s="2">
        <v>10</v>
      </c>
      <c r="B11" s="21">
        <v>1</v>
      </c>
    </row>
    <row r="12" spans="1:2" s="10" customFormat="1" ht="15.75" customHeight="1" x14ac:dyDescent="0.3">
      <c r="A12" s="2">
        <v>11</v>
      </c>
      <c r="B12" s="21">
        <v>1</v>
      </c>
    </row>
    <row r="13" spans="1:2" s="10" customFormat="1" ht="15.75" customHeight="1" x14ac:dyDescent="0.3">
      <c r="A13" s="2">
        <v>12</v>
      </c>
      <c r="B13" s="21">
        <v>1</v>
      </c>
    </row>
    <row r="14" spans="1:2" s="10" customFormat="1" ht="15.75" customHeight="1" x14ac:dyDescent="0.3">
      <c r="A14" s="2">
        <v>13</v>
      </c>
      <c r="B14" s="21">
        <v>1</v>
      </c>
    </row>
    <row r="15" spans="1:2" s="10" customFormat="1" ht="15.75" customHeight="1" x14ac:dyDescent="0.3">
      <c r="A15" s="2">
        <v>14</v>
      </c>
      <c r="B15" s="21">
        <v>1</v>
      </c>
    </row>
    <row r="16" spans="1:2" s="10" customFormat="1" ht="15.75" customHeight="1" x14ac:dyDescent="0.3">
      <c r="A16" s="2">
        <v>15</v>
      </c>
      <c r="B16" s="21">
        <v>1</v>
      </c>
    </row>
    <row r="17" spans="1:2" s="10" customFormat="1" ht="15.75" customHeight="1" x14ac:dyDescent="0.3">
      <c r="A17" s="2">
        <v>16</v>
      </c>
      <c r="B17" s="21">
        <v>1</v>
      </c>
    </row>
    <row r="18" spans="1:2" s="10" customFormat="1" ht="15.75" customHeight="1" x14ac:dyDescent="0.3">
      <c r="A18" s="2">
        <v>17</v>
      </c>
      <c r="B18" s="21">
        <v>1</v>
      </c>
    </row>
    <row r="19" spans="1:2" s="10" customFormat="1" ht="15.75" customHeight="1" x14ac:dyDescent="0.3">
      <c r="A19" s="2">
        <v>18</v>
      </c>
      <c r="B19" s="21">
        <v>1</v>
      </c>
    </row>
    <row r="20" spans="1:2" ht="15.75" customHeight="1" x14ac:dyDescent="0.3">
      <c r="A20" s="2">
        <v>19</v>
      </c>
      <c r="B20" s="21">
        <v>1</v>
      </c>
    </row>
    <row r="21" spans="1:2" ht="15.75" customHeight="1" x14ac:dyDescent="0.3">
      <c r="A21" s="2">
        <v>20</v>
      </c>
      <c r="B21" s="21">
        <v>1</v>
      </c>
    </row>
    <row r="22" spans="1:2" ht="15.75" customHeight="1" x14ac:dyDescent="0.3">
      <c r="A22" s="2">
        <v>21</v>
      </c>
      <c r="B22" s="21">
        <v>1</v>
      </c>
    </row>
    <row r="23" spans="1:2" ht="15.75" customHeight="1" x14ac:dyDescent="0.3">
      <c r="A23" s="2">
        <v>22</v>
      </c>
      <c r="B23" s="21">
        <v>1</v>
      </c>
    </row>
    <row r="24" spans="1:2" ht="15.75" customHeight="1" x14ac:dyDescent="0.3">
      <c r="A24" s="2">
        <v>23</v>
      </c>
      <c r="B24" s="21">
        <v>1</v>
      </c>
    </row>
    <row r="25" spans="1:2" ht="15.75" customHeight="1" x14ac:dyDescent="0.3">
      <c r="A25" s="2">
        <v>24</v>
      </c>
      <c r="B25" s="21">
        <v>1</v>
      </c>
    </row>
    <row r="26" spans="1:2" ht="15.75" customHeight="1" x14ac:dyDescent="0.3">
      <c r="A26" s="2">
        <v>25</v>
      </c>
      <c r="B26" s="21">
        <v>1</v>
      </c>
    </row>
    <row r="27" spans="1:2" ht="15.75" customHeight="1" x14ac:dyDescent="0.3">
      <c r="A27" s="2">
        <v>26</v>
      </c>
      <c r="B27" s="21">
        <v>1</v>
      </c>
    </row>
    <row r="28" spans="1:2" ht="15.75" customHeight="1" x14ac:dyDescent="0.3">
      <c r="A28" s="2">
        <v>27</v>
      </c>
      <c r="B28" s="21">
        <v>1</v>
      </c>
    </row>
    <row r="29" spans="1:2" ht="15.75" customHeight="1" x14ac:dyDescent="0.3">
      <c r="A29" s="2">
        <v>28</v>
      </c>
      <c r="B29" s="21">
        <v>1</v>
      </c>
    </row>
    <row r="30" spans="1:2" ht="15.75" customHeight="1" x14ac:dyDescent="0.3">
      <c r="A30" s="2">
        <v>29</v>
      </c>
      <c r="B30" s="21">
        <v>1</v>
      </c>
    </row>
    <row r="31" spans="1:2" ht="15.75" customHeight="1" x14ac:dyDescent="0.3">
      <c r="A31" s="2">
        <v>30</v>
      </c>
      <c r="B31" s="21">
        <v>1</v>
      </c>
    </row>
    <row r="32" spans="1:2" ht="15.75" customHeight="1" x14ac:dyDescent="0.3">
      <c r="A32" s="2">
        <v>31</v>
      </c>
      <c r="B32" s="21">
        <v>0.99929999999999997</v>
      </c>
    </row>
    <row r="33" spans="1:2" ht="15.75" customHeight="1" x14ac:dyDescent="0.3">
      <c r="A33" s="2">
        <v>32</v>
      </c>
      <c r="B33" s="21">
        <v>0.99770000000000003</v>
      </c>
    </row>
    <row r="34" spans="1:2" ht="15.75" customHeight="1" x14ac:dyDescent="0.3">
      <c r="A34" s="2">
        <v>33</v>
      </c>
      <c r="B34" s="21">
        <v>0.99509999999999998</v>
      </c>
    </row>
    <row r="35" spans="1:2" ht="15.75" customHeight="1" x14ac:dyDescent="0.3">
      <c r="A35" s="2">
        <v>34</v>
      </c>
      <c r="B35" s="21">
        <v>0.99170000000000003</v>
      </c>
    </row>
    <row r="36" spans="1:2" ht="15.75" customHeight="1" x14ac:dyDescent="0.3">
      <c r="A36" s="2">
        <v>35</v>
      </c>
      <c r="B36" s="21">
        <v>0.98729999999999996</v>
      </c>
    </row>
    <row r="37" spans="1:2" ht="15.75" customHeight="1" x14ac:dyDescent="0.3">
      <c r="A37" s="2">
        <v>36</v>
      </c>
      <c r="B37" s="21">
        <v>0.98199999999999998</v>
      </c>
    </row>
    <row r="38" spans="1:2" ht="15.75" customHeight="1" x14ac:dyDescent="0.3">
      <c r="A38" s="2">
        <v>37</v>
      </c>
      <c r="B38" s="21">
        <v>0.9758</v>
      </c>
    </row>
    <row r="39" spans="1:2" ht="12.45" x14ac:dyDescent="0.3">
      <c r="A39" s="2">
        <v>38</v>
      </c>
      <c r="B39" s="21">
        <v>0.96879999999999999</v>
      </c>
    </row>
    <row r="40" spans="1:2" ht="12.45" x14ac:dyDescent="0.3">
      <c r="A40" s="2">
        <v>39</v>
      </c>
      <c r="B40" s="21">
        <v>0.96160000000000001</v>
      </c>
    </row>
    <row r="41" spans="1:2" ht="12.45" x14ac:dyDescent="0.3">
      <c r="A41" s="2">
        <v>40</v>
      </c>
      <c r="B41" s="21">
        <v>0.95440000000000003</v>
      </c>
    </row>
    <row r="42" spans="1:2" ht="12.45" x14ac:dyDescent="0.3">
      <c r="A42" s="2">
        <v>41</v>
      </c>
      <c r="B42" s="21">
        <v>0.94730000000000003</v>
      </c>
    </row>
    <row r="43" spans="1:2" ht="12.45" x14ac:dyDescent="0.3">
      <c r="A43" s="2">
        <v>42</v>
      </c>
      <c r="B43" s="21">
        <v>0.94010000000000005</v>
      </c>
    </row>
    <row r="44" spans="1:2" ht="12.45" x14ac:dyDescent="0.3">
      <c r="A44" s="2">
        <v>43</v>
      </c>
      <c r="B44" s="21">
        <v>0.93289999999999995</v>
      </c>
    </row>
    <row r="45" spans="1:2" ht="12.45" x14ac:dyDescent="0.3">
      <c r="A45" s="2">
        <v>44</v>
      </c>
      <c r="B45" s="21">
        <v>0.92569999999999997</v>
      </c>
    </row>
    <row r="46" spans="1:2" ht="12.45" x14ac:dyDescent="0.3">
      <c r="A46" s="2">
        <v>45</v>
      </c>
      <c r="B46" s="21">
        <v>0.91849999999999998</v>
      </c>
    </row>
    <row r="47" spans="1:2" ht="12.45" x14ac:dyDescent="0.3">
      <c r="A47" s="2">
        <v>46</v>
      </c>
      <c r="B47" s="21">
        <v>0.9113</v>
      </c>
    </row>
    <row r="48" spans="1:2" ht="12.45" x14ac:dyDescent="0.3">
      <c r="A48" s="2">
        <v>47</v>
      </c>
      <c r="B48" s="21">
        <v>0.9042</v>
      </c>
    </row>
    <row r="49" spans="1:2" ht="12.45" x14ac:dyDescent="0.3">
      <c r="A49" s="2">
        <v>48</v>
      </c>
      <c r="B49" s="21">
        <v>0.89700000000000002</v>
      </c>
    </row>
    <row r="50" spans="1:2" ht="12.45" x14ac:dyDescent="0.3">
      <c r="A50" s="2">
        <v>49</v>
      </c>
      <c r="B50" s="21">
        <v>0.88980000000000004</v>
      </c>
    </row>
    <row r="51" spans="1:2" ht="12.45" x14ac:dyDescent="0.3">
      <c r="A51" s="2">
        <v>50</v>
      </c>
      <c r="B51" s="21">
        <v>0.88260000000000005</v>
      </c>
    </row>
    <row r="52" spans="1:2" ht="12.45" x14ac:dyDescent="0.3">
      <c r="A52" s="2">
        <v>51</v>
      </c>
      <c r="B52" s="21">
        <v>0.87539999999999996</v>
      </c>
    </row>
    <row r="53" spans="1:2" ht="12.45" x14ac:dyDescent="0.3">
      <c r="A53" s="2">
        <v>52</v>
      </c>
      <c r="B53" s="21">
        <v>0.86829999999999996</v>
      </c>
    </row>
    <row r="54" spans="1:2" ht="12.45" x14ac:dyDescent="0.3">
      <c r="A54" s="2">
        <v>53</v>
      </c>
      <c r="B54" s="21">
        <v>0.86109999999999998</v>
      </c>
    </row>
    <row r="55" spans="1:2" ht="12.45" x14ac:dyDescent="0.3">
      <c r="A55" s="2">
        <v>54</v>
      </c>
      <c r="B55" s="21">
        <v>0.85389999999999999</v>
      </c>
    </row>
    <row r="56" spans="1:2" ht="12.45" x14ac:dyDescent="0.3">
      <c r="A56" s="2">
        <v>55</v>
      </c>
      <c r="B56" s="21">
        <v>0.84670000000000001</v>
      </c>
    </row>
    <row r="57" spans="1:2" ht="12.45" x14ac:dyDescent="0.3">
      <c r="A57" s="2">
        <v>56</v>
      </c>
      <c r="B57" s="21">
        <v>0.83950000000000002</v>
      </c>
    </row>
    <row r="58" spans="1:2" ht="12.45" x14ac:dyDescent="0.3">
      <c r="A58" s="2">
        <v>57</v>
      </c>
      <c r="B58" s="21">
        <v>0.83230000000000004</v>
      </c>
    </row>
    <row r="59" spans="1:2" ht="12.45" x14ac:dyDescent="0.3">
      <c r="A59" s="2">
        <v>58</v>
      </c>
      <c r="B59" s="21">
        <v>0.82520000000000004</v>
      </c>
    </row>
    <row r="60" spans="1:2" ht="12.45" x14ac:dyDescent="0.3">
      <c r="A60" s="2">
        <v>59</v>
      </c>
      <c r="B60" s="21">
        <v>0.81799999999999995</v>
      </c>
    </row>
    <row r="61" spans="1:2" ht="12.45" x14ac:dyDescent="0.3">
      <c r="A61" s="2">
        <v>60</v>
      </c>
      <c r="B61" s="21">
        <v>0.81079999999999997</v>
      </c>
    </row>
    <row r="62" spans="1:2" ht="12.45" x14ac:dyDescent="0.3">
      <c r="A62" s="2">
        <v>61</v>
      </c>
      <c r="B62" s="21">
        <v>0.80359999999999998</v>
      </c>
    </row>
    <row r="63" spans="1:2" ht="12.45" x14ac:dyDescent="0.3">
      <c r="A63" s="2">
        <v>62</v>
      </c>
      <c r="B63" s="21">
        <v>0.7964</v>
      </c>
    </row>
    <row r="64" spans="1:2" ht="12.45" x14ac:dyDescent="0.3">
      <c r="A64" s="2">
        <v>63</v>
      </c>
      <c r="B64" s="21">
        <v>0.78920000000000001</v>
      </c>
    </row>
    <row r="65" spans="1:2" ht="12.45" x14ac:dyDescent="0.3">
      <c r="A65" s="2">
        <v>64</v>
      </c>
      <c r="B65" s="21">
        <v>0.78210000000000002</v>
      </c>
    </row>
    <row r="66" spans="1:2" ht="12.45" x14ac:dyDescent="0.3">
      <c r="A66" s="2">
        <v>65</v>
      </c>
      <c r="B66" s="21">
        <v>0.77490000000000003</v>
      </c>
    </row>
    <row r="67" spans="1:2" ht="12.45" x14ac:dyDescent="0.3">
      <c r="A67" s="2">
        <v>66</v>
      </c>
      <c r="B67" s="21">
        <v>0.76770000000000005</v>
      </c>
    </row>
    <row r="68" spans="1:2" ht="12.45" x14ac:dyDescent="0.3">
      <c r="A68" s="2">
        <v>67</v>
      </c>
      <c r="B68" s="21">
        <v>0.76049999999999995</v>
      </c>
    </row>
    <row r="69" spans="1:2" ht="12.45" x14ac:dyDescent="0.3">
      <c r="A69" s="2">
        <v>68</v>
      </c>
      <c r="B69" s="21">
        <v>0.75329999999999997</v>
      </c>
    </row>
    <row r="70" spans="1:2" ht="12.45" x14ac:dyDescent="0.3">
      <c r="A70" s="2">
        <v>69</v>
      </c>
      <c r="B70" s="21">
        <v>0.74590000000000001</v>
      </c>
    </row>
    <row r="71" spans="1:2" ht="12.45" x14ac:dyDescent="0.3">
      <c r="A71" s="2">
        <v>70</v>
      </c>
      <c r="B71" s="21">
        <v>0.73780000000000001</v>
      </c>
    </row>
    <row r="72" spans="1:2" ht="12.45" x14ac:dyDescent="0.3">
      <c r="A72" s="2">
        <v>71</v>
      </c>
      <c r="B72" s="21">
        <v>0.72919999999999996</v>
      </c>
    </row>
    <row r="73" spans="1:2" ht="12.45" x14ac:dyDescent="0.3">
      <c r="A73" s="2">
        <v>72</v>
      </c>
      <c r="B73" s="21">
        <v>0.71989999999999998</v>
      </c>
    </row>
    <row r="74" spans="1:2" ht="12.45" x14ac:dyDescent="0.3">
      <c r="A74" s="2">
        <v>73</v>
      </c>
      <c r="B74" s="21">
        <v>0.70989999999999998</v>
      </c>
    </row>
    <row r="75" spans="1:2" ht="12.45" x14ac:dyDescent="0.3">
      <c r="A75" s="2">
        <v>74</v>
      </c>
      <c r="B75" s="21">
        <v>0.69940000000000002</v>
      </c>
    </row>
    <row r="76" spans="1:2" ht="12.45" x14ac:dyDescent="0.3">
      <c r="A76" s="2">
        <v>75</v>
      </c>
      <c r="B76" s="21">
        <v>0.68820000000000003</v>
      </c>
    </row>
    <row r="77" spans="1:2" ht="12.45" x14ac:dyDescent="0.3">
      <c r="A77" s="2">
        <v>76</v>
      </c>
      <c r="B77" s="21">
        <v>0.6764</v>
      </c>
    </row>
    <row r="78" spans="1:2" ht="12.45" x14ac:dyDescent="0.3">
      <c r="A78" s="2">
        <v>77</v>
      </c>
      <c r="B78" s="21">
        <v>0.66400000000000003</v>
      </c>
    </row>
    <row r="79" spans="1:2" ht="12.45" x14ac:dyDescent="0.3">
      <c r="A79" s="2">
        <v>78</v>
      </c>
      <c r="B79" s="21">
        <v>0.65100000000000002</v>
      </c>
    </row>
    <row r="80" spans="1:2" ht="12.45" x14ac:dyDescent="0.3">
      <c r="A80" s="2">
        <v>79</v>
      </c>
      <c r="B80" s="21">
        <v>0.63739999999999997</v>
      </c>
    </row>
    <row r="81" spans="1:2" ht="12.45" x14ac:dyDescent="0.3">
      <c r="A81" s="2">
        <v>80</v>
      </c>
      <c r="B81" s="21">
        <v>0.62309999999999999</v>
      </c>
    </row>
    <row r="82" spans="1:2" ht="12.45" x14ac:dyDescent="0.3">
      <c r="A82" s="2">
        <v>81</v>
      </c>
      <c r="B82" s="21">
        <v>0.60819999999999996</v>
      </c>
    </row>
    <row r="83" spans="1:2" ht="12.45" x14ac:dyDescent="0.3">
      <c r="A83" s="2">
        <v>82</v>
      </c>
      <c r="B83" s="21">
        <v>0.5927</v>
      </c>
    </row>
    <row r="84" spans="1:2" ht="12.45" x14ac:dyDescent="0.3">
      <c r="A84" s="2">
        <v>83</v>
      </c>
      <c r="B84" s="21">
        <v>0.57650000000000001</v>
      </c>
    </row>
    <row r="85" spans="1:2" ht="12.45" x14ac:dyDescent="0.3">
      <c r="A85" s="2">
        <v>84</v>
      </c>
      <c r="B85" s="21">
        <v>0.55979999999999996</v>
      </c>
    </row>
    <row r="86" spans="1:2" ht="12.45" x14ac:dyDescent="0.3">
      <c r="A86" s="2">
        <v>85</v>
      </c>
      <c r="B86" s="21">
        <v>0.54239999999999999</v>
      </c>
    </row>
    <row r="87" spans="1:2" ht="12.45" x14ac:dyDescent="0.3">
      <c r="A87" s="2">
        <v>86</v>
      </c>
      <c r="B87" s="21">
        <v>0.52439999999999998</v>
      </c>
    </row>
    <row r="88" spans="1:2" ht="12.45" x14ac:dyDescent="0.3">
      <c r="A88" s="2">
        <v>87</v>
      </c>
      <c r="B88" s="21">
        <v>0.50580000000000003</v>
      </c>
    </row>
    <row r="89" spans="1:2" ht="12.45" x14ac:dyDescent="0.3">
      <c r="A89" s="2">
        <v>88</v>
      </c>
      <c r="B89" s="21">
        <v>0.48649999999999999</v>
      </c>
    </row>
    <row r="90" spans="1:2" ht="12.45" x14ac:dyDescent="0.3">
      <c r="A90" s="2">
        <v>89</v>
      </c>
      <c r="B90" s="21">
        <v>0.46660000000000001</v>
      </c>
    </row>
    <row r="91" spans="1:2" ht="12.45" x14ac:dyDescent="0.3">
      <c r="A91" s="2">
        <v>90</v>
      </c>
      <c r="B91" s="21">
        <v>0.44619999999999999</v>
      </c>
    </row>
    <row r="92" spans="1:2" ht="12.45" x14ac:dyDescent="0.3">
      <c r="A92" s="2">
        <v>91</v>
      </c>
      <c r="B92" s="21">
        <v>0.42499999999999999</v>
      </c>
    </row>
    <row r="93" spans="1:2" ht="12.45" x14ac:dyDescent="0.3">
      <c r="A93" s="2">
        <v>92</v>
      </c>
      <c r="B93" s="21">
        <v>0.40329999999999999</v>
      </c>
    </row>
    <row r="94" spans="1:2" ht="12.45" x14ac:dyDescent="0.3">
      <c r="A94" s="2">
        <v>93</v>
      </c>
      <c r="B94" s="21">
        <v>0.38090000000000002</v>
      </c>
    </row>
    <row r="95" spans="1:2" ht="12.45" x14ac:dyDescent="0.3">
      <c r="A95" s="2">
        <v>94</v>
      </c>
      <c r="B95" s="21">
        <v>0.35799999999999998</v>
      </c>
    </row>
    <row r="96" spans="1:2" ht="12.45" x14ac:dyDescent="0.3">
      <c r="A96" s="2">
        <v>95</v>
      </c>
      <c r="B96" s="21">
        <v>0.33439999999999998</v>
      </c>
    </row>
    <row r="97" spans="1:2" ht="12.45" x14ac:dyDescent="0.3">
      <c r="A97" s="2">
        <v>96</v>
      </c>
      <c r="B97" s="21">
        <v>0.31019999999999998</v>
      </c>
    </row>
    <row r="98" spans="1:2" ht="12.45" x14ac:dyDescent="0.3">
      <c r="A98" s="2">
        <v>97</v>
      </c>
      <c r="B98" s="21">
        <v>0.2853</v>
      </c>
    </row>
    <row r="99" spans="1:2" ht="12.45" x14ac:dyDescent="0.3">
      <c r="A99" s="2">
        <v>98</v>
      </c>
      <c r="B99" s="21">
        <v>0.25979999999999998</v>
      </c>
    </row>
    <row r="100" spans="1:2" ht="12.45" x14ac:dyDescent="0.3">
      <c r="A100" s="2">
        <v>99</v>
      </c>
      <c r="B100" s="21">
        <v>0.23380000000000001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B101"/>
  <sheetViews>
    <sheetView workbookViewId="0">
      <pane ySplit="1" topLeftCell="A2" activePane="bottomLeft" state="frozen"/>
      <selection pane="bottomLeft"/>
    </sheetView>
  </sheetViews>
  <sheetFormatPr defaultColWidth="12.53515625" defaultRowHeight="15.75" customHeight="1" x14ac:dyDescent="0.3"/>
  <cols>
    <col min="1" max="1" width="12.53515625" style="3"/>
    <col min="2" max="2" width="12.53515625" style="22"/>
    <col min="3" max="16384" width="12.53515625" style="3"/>
  </cols>
  <sheetData>
    <row r="1" spans="1:2" s="10" customFormat="1" ht="15.75" customHeight="1" x14ac:dyDescent="0.3">
      <c r="A1" s="4" t="s">
        <v>5</v>
      </c>
      <c r="B1" s="20" t="s">
        <v>10</v>
      </c>
    </row>
    <row r="2" spans="1:2" s="10" customFormat="1" ht="15.75" customHeight="1" x14ac:dyDescent="0.3">
      <c r="A2" s="2">
        <v>1</v>
      </c>
      <c r="B2" s="21">
        <v>1</v>
      </c>
    </row>
    <row r="3" spans="1:2" s="10" customFormat="1" ht="15.75" customHeight="1" x14ac:dyDescent="0.3">
      <c r="A3" s="2">
        <v>2</v>
      </c>
      <c r="B3" s="21">
        <v>1</v>
      </c>
    </row>
    <row r="4" spans="1:2" s="10" customFormat="1" ht="15.75" customHeight="1" x14ac:dyDescent="0.3">
      <c r="A4" s="2">
        <v>3</v>
      </c>
      <c r="B4" s="21">
        <v>1</v>
      </c>
    </row>
    <row r="5" spans="1:2" s="10" customFormat="1" ht="15.75" customHeight="1" x14ac:dyDescent="0.3">
      <c r="A5" s="2">
        <v>4</v>
      </c>
      <c r="B5" s="21">
        <v>1</v>
      </c>
    </row>
    <row r="6" spans="1:2" s="10" customFormat="1" ht="15.75" customHeight="1" x14ac:dyDescent="0.3">
      <c r="A6" s="2">
        <v>5</v>
      </c>
      <c r="B6" s="21">
        <v>1</v>
      </c>
    </row>
    <row r="7" spans="1:2" s="10" customFormat="1" ht="15.75" customHeight="1" x14ac:dyDescent="0.3">
      <c r="A7" s="2">
        <v>6</v>
      </c>
      <c r="B7" s="21">
        <v>1</v>
      </c>
    </row>
    <row r="8" spans="1:2" s="10" customFormat="1" ht="15.75" customHeight="1" x14ac:dyDescent="0.3">
      <c r="A8" s="2">
        <v>7</v>
      </c>
      <c r="B8" s="21">
        <v>1</v>
      </c>
    </row>
    <row r="9" spans="1:2" s="10" customFormat="1" ht="15.75" customHeight="1" x14ac:dyDescent="0.3">
      <c r="A9" s="2">
        <v>8</v>
      </c>
      <c r="B9" s="21">
        <v>1</v>
      </c>
    </row>
    <row r="10" spans="1:2" s="10" customFormat="1" ht="15.75" customHeight="1" x14ac:dyDescent="0.3">
      <c r="A10" s="2">
        <v>9</v>
      </c>
      <c r="B10" s="21">
        <v>1</v>
      </c>
    </row>
    <row r="11" spans="1:2" s="10" customFormat="1" ht="15.75" customHeight="1" x14ac:dyDescent="0.3">
      <c r="A11" s="2">
        <v>10</v>
      </c>
      <c r="B11" s="21">
        <v>1</v>
      </c>
    </row>
    <row r="12" spans="1:2" s="10" customFormat="1" ht="15.75" customHeight="1" x14ac:dyDescent="0.3">
      <c r="A12" s="2">
        <v>11</v>
      </c>
      <c r="B12" s="21">
        <v>1</v>
      </c>
    </row>
    <row r="13" spans="1:2" s="10" customFormat="1" ht="15.75" customHeight="1" x14ac:dyDescent="0.3">
      <c r="A13" s="2">
        <v>12</v>
      </c>
      <c r="B13" s="21">
        <v>1</v>
      </c>
    </row>
    <row r="14" spans="1:2" s="10" customFormat="1" ht="15.75" customHeight="1" x14ac:dyDescent="0.3">
      <c r="A14" s="2">
        <v>13</v>
      </c>
      <c r="B14" s="21">
        <v>1</v>
      </c>
    </row>
    <row r="15" spans="1:2" s="10" customFormat="1" ht="15.75" customHeight="1" x14ac:dyDescent="0.3">
      <c r="A15" s="2">
        <v>14</v>
      </c>
      <c r="B15" s="21">
        <v>1</v>
      </c>
    </row>
    <row r="16" spans="1:2" s="10" customFormat="1" ht="15.75" customHeight="1" x14ac:dyDescent="0.3">
      <c r="A16" s="2">
        <v>15</v>
      </c>
      <c r="B16" s="21">
        <v>1</v>
      </c>
    </row>
    <row r="17" spans="1:2" s="10" customFormat="1" ht="15.75" customHeight="1" x14ac:dyDescent="0.3">
      <c r="A17" s="2">
        <v>16</v>
      </c>
      <c r="B17" s="21">
        <v>1</v>
      </c>
    </row>
    <row r="18" spans="1:2" s="10" customFormat="1" ht="15.75" customHeight="1" x14ac:dyDescent="0.3">
      <c r="A18" s="2">
        <v>17</v>
      </c>
      <c r="B18" s="21">
        <v>1</v>
      </c>
    </row>
    <row r="19" spans="1:2" s="10" customFormat="1" ht="15.75" customHeight="1" x14ac:dyDescent="0.3">
      <c r="A19" s="2">
        <v>18</v>
      </c>
      <c r="B19" s="21">
        <v>1</v>
      </c>
    </row>
    <row r="20" spans="1:2" ht="15.75" customHeight="1" x14ac:dyDescent="0.3">
      <c r="A20" s="2">
        <v>19</v>
      </c>
      <c r="B20" s="21">
        <v>1</v>
      </c>
    </row>
    <row r="21" spans="1:2" ht="15.75" customHeight="1" x14ac:dyDescent="0.3">
      <c r="A21" s="2">
        <v>20</v>
      </c>
      <c r="B21" s="21">
        <v>1</v>
      </c>
    </row>
    <row r="22" spans="1:2" ht="15.75" customHeight="1" x14ac:dyDescent="0.3">
      <c r="A22" s="2">
        <v>21</v>
      </c>
      <c r="B22" s="21">
        <v>1</v>
      </c>
    </row>
    <row r="23" spans="1:2" ht="15.75" customHeight="1" x14ac:dyDescent="0.3">
      <c r="A23" s="2">
        <v>22</v>
      </c>
      <c r="B23" s="21">
        <v>1</v>
      </c>
    </row>
    <row r="24" spans="1:2" ht="15.75" customHeight="1" x14ac:dyDescent="0.3">
      <c r="A24" s="2">
        <v>23</v>
      </c>
      <c r="B24" s="21">
        <v>1</v>
      </c>
    </row>
    <row r="25" spans="1:2" ht="15.75" customHeight="1" x14ac:dyDescent="0.3">
      <c r="A25" s="2">
        <v>24</v>
      </c>
      <c r="B25" s="21">
        <v>1</v>
      </c>
    </row>
    <row r="26" spans="1:2" ht="15.75" customHeight="1" x14ac:dyDescent="0.3">
      <c r="A26" s="2">
        <v>25</v>
      </c>
      <c r="B26" s="21">
        <v>1</v>
      </c>
    </row>
    <row r="27" spans="1:2" ht="15.75" customHeight="1" x14ac:dyDescent="0.3">
      <c r="A27" s="2">
        <v>26</v>
      </c>
      <c r="B27" s="21">
        <v>1</v>
      </c>
    </row>
    <row r="28" spans="1:2" ht="15.75" customHeight="1" x14ac:dyDescent="0.3">
      <c r="A28" s="2">
        <v>27</v>
      </c>
      <c r="B28" s="21">
        <v>1</v>
      </c>
    </row>
    <row r="29" spans="1:2" ht="15.75" customHeight="1" x14ac:dyDescent="0.3">
      <c r="A29" s="2">
        <v>28</v>
      </c>
      <c r="B29" s="21">
        <v>1</v>
      </c>
    </row>
    <row r="30" spans="1:2" ht="15.75" customHeight="1" x14ac:dyDescent="0.3">
      <c r="A30" s="2">
        <v>29</v>
      </c>
      <c r="B30" s="21">
        <v>0.99980000000000002</v>
      </c>
    </row>
    <row r="31" spans="1:2" ht="15.75" customHeight="1" x14ac:dyDescent="0.3">
      <c r="A31" s="2">
        <v>30</v>
      </c>
      <c r="B31" s="21">
        <v>0.999</v>
      </c>
    </row>
    <row r="32" spans="1:2" ht="15.75" customHeight="1" x14ac:dyDescent="0.3">
      <c r="A32" s="2">
        <v>31</v>
      </c>
      <c r="B32" s="21">
        <v>0.99780000000000002</v>
      </c>
    </row>
    <row r="33" spans="1:2" ht="15.75" customHeight="1" x14ac:dyDescent="0.3">
      <c r="A33" s="2">
        <v>32</v>
      </c>
      <c r="B33" s="21">
        <v>0.99619999999999997</v>
      </c>
    </row>
    <row r="34" spans="1:2" ht="15.75" customHeight="1" x14ac:dyDescent="0.3">
      <c r="A34" s="2">
        <v>33</v>
      </c>
      <c r="B34" s="21">
        <v>0.99399999999999999</v>
      </c>
    </row>
    <row r="35" spans="1:2" ht="15.75" customHeight="1" x14ac:dyDescent="0.3">
      <c r="A35" s="2">
        <v>34</v>
      </c>
      <c r="B35" s="21">
        <v>0.99139999999999995</v>
      </c>
    </row>
    <row r="36" spans="1:2" ht="15.75" customHeight="1" x14ac:dyDescent="0.3">
      <c r="A36" s="2">
        <v>35</v>
      </c>
      <c r="B36" s="21">
        <v>0.98839999999999995</v>
      </c>
    </row>
    <row r="37" spans="1:2" ht="15.75" customHeight="1" x14ac:dyDescent="0.3">
      <c r="A37" s="2">
        <v>36</v>
      </c>
      <c r="B37" s="21">
        <v>0.98480000000000001</v>
      </c>
    </row>
    <row r="38" spans="1:2" ht="15.75" customHeight="1" x14ac:dyDescent="0.3">
      <c r="A38" s="2">
        <v>37</v>
      </c>
      <c r="B38" s="21">
        <v>0.98080000000000001</v>
      </c>
    </row>
    <row r="39" spans="1:2" ht="12.45" x14ac:dyDescent="0.3">
      <c r="A39" s="2">
        <v>38</v>
      </c>
      <c r="B39" s="21">
        <v>0.97629999999999995</v>
      </c>
    </row>
    <row r="40" spans="1:2" ht="12.45" x14ac:dyDescent="0.3">
      <c r="A40" s="2">
        <v>39</v>
      </c>
      <c r="B40" s="21">
        <v>0.97130000000000005</v>
      </c>
    </row>
    <row r="41" spans="1:2" ht="12.45" x14ac:dyDescent="0.3">
      <c r="A41" s="2">
        <v>40</v>
      </c>
      <c r="B41" s="21">
        <v>0.96589999999999998</v>
      </c>
    </row>
    <row r="42" spans="1:2" ht="12.45" x14ac:dyDescent="0.3">
      <c r="A42" s="2">
        <v>41</v>
      </c>
      <c r="B42" s="21">
        <v>0.96</v>
      </c>
    </row>
    <row r="43" spans="1:2" ht="12.45" x14ac:dyDescent="0.3">
      <c r="A43" s="2">
        <v>42</v>
      </c>
      <c r="B43" s="21">
        <v>0.9536</v>
      </c>
    </row>
    <row r="44" spans="1:2" ht="12.45" x14ac:dyDescent="0.3">
      <c r="A44" s="2">
        <v>43</v>
      </c>
      <c r="B44" s="21">
        <v>0.94669999999999999</v>
      </c>
    </row>
    <row r="45" spans="1:2" ht="12.45" x14ac:dyDescent="0.3">
      <c r="A45" s="2">
        <v>44</v>
      </c>
      <c r="B45" s="21">
        <v>0.93940000000000001</v>
      </c>
    </row>
    <row r="46" spans="1:2" ht="12.45" x14ac:dyDescent="0.3">
      <c r="A46" s="2">
        <v>45</v>
      </c>
      <c r="B46" s="21">
        <v>0.93159999999999998</v>
      </c>
    </row>
    <row r="47" spans="1:2" ht="12.45" x14ac:dyDescent="0.3">
      <c r="A47" s="2">
        <v>46</v>
      </c>
      <c r="B47" s="21">
        <v>0.92330000000000001</v>
      </c>
    </row>
    <row r="48" spans="1:2" ht="12.45" x14ac:dyDescent="0.3">
      <c r="A48" s="2">
        <v>47</v>
      </c>
      <c r="B48" s="21">
        <v>0.91459999999999997</v>
      </c>
    </row>
    <row r="49" spans="1:2" ht="12.45" x14ac:dyDescent="0.3">
      <c r="A49" s="2">
        <v>48</v>
      </c>
      <c r="B49" s="21">
        <v>0.90539999999999998</v>
      </c>
    </row>
    <row r="50" spans="1:2" ht="12.45" x14ac:dyDescent="0.3">
      <c r="A50" s="2">
        <v>49</v>
      </c>
      <c r="B50" s="21">
        <v>0.89570000000000005</v>
      </c>
    </row>
    <row r="51" spans="1:2" ht="12.45" x14ac:dyDescent="0.3">
      <c r="A51" s="2">
        <v>50</v>
      </c>
      <c r="B51" s="21">
        <v>0.88580000000000003</v>
      </c>
    </row>
    <row r="52" spans="1:2" ht="12.45" x14ac:dyDescent="0.3">
      <c r="A52" s="2">
        <v>51</v>
      </c>
      <c r="B52" s="21">
        <v>0.876</v>
      </c>
    </row>
    <row r="53" spans="1:2" ht="12.45" x14ac:dyDescent="0.3">
      <c r="A53" s="2">
        <v>52</v>
      </c>
      <c r="B53" s="21">
        <v>0.86609999999999998</v>
      </c>
    </row>
    <row r="54" spans="1:2" ht="12.45" x14ac:dyDescent="0.3">
      <c r="A54" s="2">
        <v>53</v>
      </c>
      <c r="B54" s="21">
        <v>0.85619999999999996</v>
      </c>
    </row>
    <row r="55" spans="1:2" ht="12.45" x14ac:dyDescent="0.3">
      <c r="A55" s="2">
        <v>54</v>
      </c>
      <c r="B55" s="21">
        <v>0.84640000000000004</v>
      </c>
    </row>
    <row r="56" spans="1:2" ht="12.45" x14ac:dyDescent="0.3">
      <c r="A56" s="2">
        <v>55</v>
      </c>
      <c r="B56" s="21">
        <v>0.83650000000000002</v>
      </c>
    </row>
    <row r="57" spans="1:2" ht="12.45" x14ac:dyDescent="0.3">
      <c r="A57" s="2">
        <v>56</v>
      </c>
      <c r="B57" s="21">
        <v>0.8266</v>
      </c>
    </row>
    <row r="58" spans="1:2" ht="12.45" x14ac:dyDescent="0.3">
      <c r="A58" s="2">
        <v>57</v>
      </c>
      <c r="B58" s="21">
        <v>0.81679999999999997</v>
      </c>
    </row>
    <row r="59" spans="1:2" ht="12.45" x14ac:dyDescent="0.3">
      <c r="A59" s="2">
        <v>58</v>
      </c>
      <c r="B59" s="21">
        <v>0.80689999999999995</v>
      </c>
    </row>
    <row r="60" spans="1:2" ht="12.45" x14ac:dyDescent="0.3">
      <c r="A60" s="2">
        <v>59</v>
      </c>
      <c r="B60" s="21">
        <v>0.79700000000000004</v>
      </c>
    </row>
    <row r="61" spans="1:2" ht="12.45" x14ac:dyDescent="0.3">
      <c r="A61" s="2">
        <v>60</v>
      </c>
      <c r="B61" s="21">
        <v>0.78720000000000001</v>
      </c>
    </row>
    <row r="62" spans="1:2" ht="12.45" x14ac:dyDescent="0.3">
      <c r="A62" s="2">
        <v>61</v>
      </c>
      <c r="B62" s="21">
        <v>0.77729999999999999</v>
      </c>
    </row>
    <row r="63" spans="1:2" ht="12.45" x14ac:dyDescent="0.3">
      <c r="A63" s="2">
        <v>62</v>
      </c>
      <c r="B63" s="21">
        <v>0.76739999999999997</v>
      </c>
    </row>
    <row r="64" spans="1:2" ht="12.45" x14ac:dyDescent="0.3">
      <c r="A64" s="2">
        <v>63</v>
      </c>
      <c r="B64" s="21">
        <v>0.75760000000000005</v>
      </c>
    </row>
    <row r="65" spans="1:2" ht="12.45" x14ac:dyDescent="0.3">
      <c r="A65" s="2">
        <v>64</v>
      </c>
      <c r="B65" s="21">
        <v>0.74770000000000003</v>
      </c>
    </row>
    <row r="66" spans="1:2" ht="12.45" x14ac:dyDescent="0.3">
      <c r="A66" s="2">
        <v>65</v>
      </c>
      <c r="B66" s="21">
        <v>0.73780000000000001</v>
      </c>
    </row>
    <row r="67" spans="1:2" ht="12.45" x14ac:dyDescent="0.3">
      <c r="A67" s="2">
        <v>66</v>
      </c>
      <c r="B67" s="21">
        <v>0.72799999999999998</v>
      </c>
    </row>
    <row r="68" spans="1:2" ht="12.45" x14ac:dyDescent="0.3">
      <c r="A68" s="2">
        <v>67</v>
      </c>
      <c r="B68" s="21">
        <v>0.71809999999999996</v>
      </c>
    </row>
    <row r="69" spans="1:2" ht="12.45" x14ac:dyDescent="0.3">
      <c r="A69" s="2">
        <v>68</v>
      </c>
      <c r="B69" s="21">
        <v>0.70820000000000005</v>
      </c>
    </row>
    <row r="70" spans="1:2" ht="12.45" x14ac:dyDescent="0.3">
      <c r="A70" s="2">
        <v>69</v>
      </c>
      <c r="B70" s="21">
        <v>0.69840000000000002</v>
      </c>
    </row>
    <row r="71" spans="1:2" ht="12.45" x14ac:dyDescent="0.3">
      <c r="A71" s="2">
        <v>70</v>
      </c>
      <c r="B71" s="21">
        <v>0.6885</v>
      </c>
    </row>
    <row r="72" spans="1:2" ht="12.45" x14ac:dyDescent="0.3">
      <c r="A72" s="2">
        <v>71</v>
      </c>
      <c r="B72" s="21">
        <v>0.67859999999999998</v>
      </c>
    </row>
    <row r="73" spans="1:2" ht="12.45" x14ac:dyDescent="0.3">
      <c r="A73" s="2">
        <v>72</v>
      </c>
      <c r="B73" s="21">
        <v>0.66879999999999995</v>
      </c>
    </row>
    <row r="74" spans="1:2" ht="12.45" x14ac:dyDescent="0.3">
      <c r="A74" s="2">
        <v>73</v>
      </c>
      <c r="B74" s="21">
        <v>0.65890000000000004</v>
      </c>
    </row>
    <row r="75" spans="1:2" ht="12.45" x14ac:dyDescent="0.3">
      <c r="A75" s="2">
        <v>74</v>
      </c>
      <c r="B75" s="21">
        <v>0.64900000000000002</v>
      </c>
    </row>
    <row r="76" spans="1:2" ht="12.45" x14ac:dyDescent="0.3">
      <c r="A76" s="2">
        <v>75</v>
      </c>
      <c r="B76" s="21">
        <v>0.63919999999999999</v>
      </c>
    </row>
    <row r="77" spans="1:2" ht="12.45" x14ac:dyDescent="0.3">
      <c r="A77" s="2">
        <v>76</v>
      </c>
      <c r="B77" s="21">
        <v>0.62929999999999997</v>
      </c>
    </row>
    <row r="78" spans="1:2" ht="12.45" x14ac:dyDescent="0.3">
      <c r="A78" s="2">
        <v>77</v>
      </c>
      <c r="B78" s="21">
        <v>0.61909999999999998</v>
      </c>
    </row>
    <row r="79" spans="1:2" ht="12.45" x14ac:dyDescent="0.3">
      <c r="A79" s="2">
        <v>78</v>
      </c>
      <c r="B79" s="21">
        <v>0.60809999999999997</v>
      </c>
    </row>
    <row r="80" spans="1:2" ht="12.45" x14ac:dyDescent="0.3">
      <c r="A80" s="2">
        <v>79</v>
      </c>
      <c r="B80" s="21">
        <v>0.59619999999999995</v>
      </c>
    </row>
    <row r="81" spans="1:2" ht="12.45" x14ac:dyDescent="0.3">
      <c r="A81" s="2">
        <v>80</v>
      </c>
      <c r="B81" s="21">
        <v>0.58360000000000001</v>
      </c>
    </row>
    <row r="82" spans="1:2" ht="12.45" x14ac:dyDescent="0.3">
      <c r="A82" s="2">
        <v>81</v>
      </c>
      <c r="B82" s="21">
        <v>0.57010000000000005</v>
      </c>
    </row>
    <row r="83" spans="1:2" ht="12.45" x14ac:dyDescent="0.3">
      <c r="A83" s="2">
        <v>82</v>
      </c>
      <c r="B83" s="21">
        <v>0.55589999999999995</v>
      </c>
    </row>
    <row r="84" spans="1:2" ht="12.45" x14ac:dyDescent="0.3">
      <c r="A84" s="2">
        <v>83</v>
      </c>
      <c r="B84" s="21">
        <v>0.54079999999999995</v>
      </c>
    </row>
    <row r="85" spans="1:2" ht="12.45" x14ac:dyDescent="0.3">
      <c r="A85" s="2">
        <v>84</v>
      </c>
      <c r="B85" s="21">
        <v>0.52480000000000004</v>
      </c>
    </row>
    <row r="86" spans="1:2" ht="12.45" x14ac:dyDescent="0.3">
      <c r="A86" s="2">
        <v>85</v>
      </c>
      <c r="B86" s="21">
        <v>0.5081</v>
      </c>
    </row>
    <row r="87" spans="1:2" ht="12.45" x14ac:dyDescent="0.3">
      <c r="A87" s="2">
        <v>86</v>
      </c>
      <c r="B87" s="21">
        <v>0.49059999999999998</v>
      </c>
    </row>
    <row r="88" spans="1:2" ht="12.45" x14ac:dyDescent="0.3">
      <c r="A88" s="2">
        <v>87</v>
      </c>
      <c r="B88" s="21">
        <v>0.47220000000000001</v>
      </c>
    </row>
    <row r="89" spans="1:2" ht="12.45" x14ac:dyDescent="0.3">
      <c r="A89" s="2">
        <v>88</v>
      </c>
      <c r="B89" s="21">
        <v>0.45300000000000001</v>
      </c>
    </row>
    <row r="90" spans="1:2" ht="12.45" x14ac:dyDescent="0.3">
      <c r="A90" s="2">
        <v>89</v>
      </c>
      <c r="B90" s="21">
        <v>0.433</v>
      </c>
    </row>
    <row r="91" spans="1:2" ht="12.45" x14ac:dyDescent="0.3">
      <c r="A91" s="2">
        <v>90</v>
      </c>
      <c r="B91" s="21">
        <v>0.41220000000000001</v>
      </c>
    </row>
    <row r="92" spans="1:2" ht="12.45" x14ac:dyDescent="0.3">
      <c r="A92" s="2">
        <v>91</v>
      </c>
      <c r="B92" s="21">
        <v>0.3906</v>
      </c>
    </row>
    <row r="93" spans="1:2" ht="12.45" x14ac:dyDescent="0.3">
      <c r="A93" s="2">
        <v>92</v>
      </c>
      <c r="B93" s="21">
        <v>0.36820000000000003</v>
      </c>
    </row>
    <row r="94" spans="1:2" ht="12.45" x14ac:dyDescent="0.3">
      <c r="A94" s="2">
        <v>93</v>
      </c>
      <c r="B94" s="21">
        <v>0.34489999999999998</v>
      </c>
    </row>
    <row r="95" spans="1:2" ht="12.45" x14ac:dyDescent="0.3">
      <c r="A95" s="2">
        <v>94</v>
      </c>
      <c r="B95" s="21">
        <v>0.32079999999999997</v>
      </c>
    </row>
    <row r="96" spans="1:2" ht="12.45" x14ac:dyDescent="0.3">
      <c r="A96" s="2">
        <v>95</v>
      </c>
      <c r="B96" s="21">
        <v>0.2959</v>
      </c>
    </row>
    <row r="97" spans="1:2" ht="12.45" x14ac:dyDescent="0.3">
      <c r="A97" s="2">
        <v>96</v>
      </c>
      <c r="B97" s="21">
        <v>0.2702</v>
      </c>
    </row>
    <row r="98" spans="1:2" ht="12.45" x14ac:dyDescent="0.3">
      <c r="A98" s="2">
        <v>97</v>
      </c>
      <c r="B98" s="21">
        <v>0.2437</v>
      </c>
    </row>
    <row r="99" spans="1:2" ht="12.45" x14ac:dyDescent="0.3">
      <c r="A99" s="2">
        <v>98</v>
      </c>
      <c r="B99" s="21">
        <v>0.21640000000000001</v>
      </c>
    </row>
    <row r="100" spans="1:2" ht="12.45" x14ac:dyDescent="0.3">
      <c r="A100" s="2">
        <v>99</v>
      </c>
      <c r="B100" s="21">
        <v>0.18820000000000001</v>
      </c>
    </row>
    <row r="101" spans="1:2" ht="15.75" customHeight="1" x14ac:dyDescent="0.3">
      <c r="A101" s="3">
        <v>100</v>
      </c>
      <c r="B101" s="22">
        <v>0.15920000000000001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AE496"/>
  <sheetViews>
    <sheetView workbookViewId="0">
      <pane ySplit="1" topLeftCell="A2" activePane="bottomLeft" state="frozen"/>
      <selection pane="bottomLeft"/>
    </sheetView>
  </sheetViews>
  <sheetFormatPr defaultColWidth="13" defaultRowHeight="12.45" outlineLevelCol="1" x14ac:dyDescent="0.3"/>
  <cols>
    <col min="1" max="4" width="13" style="3"/>
    <col min="5" max="5" width="28.3828125" style="3" bestFit="1" customWidth="1" collapsed="1"/>
    <col min="6" max="6" width="47.69140625" style="3" hidden="1" customWidth="1" outlineLevel="1"/>
    <col min="7" max="7" width="13" style="3"/>
    <col min="8" max="8" width="9.3828125" style="3" bestFit="1" customWidth="1"/>
    <col min="9" max="9" width="5.15234375" style="3" bestFit="1" customWidth="1"/>
    <col min="10" max="10" width="12.84375" style="19" bestFit="1" customWidth="1"/>
    <col min="11" max="16384" width="13" style="3"/>
  </cols>
  <sheetData>
    <row r="1" spans="1:31" s="10" customFormat="1" x14ac:dyDescent="0.3">
      <c r="A1" s="4" t="s">
        <v>8</v>
      </c>
      <c r="B1" s="4" t="s">
        <v>9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182</v>
      </c>
      <c r="H1" s="4" t="s">
        <v>11</v>
      </c>
      <c r="I1" s="4" t="s">
        <v>12</v>
      </c>
      <c r="J1" s="18" t="s">
        <v>13</v>
      </c>
    </row>
    <row r="2" spans="1:31" x14ac:dyDescent="0.3">
      <c r="A2" t="s">
        <v>87</v>
      </c>
      <c r="B2" t="s">
        <v>88</v>
      </c>
      <c r="C2" t="s">
        <v>57</v>
      </c>
      <c r="D2">
        <v>62</v>
      </c>
      <c r="E2" t="s">
        <v>21</v>
      </c>
      <c r="F2" s="6" t="str">
        <f t="shared" ref="F2:F65" si="0">A2&amp;B2&amp;C2&amp;E2</f>
        <v>LaurieReedFUPPER VALLEY RUNNING CLUB</v>
      </c>
      <c r="G2" s="13">
        <v>1.6377314814814813E-2</v>
      </c>
      <c r="H2" s="23">
        <f>IF(C2="F",VLOOKUP(D2,'F 4M Road'!$A$2:$B$101,2,FALSE)*G2,VLOOKUP(D2,'M 4M Road'!$A$2:$B$101,2,FALSE)*G2)</f>
        <v>1.2643287037037036E-2</v>
      </c>
      <c r="I2" s="24">
        <f t="shared" ref="I2:I65" si="1">COUNTIFS($C$2:$C$397,C2,$H$2:$H$397,"&lt;"&amp;H2)+1</f>
        <v>1</v>
      </c>
      <c r="J2" s="25">
        <f>VLOOKUP(I2,'Point Table'!A:B,2,FALSE)</f>
        <v>100</v>
      </c>
      <c r="P2" s="8"/>
      <c r="Q2" s="6"/>
      <c r="W2" s="2"/>
      <c r="X2" s="2" t="s">
        <v>14</v>
      </c>
      <c r="Y2" s="2"/>
      <c r="Z2" s="2"/>
      <c r="AA2" s="2"/>
      <c r="AB2" s="2"/>
      <c r="AC2" s="2"/>
      <c r="AD2" s="2"/>
      <c r="AE2" s="2"/>
    </row>
    <row r="3" spans="1:31" x14ac:dyDescent="0.3">
      <c r="A3" t="s">
        <v>185</v>
      </c>
      <c r="B3" t="s">
        <v>186</v>
      </c>
      <c r="C3" t="s">
        <v>57</v>
      </c>
      <c r="D3">
        <v>51</v>
      </c>
      <c r="E3" t="s">
        <v>20</v>
      </c>
      <c r="F3" s="6" t="str">
        <f t="shared" si="0"/>
        <v>YukiChorneyFMILLENNIUM RUNNING</v>
      </c>
      <c r="G3" s="13">
        <v>1.4489583333333332E-2</v>
      </c>
      <c r="H3" s="23">
        <f>IF(C3="F",VLOOKUP(D3,'F 4M Road'!$A$2:$B$101,2,FALSE)*G3,VLOOKUP(D3,'M 4M Road'!$A$2:$B$101,2,FALSE)*G3)</f>
        <v>1.2747935416666665E-2</v>
      </c>
      <c r="I3" s="24">
        <f t="shared" si="1"/>
        <v>2</v>
      </c>
      <c r="J3" s="25">
        <f>VLOOKUP(I3,'Point Table'!A:B,2,FALSE)</f>
        <v>97</v>
      </c>
      <c r="P3" s="6"/>
      <c r="Q3" s="6"/>
      <c r="R3" s="9"/>
      <c r="X3" s="2" t="s">
        <v>14</v>
      </c>
      <c r="AB3" s="2"/>
      <c r="AC3" s="2"/>
      <c r="AD3" s="2"/>
      <c r="AE3" s="2"/>
    </row>
    <row r="4" spans="1:31" x14ac:dyDescent="0.3">
      <c r="A4" t="s">
        <v>193</v>
      </c>
      <c r="B4" t="s">
        <v>194</v>
      </c>
      <c r="C4" t="s">
        <v>57</v>
      </c>
      <c r="D4">
        <v>54</v>
      </c>
      <c r="E4" t="s">
        <v>20</v>
      </c>
      <c r="F4" s="6" t="str">
        <f t="shared" si="0"/>
        <v>MarynBarrettFMILLENNIUM RUNNING</v>
      </c>
      <c r="G4" s="13">
        <v>1.5317129629629632E-2</v>
      </c>
      <c r="H4" s="23">
        <f>IF(C4="F",VLOOKUP(D4,'F 4M Road'!$A$2:$B$101,2,FALSE)*G4,VLOOKUP(D4,'M 4M Road'!$A$2:$B$101,2,FALSE)*G4)</f>
        <v>1.3025687037037039E-2</v>
      </c>
      <c r="I4" s="24">
        <f t="shared" si="1"/>
        <v>3</v>
      </c>
      <c r="J4" s="25">
        <f>VLOOKUP(I4,'Point Table'!A:B,2,FALSE)</f>
        <v>94</v>
      </c>
      <c r="P4" s="6"/>
      <c r="Q4" s="6"/>
      <c r="R4" s="9"/>
      <c r="X4" s="2"/>
      <c r="AB4" s="2"/>
      <c r="AC4" s="2"/>
      <c r="AD4" s="2"/>
      <c r="AE4" s="2"/>
    </row>
    <row r="5" spans="1:31" x14ac:dyDescent="0.3">
      <c r="A5" t="s">
        <v>195</v>
      </c>
      <c r="B5" t="s">
        <v>196</v>
      </c>
      <c r="C5" t="s">
        <v>57</v>
      </c>
      <c r="D5">
        <v>39</v>
      </c>
      <c r="E5" t="s">
        <v>20</v>
      </c>
      <c r="F5" s="6" t="str">
        <f t="shared" si="0"/>
        <v>MaryKleneFMILLENNIUM RUNNING</v>
      </c>
      <c r="G5" s="13">
        <v>1.3364583333333334E-2</v>
      </c>
      <c r="H5" s="23">
        <f>IF(C5="F",VLOOKUP(D5,'F 4M Road'!$A$2:$B$101,2,FALSE)*G5,VLOOKUP(D5,'M 4M Road'!$A$2:$B$101,2,FALSE)*G5)</f>
        <v>1.3026459375E-2</v>
      </c>
      <c r="I5" s="24">
        <f t="shared" si="1"/>
        <v>4</v>
      </c>
      <c r="J5" s="25">
        <f>VLOOKUP(I5,'Point Table'!A:B,2,FALSE)</f>
        <v>91</v>
      </c>
      <c r="P5" s="6"/>
      <c r="Q5" s="6"/>
      <c r="R5" s="9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3">
      <c r="A6" t="s">
        <v>71</v>
      </c>
      <c r="B6" t="s">
        <v>72</v>
      </c>
      <c r="C6" t="s">
        <v>57</v>
      </c>
      <c r="D6">
        <v>58</v>
      </c>
      <c r="E6" t="s">
        <v>21</v>
      </c>
      <c r="F6" s="6" t="str">
        <f t="shared" si="0"/>
        <v>PamelaMooreFUPPER VALLEY RUNNING CLUB</v>
      </c>
      <c r="G6" s="13">
        <v>1.6116898148148148E-2</v>
      </c>
      <c r="H6" s="23">
        <f>IF(C6="F",VLOOKUP(D6,'F 4M Road'!$A$2:$B$101,2,FALSE)*G6,VLOOKUP(D6,'M 4M Road'!$A$2:$B$101,2,FALSE)*G6)</f>
        <v>1.3074027777777778E-2</v>
      </c>
      <c r="I6" s="24">
        <f t="shared" si="1"/>
        <v>5</v>
      </c>
      <c r="J6" s="25">
        <f>VLOOKUP(I6,'Point Table'!A:B,2,FALSE)</f>
        <v>88</v>
      </c>
      <c r="P6" s="6"/>
      <c r="R6" s="9"/>
      <c r="X6" s="2" t="s">
        <v>14</v>
      </c>
      <c r="Y6" s="2"/>
      <c r="Z6" s="2"/>
      <c r="AA6" s="2"/>
      <c r="AB6" s="2"/>
    </row>
    <row r="7" spans="1:31" x14ac:dyDescent="0.3">
      <c r="A7" t="s">
        <v>188</v>
      </c>
      <c r="B7" t="s">
        <v>189</v>
      </c>
      <c r="C7" t="s">
        <v>57</v>
      </c>
      <c r="D7">
        <v>64</v>
      </c>
      <c r="E7" t="s">
        <v>22</v>
      </c>
      <c r="F7" s="6" t="str">
        <f t="shared" si="0"/>
        <v>PatBourgaultFGRANITE STATE RACING TEAM</v>
      </c>
      <c r="G7" s="13">
        <v>1.7410879629629627E-2</v>
      </c>
      <c r="H7" s="23">
        <f>IF(C7="F",VLOOKUP(D7,'F 4M Road'!$A$2:$B$101,2,FALSE)*G7,VLOOKUP(D7,'M 4M Road'!$A$2:$B$101,2,FALSE)*G7)</f>
        <v>1.3099945833333331E-2</v>
      </c>
      <c r="I7" s="24">
        <f t="shared" si="1"/>
        <v>6</v>
      </c>
      <c r="J7" s="25">
        <f>VLOOKUP(I7,'Point Table'!A:B,2,FALSE)</f>
        <v>85</v>
      </c>
      <c r="P7" s="6"/>
      <c r="Q7" s="6"/>
      <c r="R7" s="9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3">
      <c r="A8" t="s">
        <v>61</v>
      </c>
      <c r="B8" t="s">
        <v>62</v>
      </c>
      <c r="C8" t="s">
        <v>57</v>
      </c>
      <c r="D8">
        <v>53</v>
      </c>
      <c r="E8" t="s">
        <v>19</v>
      </c>
      <c r="F8" s="6" t="str">
        <f t="shared" si="0"/>
        <v>JulieMullaneyFGREATER DERRY TRACK CLUB</v>
      </c>
      <c r="G8" s="13">
        <v>1.528587962962963E-2</v>
      </c>
      <c r="H8" s="23">
        <f>IF(C8="F",VLOOKUP(D8,'F 4M Road'!$A$2:$B$101,2,FALSE)*G8,VLOOKUP(D8,'M 4M Road'!$A$2:$B$101,2,FALSE)*G8)</f>
        <v>1.3148913657407408E-2</v>
      </c>
      <c r="I8" s="24">
        <f t="shared" si="1"/>
        <v>7</v>
      </c>
      <c r="J8" s="25">
        <f>VLOOKUP(I8,'Point Table'!A:B,2,FALSE)</f>
        <v>82</v>
      </c>
      <c r="P8" s="8"/>
      <c r="Q8" s="6"/>
      <c r="R8" s="9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3">
      <c r="A9" t="s">
        <v>190</v>
      </c>
      <c r="B9" t="s">
        <v>191</v>
      </c>
      <c r="C9" t="s">
        <v>57</v>
      </c>
      <c r="D9">
        <v>68</v>
      </c>
      <c r="E9" t="s">
        <v>20</v>
      </c>
      <c r="F9" s="6" t="str">
        <f t="shared" si="0"/>
        <v>LorraineMcPhillipsFMILLENNIUM RUNNING</v>
      </c>
      <c r="G9" s="13">
        <v>1.8532407407407407E-2</v>
      </c>
      <c r="H9" s="23">
        <f>IF(C9="F",VLOOKUP(D9,'F 4M Road'!$A$2:$B$101,2,FALSE)*G9,VLOOKUP(D9,'M 4M Road'!$A$2:$B$101,2,FALSE)*G9)</f>
        <v>1.3219166203703704E-2</v>
      </c>
      <c r="I9" s="24">
        <f t="shared" si="1"/>
        <v>8</v>
      </c>
      <c r="J9" s="25">
        <f>VLOOKUP(I9,'Point Table'!A:B,2,FALSE)</f>
        <v>79</v>
      </c>
      <c r="P9" s="8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3">
      <c r="A10" t="s">
        <v>183</v>
      </c>
      <c r="B10" t="s">
        <v>184</v>
      </c>
      <c r="C10" t="s">
        <v>57</v>
      </c>
      <c r="D10">
        <v>13</v>
      </c>
      <c r="E10" t="s">
        <v>20</v>
      </c>
      <c r="F10" s="6" t="str">
        <f t="shared" si="0"/>
        <v>SookieFolsomFMILLENNIUM RUNNING</v>
      </c>
      <c r="G10" s="13">
        <v>1.3457175925925926E-2</v>
      </c>
      <c r="H10" s="23">
        <f>IF(C10="F",VLOOKUP(D10,'F 4M Road'!$A$2:$B$101,2,FALSE)*G10,VLOOKUP(D10,'M 4M Road'!$A$2:$B$101,2,FALSE)*G10)</f>
        <v>1.3457175925925926E-2</v>
      </c>
      <c r="I10" s="24">
        <f t="shared" si="1"/>
        <v>9</v>
      </c>
      <c r="J10" s="25">
        <f>VLOOKUP(I10,'Point Table'!A:B,2,FALSE)</f>
        <v>76</v>
      </c>
      <c r="P10" s="6"/>
      <c r="Q10" s="6"/>
      <c r="R10" s="9"/>
      <c r="AA10" s="2"/>
      <c r="AB10" s="2"/>
      <c r="AC10" s="2"/>
      <c r="AD10" s="2"/>
      <c r="AE10" s="2"/>
    </row>
    <row r="11" spans="1:31" x14ac:dyDescent="0.3">
      <c r="A11" t="s">
        <v>100</v>
      </c>
      <c r="B11" t="s">
        <v>101</v>
      </c>
      <c r="C11" t="s">
        <v>57</v>
      </c>
      <c r="D11">
        <v>68</v>
      </c>
      <c r="E11" t="s">
        <v>19</v>
      </c>
      <c r="F11" s="6" t="str">
        <f t="shared" si="0"/>
        <v>PegDonovanFGREATER DERRY TRACK CLUB</v>
      </c>
      <c r="G11" s="13">
        <v>1.8976851851851852E-2</v>
      </c>
      <c r="H11" s="23">
        <f>IF(C11="F",VLOOKUP(D11,'F 4M Road'!$A$2:$B$101,2,FALSE)*G11,VLOOKUP(D11,'M 4M Road'!$A$2:$B$101,2,FALSE)*G11)</f>
        <v>1.3536188425925928E-2</v>
      </c>
      <c r="I11" s="24">
        <f t="shared" si="1"/>
        <v>10</v>
      </c>
      <c r="J11" s="25">
        <f>VLOOKUP(I11,'Point Table'!A:B,2,FALSE)</f>
        <v>73</v>
      </c>
      <c r="P11" s="8"/>
      <c r="Q11" s="6"/>
      <c r="R11" s="9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3">
      <c r="A12" t="s">
        <v>197</v>
      </c>
      <c r="B12" t="s">
        <v>198</v>
      </c>
      <c r="C12" t="s">
        <v>57</v>
      </c>
      <c r="D12">
        <v>67</v>
      </c>
      <c r="E12" t="s">
        <v>18</v>
      </c>
      <c r="F12" s="6" t="str">
        <f t="shared" si="0"/>
        <v>RebeccaKadishFGATE CITY STRIDERS</v>
      </c>
      <c r="G12" s="13">
        <v>1.8874999999999999E-2</v>
      </c>
      <c r="H12" s="23">
        <f>IF(C12="F",VLOOKUP(D12,'F 4M Road'!$A$2:$B$101,2,FALSE)*G12,VLOOKUP(D12,'M 4M Road'!$A$2:$B$101,2,FALSE)*G12)</f>
        <v>1.3646624999999999E-2</v>
      </c>
      <c r="I12" s="24">
        <f t="shared" si="1"/>
        <v>11</v>
      </c>
      <c r="J12" s="25">
        <f>VLOOKUP(I12,'Point Table'!A:B,2,FALSE)</f>
        <v>70</v>
      </c>
      <c r="P12" s="8"/>
      <c r="Q12" s="6"/>
      <c r="R12" s="9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3">
      <c r="A13" t="s">
        <v>104</v>
      </c>
      <c r="B13" t="s">
        <v>187</v>
      </c>
      <c r="C13" t="s">
        <v>57</v>
      </c>
      <c r="D13">
        <v>78</v>
      </c>
      <c r="E13" t="s">
        <v>21</v>
      </c>
      <c r="F13" s="6" t="str">
        <f t="shared" si="0"/>
        <v>ElizabethGonnermanFUPPER VALLEY RUNNING CLUB</v>
      </c>
      <c r="G13" s="13">
        <v>2.2233796296296297E-2</v>
      </c>
      <c r="H13" s="23">
        <f>IF(C13="F",VLOOKUP(D13,'F 4M Road'!$A$2:$B$101,2,FALSE)*G13,VLOOKUP(D13,'M 4M Road'!$A$2:$B$101,2,FALSE)*G13)</f>
        <v>1.3676008101851852E-2</v>
      </c>
      <c r="I13" s="24">
        <f t="shared" si="1"/>
        <v>12</v>
      </c>
      <c r="J13" s="25">
        <f>VLOOKUP(I13,'Point Table'!A:B,2,FALSE)</f>
        <v>68</v>
      </c>
      <c r="P13" s="6"/>
      <c r="Q13" s="6"/>
      <c r="R13" s="9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3">
      <c r="A14" t="s">
        <v>95</v>
      </c>
      <c r="B14" t="s">
        <v>96</v>
      </c>
      <c r="C14" t="s">
        <v>57</v>
      </c>
      <c r="D14">
        <v>62</v>
      </c>
      <c r="E14" t="s">
        <v>18</v>
      </c>
      <c r="F14" s="6" t="str">
        <f t="shared" si="0"/>
        <v>LindaKnippersFGATE CITY STRIDERS</v>
      </c>
      <c r="G14" s="13">
        <v>1.7743055555555557E-2</v>
      </c>
      <c r="H14" s="23">
        <f>IF(C14="F",VLOOKUP(D14,'F 4M Road'!$A$2:$B$101,2,FALSE)*G14,VLOOKUP(D14,'M 4M Road'!$A$2:$B$101,2,FALSE)*G14)</f>
        <v>1.3697638888888891E-2</v>
      </c>
      <c r="I14" s="24">
        <f t="shared" si="1"/>
        <v>13</v>
      </c>
      <c r="J14" s="25">
        <f>VLOOKUP(I14,'Point Table'!A:B,2,FALSE)</f>
        <v>66</v>
      </c>
      <c r="P14" s="6"/>
      <c r="Q14" s="6"/>
      <c r="R14" s="9"/>
      <c r="AA14" s="2"/>
      <c r="AB14" s="2"/>
      <c r="AC14" s="2"/>
      <c r="AD14" s="2"/>
      <c r="AE14" s="2"/>
    </row>
    <row r="15" spans="1:31" x14ac:dyDescent="0.3">
      <c r="A15" t="s">
        <v>201</v>
      </c>
      <c r="B15" t="s">
        <v>202</v>
      </c>
      <c r="C15" t="s">
        <v>57</v>
      </c>
      <c r="D15">
        <v>48</v>
      </c>
      <c r="E15" t="s">
        <v>20</v>
      </c>
      <c r="F15" s="6" t="str">
        <f t="shared" si="0"/>
        <v>EmaliaRubnerFMILLENNIUM RUNNING</v>
      </c>
      <c r="G15" s="13">
        <v>1.5119212962962965E-2</v>
      </c>
      <c r="H15" s="23">
        <f>IF(C15="F",VLOOKUP(D15,'F 4M Road'!$A$2:$B$101,2,FALSE)*G15,VLOOKUP(D15,'M 4M Road'!$A$2:$B$101,2,FALSE)*G15)</f>
        <v>1.3744876504629631E-2</v>
      </c>
      <c r="I15" s="24">
        <f t="shared" si="1"/>
        <v>14</v>
      </c>
      <c r="J15" s="25">
        <f>VLOOKUP(I15,'Point Table'!A:B,2,FALSE)</f>
        <v>64</v>
      </c>
      <c r="P15" s="6"/>
      <c r="Q15" s="6"/>
      <c r="R15" s="9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3">
      <c r="A16" t="s">
        <v>199</v>
      </c>
      <c r="B16" t="s">
        <v>200</v>
      </c>
      <c r="C16" t="s">
        <v>57</v>
      </c>
      <c r="D16">
        <v>63</v>
      </c>
      <c r="E16" t="s">
        <v>19</v>
      </c>
      <c r="F16" s="6" t="str">
        <f t="shared" si="0"/>
        <v>PattyCrothersFGREATER DERRY TRACK CLUB</v>
      </c>
      <c r="G16" s="13">
        <v>1.8037037037037035E-2</v>
      </c>
      <c r="H16" s="23">
        <f>IF(C16="F",VLOOKUP(D16,'F 4M Road'!$A$2:$B$101,2,FALSE)*G16,VLOOKUP(D16,'M 4M Road'!$A$2:$B$101,2,FALSE)*G16)</f>
        <v>1.3747829629629628E-2</v>
      </c>
      <c r="I16" s="24">
        <f t="shared" si="1"/>
        <v>15</v>
      </c>
      <c r="J16" s="25">
        <f>VLOOKUP(I16,'Point Table'!A:B,2,FALSE)</f>
        <v>62</v>
      </c>
      <c r="P16" s="6"/>
      <c r="Q16" s="6"/>
      <c r="R16" s="9"/>
      <c r="AA16" s="2"/>
      <c r="AB16" s="2"/>
      <c r="AC16" s="2"/>
      <c r="AD16" s="2"/>
      <c r="AE16" s="2"/>
    </row>
    <row r="17" spans="1:31" x14ac:dyDescent="0.3">
      <c r="A17" t="s">
        <v>203</v>
      </c>
      <c r="B17" t="s">
        <v>204</v>
      </c>
      <c r="C17" t="s">
        <v>57</v>
      </c>
      <c r="D17">
        <v>55</v>
      </c>
      <c r="E17" t="s">
        <v>20</v>
      </c>
      <c r="F17" s="6" t="str">
        <f t="shared" si="0"/>
        <v>EllenRaffioFMILLENNIUM RUNNING</v>
      </c>
      <c r="G17" s="13">
        <v>1.6649305555555556E-2</v>
      </c>
      <c r="H17" s="23">
        <f>IF(C17="F",VLOOKUP(D17,'F 4M Road'!$A$2:$B$101,2,FALSE)*G17,VLOOKUP(D17,'M 4M Road'!$A$2:$B$101,2,FALSE)*G17)</f>
        <v>1.399540625E-2</v>
      </c>
      <c r="I17" s="24">
        <f t="shared" si="1"/>
        <v>16</v>
      </c>
      <c r="J17" s="25">
        <f>VLOOKUP(I17,'Point Table'!A:B,2,FALSE)</f>
        <v>60</v>
      </c>
      <c r="P17" s="6"/>
      <c r="R17" s="9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3">
      <c r="A18" t="s">
        <v>207</v>
      </c>
      <c r="B18" t="s">
        <v>208</v>
      </c>
      <c r="C18" t="s">
        <v>57</v>
      </c>
      <c r="D18">
        <v>35</v>
      </c>
      <c r="E18" t="s">
        <v>20</v>
      </c>
      <c r="F18" s="6" t="str">
        <f t="shared" si="0"/>
        <v>MargaritaDuncanFMILLENNIUM RUNNING</v>
      </c>
      <c r="G18" s="13">
        <v>1.4417824074074074E-2</v>
      </c>
      <c r="H18" s="23">
        <f>IF(C18="F",VLOOKUP(D18,'F 4M Road'!$A$2:$B$101,2,FALSE)*G18,VLOOKUP(D18,'M 4M Road'!$A$2:$B$101,2,FALSE)*G18)</f>
        <v>1.4286621875000001E-2</v>
      </c>
      <c r="I18" s="24">
        <f t="shared" si="1"/>
        <v>17</v>
      </c>
      <c r="J18" s="25">
        <f>VLOOKUP(I18,'Point Table'!A:B,2,FALSE)</f>
        <v>58</v>
      </c>
      <c r="P18" s="6"/>
      <c r="X18" s="2"/>
      <c r="Y18" s="2"/>
      <c r="Z18" s="2"/>
      <c r="AA18" s="2"/>
      <c r="AB18" s="2"/>
      <c r="AC18" s="2"/>
      <c r="AD18" s="2"/>
      <c r="AE18" s="2"/>
    </row>
    <row r="19" spans="1:31" x14ac:dyDescent="0.3">
      <c r="A19" t="s">
        <v>55</v>
      </c>
      <c r="B19" t="s">
        <v>56</v>
      </c>
      <c r="C19" t="s">
        <v>57</v>
      </c>
      <c r="D19">
        <v>35</v>
      </c>
      <c r="E19" t="s">
        <v>19</v>
      </c>
      <c r="F19" s="6" t="str">
        <f t="shared" si="0"/>
        <v>TivanCasavantFGREATER DERRY TRACK CLUB</v>
      </c>
      <c r="G19" s="13">
        <v>1.452199074074074E-2</v>
      </c>
      <c r="H19" s="23">
        <f>IF(C19="F",VLOOKUP(D19,'F 4M Road'!$A$2:$B$101,2,FALSE)*G19,VLOOKUP(D19,'M 4M Road'!$A$2:$B$101,2,FALSE)*G19)</f>
        <v>1.4389840624999999E-2</v>
      </c>
      <c r="I19" s="24">
        <f t="shared" si="1"/>
        <v>18</v>
      </c>
      <c r="J19" s="25">
        <f>VLOOKUP(I19,'Point Table'!A:B,2,FALSE)</f>
        <v>56</v>
      </c>
      <c r="P19" s="8"/>
      <c r="Q19" s="6"/>
      <c r="R19" s="9"/>
      <c r="AA19" s="2"/>
      <c r="AB19" s="2"/>
      <c r="AC19" s="2"/>
      <c r="AD19" s="2"/>
      <c r="AE19" s="2"/>
    </row>
    <row r="20" spans="1:31" x14ac:dyDescent="0.3">
      <c r="A20" t="s">
        <v>134</v>
      </c>
      <c r="B20" t="s">
        <v>135</v>
      </c>
      <c r="C20" t="s">
        <v>57</v>
      </c>
      <c r="D20">
        <v>74</v>
      </c>
      <c r="E20" t="s">
        <v>18</v>
      </c>
      <c r="F20" s="6" t="str">
        <f t="shared" si="0"/>
        <v>AlineKenneyFGATE CITY STRIDERS</v>
      </c>
      <c r="G20" s="13">
        <v>2.2072916666666668E-2</v>
      </c>
      <c r="H20" s="23">
        <f>IF(C20="F",VLOOKUP(D20,'F 4M Road'!$A$2:$B$101,2,FALSE)*G20,VLOOKUP(D20,'M 4M Road'!$A$2:$B$101,2,FALSE)*G20)</f>
        <v>1.4446723958333333E-2</v>
      </c>
      <c r="I20" s="24">
        <f t="shared" si="1"/>
        <v>19</v>
      </c>
      <c r="J20" s="25">
        <f>VLOOKUP(I20,'Point Table'!A:B,2,FALSE)</f>
        <v>54</v>
      </c>
      <c r="P20" s="6"/>
      <c r="Q20" s="6"/>
      <c r="R20" s="9"/>
      <c r="AA20" s="2"/>
      <c r="AB20" s="2"/>
      <c r="AC20" s="2"/>
      <c r="AD20" s="2"/>
      <c r="AE20" s="2"/>
    </row>
    <row r="21" spans="1:31" x14ac:dyDescent="0.3">
      <c r="A21" t="s">
        <v>205</v>
      </c>
      <c r="B21" t="s">
        <v>206</v>
      </c>
      <c r="C21" t="s">
        <v>57</v>
      </c>
      <c r="D21">
        <v>64</v>
      </c>
      <c r="E21" t="s">
        <v>20</v>
      </c>
      <c r="F21" s="6" t="str">
        <f t="shared" si="0"/>
        <v>NanciSiroisFMILLENNIUM RUNNING</v>
      </c>
      <c r="G21" s="13">
        <v>1.9229166666666669E-2</v>
      </c>
      <c r="H21" s="23">
        <f>IF(C21="F",VLOOKUP(D21,'F 4M Road'!$A$2:$B$101,2,FALSE)*G21,VLOOKUP(D21,'M 4M Road'!$A$2:$B$101,2,FALSE)*G21)</f>
        <v>1.4468025000000001E-2</v>
      </c>
      <c r="I21" s="24">
        <f t="shared" si="1"/>
        <v>20</v>
      </c>
      <c r="J21" s="25">
        <f>VLOOKUP(I21,'Point Table'!A:B,2,FALSE)</f>
        <v>52</v>
      </c>
      <c r="P21" s="8"/>
      <c r="R21" s="9"/>
      <c r="Z21" s="2"/>
      <c r="AA21" s="2"/>
      <c r="AB21" s="2"/>
      <c r="AC21" s="2"/>
      <c r="AD21" s="2"/>
      <c r="AE21" s="2"/>
    </row>
    <row r="22" spans="1:31" x14ac:dyDescent="0.3">
      <c r="A22" t="s">
        <v>213</v>
      </c>
      <c r="B22" t="s">
        <v>214</v>
      </c>
      <c r="C22" t="s">
        <v>57</v>
      </c>
      <c r="D22">
        <v>38</v>
      </c>
      <c r="E22" t="s">
        <v>20</v>
      </c>
      <c r="F22" s="6" t="str">
        <f t="shared" si="0"/>
        <v>ChelseaCookFMILLENNIUM RUNNING</v>
      </c>
      <c r="G22" s="13">
        <v>1.5047453703703704E-2</v>
      </c>
      <c r="H22" s="23">
        <f>IF(C22="F",VLOOKUP(D22,'F 4M Road'!$A$2:$B$101,2,FALSE)*G22,VLOOKUP(D22,'M 4M Road'!$A$2:$B$101,2,FALSE)*G22)</f>
        <v>1.4738980902777778E-2</v>
      </c>
      <c r="I22" s="24">
        <f t="shared" si="1"/>
        <v>21</v>
      </c>
      <c r="J22" s="25">
        <f>VLOOKUP(I22,'Point Table'!A:B,2,FALSE)</f>
        <v>50</v>
      </c>
      <c r="P22" s="6"/>
      <c r="Q22" s="6"/>
      <c r="R22" s="9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3">
      <c r="A23" t="s">
        <v>211</v>
      </c>
      <c r="B23" t="s">
        <v>212</v>
      </c>
      <c r="C23" t="s">
        <v>57</v>
      </c>
      <c r="D23">
        <v>54</v>
      </c>
      <c r="E23" t="s">
        <v>20</v>
      </c>
      <c r="F23" s="6" t="str">
        <f t="shared" si="0"/>
        <v>ChristinaBalchFMILLENNIUM RUNNING</v>
      </c>
      <c r="G23" s="13">
        <v>1.7565972222222222E-2</v>
      </c>
      <c r="H23" s="23">
        <f>IF(C23="F",VLOOKUP(D23,'F 4M Road'!$A$2:$B$101,2,FALSE)*G23,VLOOKUP(D23,'M 4M Road'!$A$2:$B$101,2,FALSE)*G23)</f>
        <v>1.4938102777777778E-2</v>
      </c>
      <c r="I23" s="24">
        <f t="shared" si="1"/>
        <v>22</v>
      </c>
      <c r="J23" s="25">
        <f>VLOOKUP(I23,'Point Table'!A:B,2,FALSE)</f>
        <v>48.5</v>
      </c>
      <c r="P23" s="6"/>
      <c r="Q23" s="6"/>
      <c r="R23" s="9"/>
      <c r="AA23" s="2"/>
      <c r="AB23" s="2"/>
      <c r="AC23" s="2"/>
      <c r="AD23" s="2"/>
      <c r="AE23" s="2"/>
    </row>
    <row r="24" spans="1:31" x14ac:dyDescent="0.3">
      <c r="A24" t="s">
        <v>97</v>
      </c>
      <c r="B24" t="s">
        <v>98</v>
      </c>
      <c r="C24" t="s">
        <v>57</v>
      </c>
      <c r="D24">
        <v>54</v>
      </c>
      <c r="E24" t="s">
        <v>18</v>
      </c>
      <c r="F24" s="6" t="str">
        <f t="shared" si="0"/>
        <v>DianeDrudingFGATE CITY STRIDERS</v>
      </c>
      <c r="G24" s="13">
        <v>1.7627314814814814E-2</v>
      </c>
      <c r="H24" s="23">
        <f>IF(C24="F",VLOOKUP(D24,'F 4M Road'!$A$2:$B$101,2,FALSE)*G24,VLOOKUP(D24,'M 4M Road'!$A$2:$B$101,2,FALSE)*G24)</f>
        <v>1.4990268518518519E-2</v>
      </c>
      <c r="I24" s="24">
        <f t="shared" si="1"/>
        <v>23</v>
      </c>
      <c r="J24" s="25">
        <f>VLOOKUP(I24,'Point Table'!A:B,2,FALSE)</f>
        <v>47</v>
      </c>
      <c r="P24" s="8"/>
      <c r="Q24" s="6"/>
      <c r="R24" s="9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3">
      <c r="A25" s="3" t="s">
        <v>209</v>
      </c>
      <c r="B25" t="s">
        <v>210</v>
      </c>
      <c r="C25" t="s">
        <v>57</v>
      </c>
      <c r="D25">
        <v>63</v>
      </c>
      <c r="E25" t="s">
        <v>20</v>
      </c>
      <c r="F25" s="6" t="str">
        <f t="shared" si="0"/>
        <v>CharlaStevensFMILLENNIUM RUNNING</v>
      </c>
      <c r="G25" s="13">
        <v>1.9849537037037037E-2</v>
      </c>
      <c r="H25" s="23">
        <f>IF(C25="F",VLOOKUP(D25,'F 4M Road'!$A$2:$B$101,2,FALSE)*G25,VLOOKUP(D25,'M 4M Road'!$A$2:$B$101,2,FALSE)*G25)</f>
        <v>1.512931712962963E-2</v>
      </c>
      <c r="I25" s="24">
        <f t="shared" si="1"/>
        <v>24</v>
      </c>
      <c r="J25" s="25">
        <f>VLOOKUP(I25,'Point Table'!A:B,2,FALSE)</f>
        <v>45.5</v>
      </c>
      <c r="P25" s="6"/>
      <c r="W25" s="2"/>
      <c r="X25" s="2" t="s">
        <v>14</v>
      </c>
      <c r="Y25" s="2"/>
      <c r="Z25" s="2"/>
      <c r="AA25" s="2"/>
      <c r="AB25" s="2"/>
      <c r="AC25" s="2"/>
      <c r="AD25" s="2"/>
      <c r="AE25" s="2"/>
    </row>
    <row r="26" spans="1:31" x14ac:dyDescent="0.3">
      <c r="A26" t="s">
        <v>225</v>
      </c>
      <c r="B26" s="3" t="s">
        <v>226</v>
      </c>
      <c r="C26" t="s">
        <v>57</v>
      </c>
      <c r="D26">
        <v>40</v>
      </c>
      <c r="E26" t="s">
        <v>18</v>
      </c>
      <c r="F26" s="6" t="str">
        <f t="shared" si="0"/>
        <v>ChristyKervinFGATE CITY STRIDERS</v>
      </c>
      <c r="G26" s="13">
        <v>1.5886574074074074E-2</v>
      </c>
      <c r="H26" s="23">
        <f>IF(C26="F",VLOOKUP(D26,'F 4M Road'!$A$2:$B$101,2,FALSE)*G26,VLOOKUP(D26,'M 4M Road'!$A$2:$B$101,2,FALSE)*G26)</f>
        <v>1.5402033564814815E-2</v>
      </c>
      <c r="I26" s="24">
        <f t="shared" si="1"/>
        <v>25</v>
      </c>
      <c r="J26" s="25">
        <f>VLOOKUP(I26,'Point Table'!A:B,2,FALSE)</f>
        <v>44</v>
      </c>
      <c r="P26" s="8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3">
      <c r="A27" t="s">
        <v>83</v>
      </c>
      <c r="B27" t="s">
        <v>84</v>
      </c>
      <c r="C27" t="s">
        <v>57</v>
      </c>
      <c r="D27">
        <v>31</v>
      </c>
      <c r="E27" t="s">
        <v>19</v>
      </c>
      <c r="F27" s="6" t="str">
        <f t="shared" si="0"/>
        <v>SarahHewettFGREATER DERRY TRACK CLUB</v>
      </c>
      <c r="G27" s="13">
        <v>1.5501157407407406E-2</v>
      </c>
      <c r="H27" s="23">
        <f>IF(C27="F",VLOOKUP(D27,'F 4M Road'!$A$2:$B$101,2,FALSE)*G27,VLOOKUP(D27,'M 4M Road'!$A$2:$B$101,2,FALSE)*G27)</f>
        <v>1.5485656249999999E-2</v>
      </c>
      <c r="I27" s="24">
        <f t="shared" si="1"/>
        <v>26</v>
      </c>
      <c r="J27" s="25">
        <f>VLOOKUP(I27,'Point Table'!A:B,2,FALSE)</f>
        <v>42.5</v>
      </c>
      <c r="P27" s="6"/>
      <c r="Q27" s="6"/>
      <c r="R27" s="9"/>
      <c r="X27" s="2"/>
      <c r="AB27" s="2"/>
      <c r="AC27" s="2"/>
      <c r="AD27" s="2"/>
      <c r="AE27" s="2"/>
    </row>
    <row r="28" spans="1:31" x14ac:dyDescent="0.3">
      <c r="A28" t="s">
        <v>223</v>
      </c>
      <c r="B28" t="s">
        <v>224</v>
      </c>
      <c r="C28" t="s">
        <v>57</v>
      </c>
      <c r="D28">
        <v>48</v>
      </c>
      <c r="E28" t="s">
        <v>20</v>
      </c>
      <c r="F28" s="6" t="str">
        <f t="shared" si="0"/>
        <v>LaraKondorFMILLENNIUM RUNNING</v>
      </c>
      <c r="G28" s="13">
        <v>1.7042824074074075E-2</v>
      </c>
      <c r="H28" s="23">
        <f>IF(C28="F",VLOOKUP(D28,'F 4M Road'!$A$2:$B$101,2,FALSE)*G28,VLOOKUP(D28,'M 4M Road'!$A$2:$B$101,2,FALSE)*G28)</f>
        <v>1.5493631365740742E-2</v>
      </c>
      <c r="I28" s="24">
        <f t="shared" si="1"/>
        <v>27</v>
      </c>
      <c r="J28" s="25">
        <f>VLOOKUP(I28,'Point Table'!A:B,2,FALSE)</f>
        <v>41</v>
      </c>
      <c r="P28" s="8"/>
      <c r="R28" s="9"/>
      <c r="AA28" s="2"/>
      <c r="AB28" s="2"/>
      <c r="AC28" s="2"/>
      <c r="AD28" s="2"/>
      <c r="AE28" s="2"/>
    </row>
    <row r="29" spans="1:31" x14ac:dyDescent="0.3">
      <c r="A29" t="s">
        <v>217</v>
      </c>
      <c r="B29" t="s">
        <v>218</v>
      </c>
      <c r="C29" t="s">
        <v>57</v>
      </c>
      <c r="D29">
        <v>57</v>
      </c>
      <c r="E29" t="s">
        <v>22</v>
      </c>
      <c r="F29" s="6" t="str">
        <f t="shared" si="0"/>
        <v>ValerieKingFGRANITE STATE RACING TEAM</v>
      </c>
      <c r="G29" s="13">
        <v>1.8959490740740739E-2</v>
      </c>
      <c r="H29" s="23">
        <f>IF(C29="F",VLOOKUP(D29,'F 4M Road'!$A$2:$B$101,2,FALSE)*G29,VLOOKUP(D29,'M 4M Road'!$A$2:$B$101,2,FALSE)*G29)</f>
        <v>1.5565741898148145E-2</v>
      </c>
      <c r="I29" s="24">
        <f t="shared" si="1"/>
        <v>28</v>
      </c>
      <c r="J29" s="25">
        <f>VLOOKUP(I29,'Point Table'!A:B,2,FALSE)</f>
        <v>39.5</v>
      </c>
      <c r="P29" s="6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3">
      <c r="A30" t="s">
        <v>227</v>
      </c>
      <c r="B30" t="s">
        <v>228</v>
      </c>
      <c r="C30" t="s">
        <v>57</v>
      </c>
      <c r="D30">
        <v>32</v>
      </c>
      <c r="E30" t="s">
        <v>20</v>
      </c>
      <c r="F30" s="6" t="str">
        <f t="shared" si="0"/>
        <v>SamanthaProvencherFMILLENNIUM RUNNING</v>
      </c>
      <c r="G30" s="13">
        <v>1.5603009259259259E-2</v>
      </c>
      <c r="H30" s="23">
        <f>IF(C30="F",VLOOKUP(D30,'F 4M Road'!$A$2:$B$101,2,FALSE)*G30,VLOOKUP(D30,'M 4M Road'!$A$2:$B$101,2,FALSE)*G30)</f>
        <v>1.5567122337962964E-2</v>
      </c>
      <c r="I30" s="24">
        <f t="shared" si="1"/>
        <v>29</v>
      </c>
      <c r="J30" s="25">
        <f>VLOOKUP(I30,'Point Table'!A:B,2,FALSE)</f>
        <v>38</v>
      </c>
      <c r="P30" s="6"/>
      <c r="W30" s="2"/>
      <c r="X30" s="2" t="s">
        <v>14</v>
      </c>
      <c r="Y30" s="2"/>
      <c r="Z30" s="2"/>
      <c r="AA30" s="2"/>
      <c r="AB30" s="2"/>
      <c r="AC30" s="2"/>
      <c r="AD30" s="2"/>
      <c r="AE30" s="2"/>
    </row>
    <row r="31" spans="1:31" x14ac:dyDescent="0.3">
      <c r="A31" t="s">
        <v>69</v>
      </c>
      <c r="B31" t="s">
        <v>70</v>
      </c>
      <c r="C31" t="s">
        <v>57</v>
      </c>
      <c r="D31">
        <v>26</v>
      </c>
      <c r="E31" t="s">
        <v>18</v>
      </c>
      <c r="F31" s="6" t="str">
        <f t="shared" si="0"/>
        <v>TerrylFritzFGATE CITY STRIDERS</v>
      </c>
      <c r="G31" s="13">
        <v>1.5579861111111109E-2</v>
      </c>
      <c r="H31" s="23">
        <f>IF(C31="F",VLOOKUP(D31,'F 4M Road'!$A$2:$B$101,2,FALSE)*G31,VLOOKUP(D31,'M 4M Road'!$A$2:$B$101,2,FALSE)*G31)</f>
        <v>1.5579861111111109E-2</v>
      </c>
      <c r="I31" s="24">
        <f t="shared" si="1"/>
        <v>30</v>
      </c>
      <c r="J31" s="25">
        <f>VLOOKUP(I31,'Point Table'!A:B,2,FALSE)</f>
        <v>36.5</v>
      </c>
      <c r="P31" s="8"/>
      <c r="R31" s="9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3">
      <c r="A32" t="s">
        <v>219</v>
      </c>
      <c r="B32" t="s">
        <v>220</v>
      </c>
      <c r="C32" t="s">
        <v>57</v>
      </c>
      <c r="D32">
        <v>56</v>
      </c>
      <c r="E32" t="s">
        <v>18</v>
      </c>
      <c r="F32" s="6" t="str">
        <f t="shared" si="0"/>
        <v>BethWhippleFGATE CITY STRIDERS</v>
      </c>
      <c r="G32" s="13">
        <v>1.8775462962962963E-2</v>
      </c>
      <c r="H32" s="23">
        <f>IF(C32="F",VLOOKUP(D32,'F 4M Road'!$A$2:$B$101,2,FALSE)*G32,VLOOKUP(D32,'M 4M Road'!$A$2:$B$101,2,FALSE)*G32)</f>
        <v>1.559865462962963E-2</v>
      </c>
      <c r="I32" s="24">
        <f t="shared" si="1"/>
        <v>31</v>
      </c>
      <c r="J32" s="25">
        <f>VLOOKUP(I32,'Point Table'!A:B,2,FALSE)</f>
        <v>35</v>
      </c>
      <c r="P32" s="8"/>
      <c r="R32" s="9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3">
      <c r="A33" t="s">
        <v>231</v>
      </c>
      <c r="B33" t="s">
        <v>232</v>
      </c>
      <c r="C33" t="s">
        <v>57</v>
      </c>
      <c r="D33">
        <v>25</v>
      </c>
      <c r="E33" t="s">
        <v>20</v>
      </c>
      <c r="F33" s="6" t="str">
        <f t="shared" si="0"/>
        <v>GraceBlinkoffFMILLENNIUM RUNNING</v>
      </c>
      <c r="G33" s="13">
        <v>1.5631944444444445E-2</v>
      </c>
      <c r="H33" s="23">
        <f>IF(C33="F",VLOOKUP(D33,'F 4M Road'!$A$2:$B$101,2,FALSE)*G33,VLOOKUP(D33,'M 4M Road'!$A$2:$B$101,2,FALSE)*G33)</f>
        <v>1.5631944444444445E-2</v>
      </c>
      <c r="I33" s="24">
        <f t="shared" si="1"/>
        <v>32</v>
      </c>
      <c r="J33" s="25">
        <f>VLOOKUP(I33,'Point Table'!A:B,2,FALSE)</f>
        <v>34</v>
      </c>
      <c r="P33" s="6"/>
      <c r="X33" s="3" t="s">
        <v>14</v>
      </c>
      <c r="Y33" s="2"/>
      <c r="Z33" s="2"/>
      <c r="AA33" s="2"/>
      <c r="AB33" s="2"/>
      <c r="AC33" s="2"/>
      <c r="AD33" s="2"/>
      <c r="AE33" s="2"/>
    </row>
    <row r="34" spans="1:31" x14ac:dyDescent="0.3">
      <c r="A34" t="s">
        <v>215</v>
      </c>
      <c r="B34" t="s">
        <v>216</v>
      </c>
      <c r="C34" t="s">
        <v>57</v>
      </c>
      <c r="D34">
        <v>66</v>
      </c>
      <c r="E34" t="s">
        <v>20</v>
      </c>
      <c r="F34" s="6" t="str">
        <f t="shared" si="0"/>
        <v>BarbaraObecnyFMILLENNIUM RUNNING</v>
      </c>
      <c r="G34" s="13">
        <v>2.1415509259259263E-2</v>
      </c>
      <c r="H34" s="23">
        <f>IF(C34="F",VLOOKUP(D34,'F 4M Road'!$A$2:$B$101,2,FALSE)*G34,VLOOKUP(D34,'M 4M Road'!$A$2:$B$101,2,FALSE)*G34)</f>
        <v>1.5693285185185188E-2</v>
      </c>
      <c r="I34" s="24">
        <f t="shared" si="1"/>
        <v>33</v>
      </c>
      <c r="J34" s="25">
        <f>VLOOKUP(I34,'Point Table'!A:B,2,FALSE)</f>
        <v>33</v>
      </c>
      <c r="P34" s="6"/>
      <c r="Q34" s="6"/>
      <c r="R34" s="9"/>
      <c r="AA34" s="2"/>
      <c r="AB34" s="2"/>
      <c r="AC34" s="2"/>
      <c r="AD34" s="2"/>
      <c r="AE34" s="2"/>
    </row>
    <row r="35" spans="1:31" x14ac:dyDescent="0.3">
      <c r="A35" t="s">
        <v>229</v>
      </c>
      <c r="B35" t="s">
        <v>230</v>
      </c>
      <c r="C35" t="s">
        <v>57</v>
      </c>
      <c r="D35">
        <v>53</v>
      </c>
      <c r="E35" t="s">
        <v>19</v>
      </c>
      <c r="F35" s="6" t="str">
        <f t="shared" si="0"/>
        <v>CariHoglundFGREATER DERRY TRACK CLUB</v>
      </c>
      <c r="G35" s="13">
        <v>1.8310185185185186E-2</v>
      </c>
      <c r="H35" s="23">
        <f>IF(C35="F",VLOOKUP(D35,'F 4M Road'!$A$2:$B$101,2,FALSE)*G35,VLOOKUP(D35,'M 4M Road'!$A$2:$B$101,2,FALSE)*G35)</f>
        <v>1.5750421296296297E-2</v>
      </c>
      <c r="I35" s="24">
        <f t="shared" si="1"/>
        <v>34</v>
      </c>
      <c r="J35" s="25">
        <f>VLOOKUP(I35,'Point Table'!A:B,2,FALSE)</f>
        <v>32</v>
      </c>
      <c r="P35" s="8"/>
      <c r="R35" s="9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3">
      <c r="A36" t="s">
        <v>221</v>
      </c>
      <c r="B36" t="s">
        <v>222</v>
      </c>
      <c r="C36" t="s">
        <v>57</v>
      </c>
      <c r="D36">
        <v>63</v>
      </c>
      <c r="E36" t="s">
        <v>18</v>
      </c>
      <c r="F36" s="6" t="str">
        <f t="shared" si="0"/>
        <v>PriscillaFlynnFGATE CITY STRIDERS</v>
      </c>
      <c r="G36" s="13">
        <v>2.0778935185185185E-2</v>
      </c>
      <c r="H36" s="23">
        <f>IF(C36="F",VLOOKUP(D36,'F 4M Road'!$A$2:$B$101,2,FALSE)*G36,VLOOKUP(D36,'M 4M Road'!$A$2:$B$101,2,FALSE)*G36)</f>
        <v>1.5837704398148147E-2</v>
      </c>
      <c r="I36" s="24">
        <f t="shared" si="1"/>
        <v>35</v>
      </c>
      <c r="J36" s="25">
        <f>VLOOKUP(I36,'Point Table'!A:B,2,FALSE)</f>
        <v>31</v>
      </c>
      <c r="P36" s="6"/>
      <c r="R36" s="9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3">
      <c r="A37" t="s">
        <v>233</v>
      </c>
      <c r="B37" t="s">
        <v>234</v>
      </c>
      <c r="C37" t="s">
        <v>57</v>
      </c>
      <c r="D37">
        <v>50</v>
      </c>
      <c r="E37" t="s">
        <v>19</v>
      </c>
      <c r="F37" s="6" t="str">
        <f t="shared" si="0"/>
        <v>MariaHernandez GuerinFGREATER DERRY TRACK CLUB</v>
      </c>
      <c r="G37" s="13">
        <v>1.793287037037037E-2</v>
      </c>
      <c r="H37" s="23">
        <f>IF(C37="F",VLOOKUP(D37,'F 4M Road'!$A$2:$B$101,2,FALSE)*G37,VLOOKUP(D37,'M 4M Road'!$A$2:$B$101,2,FALSE)*G37)</f>
        <v>1.5951288194444444E-2</v>
      </c>
      <c r="I37" s="24">
        <f t="shared" si="1"/>
        <v>36</v>
      </c>
      <c r="J37" s="25">
        <f>VLOOKUP(I37,'Point Table'!A:B,2,FALSE)</f>
        <v>30</v>
      </c>
      <c r="P37" s="8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3">
      <c r="A38" t="s">
        <v>236</v>
      </c>
      <c r="B38" t="s">
        <v>237</v>
      </c>
      <c r="C38" t="s">
        <v>57</v>
      </c>
      <c r="D38">
        <v>49</v>
      </c>
      <c r="E38" t="s">
        <v>20</v>
      </c>
      <c r="F38" s="6" t="str">
        <f t="shared" si="0"/>
        <v>JillWhitneyFMILLENNIUM RUNNING</v>
      </c>
      <c r="G38" s="13">
        <v>1.7879629629629631E-2</v>
      </c>
      <c r="H38" s="23">
        <f>IF(C38="F",VLOOKUP(D38,'F 4M Road'!$A$2:$B$101,2,FALSE)*G38,VLOOKUP(D38,'M 4M Road'!$A$2:$B$101,2,FALSE)*G38)</f>
        <v>1.6079150925925927E-2</v>
      </c>
      <c r="I38" s="24">
        <f t="shared" si="1"/>
        <v>37</v>
      </c>
      <c r="J38" s="25">
        <f>VLOOKUP(I38,'Point Table'!A:B,2,FALSE)</f>
        <v>29</v>
      </c>
      <c r="P38" s="8"/>
      <c r="Q38" s="6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3">
      <c r="A39" t="s">
        <v>119</v>
      </c>
      <c r="B39" t="s">
        <v>120</v>
      </c>
      <c r="C39" t="s">
        <v>57</v>
      </c>
      <c r="D39">
        <v>60</v>
      </c>
      <c r="E39" t="s">
        <v>19</v>
      </c>
      <c r="F39" s="6" t="str">
        <f t="shared" si="0"/>
        <v>DeniseSarnieFGREATER DERRY TRACK CLUB</v>
      </c>
      <c r="G39" s="13">
        <v>2.035763888888889E-2</v>
      </c>
      <c r="H39" s="23">
        <f>IF(C39="F",VLOOKUP(D39,'F 4M Road'!$A$2:$B$101,2,FALSE)*G39,VLOOKUP(D39,'M 4M Road'!$A$2:$B$101,2,FALSE)*G39)</f>
        <v>1.6115106944444443E-2</v>
      </c>
      <c r="I39" s="24">
        <f t="shared" si="1"/>
        <v>38</v>
      </c>
      <c r="J39" s="25">
        <f>VLOOKUP(I39,'Point Table'!A:B,2,FALSE)</f>
        <v>28</v>
      </c>
      <c r="P39" s="8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3">
      <c r="A40" t="s">
        <v>95</v>
      </c>
      <c r="B40" t="s">
        <v>235</v>
      </c>
      <c r="C40" t="s">
        <v>57</v>
      </c>
      <c r="D40">
        <v>57</v>
      </c>
      <c r="E40" t="s">
        <v>20</v>
      </c>
      <c r="F40" s="6" t="str">
        <f t="shared" si="0"/>
        <v>LindaPelchatFMILLENNIUM RUNNING</v>
      </c>
      <c r="G40" s="13">
        <v>1.9657407407407405E-2</v>
      </c>
      <c r="H40" s="23">
        <f>IF(C40="F",VLOOKUP(D40,'F 4M Road'!$A$2:$B$101,2,FALSE)*G40,VLOOKUP(D40,'M 4M Road'!$A$2:$B$101,2,FALSE)*G40)</f>
        <v>1.613873148148148E-2</v>
      </c>
      <c r="I40" s="24">
        <f t="shared" si="1"/>
        <v>39</v>
      </c>
      <c r="J40" s="25">
        <f>VLOOKUP(I40,'Point Table'!A:B,2,FALSE)</f>
        <v>27</v>
      </c>
      <c r="P40" s="8"/>
      <c r="Q40" s="6"/>
      <c r="R40" s="9"/>
      <c r="X40" s="2"/>
      <c r="AB40" s="2"/>
      <c r="AC40" s="2"/>
      <c r="AD40" s="2"/>
      <c r="AE40" s="2"/>
    </row>
    <row r="41" spans="1:31" x14ac:dyDescent="0.3">
      <c r="A41" t="s">
        <v>242</v>
      </c>
      <c r="B41" t="s">
        <v>184</v>
      </c>
      <c r="C41" t="s">
        <v>57</v>
      </c>
      <c r="D41">
        <v>44</v>
      </c>
      <c r="E41" t="s">
        <v>20</v>
      </c>
      <c r="F41" s="6" t="str">
        <f t="shared" si="0"/>
        <v>StephanieFolsomFMILLENNIUM RUNNING</v>
      </c>
      <c r="G41" s="13">
        <v>1.7114583333333332E-2</v>
      </c>
      <c r="H41" s="23">
        <f>IF(C41="F",VLOOKUP(D41,'F 4M Road'!$A$2:$B$101,2,FALSE)*G41,VLOOKUP(D41,'M 4M Road'!$A$2:$B$101,2,FALSE)*G41)</f>
        <v>1.6144186458333334E-2</v>
      </c>
      <c r="I41" s="24">
        <f t="shared" si="1"/>
        <v>40</v>
      </c>
      <c r="J41" s="25">
        <f>VLOOKUP(I41,'Point Table'!A:B,2,FALSE)</f>
        <v>26</v>
      </c>
      <c r="P41" s="6"/>
      <c r="Q41" s="6"/>
      <c r="R41" s="9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3">
      <c r="A42" t="s">
        <v>91</v>
      </c>
      <c r="B42" t="s">
        <v>92</v>
      </c>
      <c r="C42" t="s">
        <v>57</v>
      </c>
      <c r="D42">
        <v>44</v>
      </c>
      <c r="E42" t="s">
        <v>18</v>
      </c>
      <c r="F42" s="6" t="str">
        <f t="shared" si="0"/>
        <v>LauraSouleFGATE CITY STRIDERS</v>
      </c>
      <c r="G42" s="13">
        <v>1.7239583333333332E-2</v>
      </c>
      <c r="H42" s="23">
        <f>IF(C42="F",VLOOKUP(D42,'F 4M Road'!$A$2:$B$101,2,FALSE)*G42,VLOOKUP(D42,'M 4M Road'!$A$2:$B$101,2,FALSE)*G42)</f>
        <v>1.6262098958333332E-2</v>
      </c>
      <c r="I42" s="24">
        <f t="shared" si="1"/>
        <v>41</v>
      </c>
      <c r="J42" s="25">
        <f>VLOOKUP(I42,'Point Table'!A:B,2,FALSE)</f>
        <v>25</v>
      </c>
      <c r="P42" s="8"/>
      <c r="R42" s="9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3">
      <c r="A43" t="s">
        <v>240</v>
      </c>
      <c r="B43" t="s">
        <v>241</v>
      </c>
      <c r="C43" t="s">
        <v>57</v>
      </c>
      <c r="D43">
        <v>52</v>
      </c>
      <c r="E43" t="s">
        <v>20</v>
      </c>
      <c r="F43" s="6" t="str">
        <f t="shared" si="0"/>
        <v>MichelleEdwardsFMILLENNIUM RUNNING</v>
      </c>
      <c r="G43" s="13">
        <v>1.873611111111111E-2</v>
      </c>
      <c r="H43" s="23">
        <f>IF(C43="F",VLOOKUP(D43,'F 4M Road'!$A$2:$B$101,2,FALSE)*G43,VLOOKUP(D43,'M 4M Road'!$A$2:$B$101,2,FALSE)*G43)</f>
        <v>1.6300416666666664E-2</v>
      </c>
      <c r="I43" s="24">
        <f t="shared" si="1"/>
        <v>42</v>
      </c>
      <c r="J43" s="25">
        <f>VLOOKUP(I43,'Point Table'!A:B,2,FALSE)</f>
        <v>24.25</v>
      </c>
      <c r="P43" s="8"/>
      <c r="Q43" s="6"/>
      <c r="R43" s="9"/>
      <c r="X43" s="2"/>
      <c r="AB43" s="2"/>
      <c r="AC43" s="2"/>
      <c r="AD43" s="2"/>
      <c r="AE43" s="2"/>
    </row>
    <row r="44" spans="1:31" x14ac:dyDescent="0.3">
      <c r="A44" t="s">
        <v>91</v>
      </c>
      <c r="B44" t="s">
        <v>248</v>
      </c>
      <c r="C44" t="s">
        <v>57</v>
      </c>
      <c r="D44">
        <v>46</v>
      </c>
      <c r="E44" t="s">
        <v>20</v>
      </c>
      <c r="F44" s="6" t="str">
        <f t="shared" si="0"/>
        <v>LauraHeathFMILLENNIUM RUNNING</v>
      </c>
      <c r="G44" s="13">
        <v>1.763773148148148E-2</v>
      </c>
      <c r="H44" s="23">
        <f>IF(C44="F",VLOOKUP(D44,'F 4M Road'!$A$2:$B$101,2,FALSE)*G44,VLOOKUP(D44,'M 4M Road'!$A$2:$B$101,2,FALSE)*G44)</f>
        <v>1.635370462962963E-2</v>
      </c>
      <c r="I44" s="24">
        <f t="shared" si="1"/>
        <v>43</v>
      </c>
      <c r="J44" s="25">
        <f>VLOOKUP(I44,'Point Table'!A:B,2,FALSE)</f>
        <v>23.5</v>
      </c>
      <c r="P44" s="6"/>
      <c r="Q44" s="6"/>
      <c r="R44" s="9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3">
      <c r="A45" t="s">
        <v>168</v>
      </c>
      <c r="B45" t="s">
        <v>169</v>
      </c>
      <c r="C45" t="s">
        <v>57</v>
      </c>
      <c r="D45">
        <v>64</v>
      </c>
      <c r="E45" t="s">
        <v>19</v>
      </c>
      <c r="F45" s="6" t="str">
        <f t="shared" si="0"/>
        <v>ConnieNolanFGREATER DERRY TRACK CLUB</v>
      </c>
      <c r="G45" s="13">
        <v>2.186226851851852E-2</v>
      </c>
      <c r="H45" s="23">
        <f>IF(C45="F",VLOOKUP(D45,'F 4M Road'!$A$2:$B$101,2,FALSE)*G45,VLOOKUP(D45,'M 4M Road'!$A$2:$B$101,2,FALSE)*G45)</f>
        <v>1.6449170833333335E-2</v>
      </c>
      <c r="I45" s="24">
        <f t="shared" si="1"/>
        <v>44</v>
      </c>
      <c r="J45" s="25">
        <f>VLOOKUP(I45,'Point Table'!A:B,2,FALSE)</f>
        <v>22.75</v>
      </c>
      <c r="P45" s="8"/>
      <c r="Q45" s="6"/>
      <c r="R45" s="9"/>
      <c r="X45" s="3" t="s">
        <v>14</v>
      </c>
      <c r="AA45" s="2"/>
      <c r="AB45" s="2"/>
      <c r="AC45" s="2"/>
      <c r="AD45" s="2"/>
      <c r="AE45" s="2"/>
    </row>
    <row r="46" spans="1:31" x14ac:dyDescent="0.3">
      <c r="A46" t="s">
        <v>245</v>
      </c>
      <c r="B46" t="s">
        <v>246</v>
      </c>
      <c r="C46" t="s">
        <v>57</v>
      </c>
      <c r="D46">
        <v>56</v>
      </c>
      <c r="E46" t="s">
        <v>20</v>
      </c>
      <c r="F46" s="6" t="str">
        <f t="shared" si="0"/>
        <v>AngelaBoyleFMILLENNIUM RUNNING</v>
      </c>
      <c r="G46" s="13">
        <v>1.9831018518518515E-2</v>
      </c>
      <c r="H46" s="23">
        <f>IF(C46="F",VLOOKUP(D46,'F 4M Road'!$A$2:$B$101,2,FALSE)*G46,VLOOKUP(D46,'M 4M Road'!$A$2:$B$101,2,FALSE)*G46)</f>
        <v>1.6475610185185181E-2</v>
      </c>
      <c r="I46" s="24">
        <f t="shared" si="1"/>
        <v>45</v>
      </c>
      <c r="J46" s="25">
        <f>VLOOKUP(I46,'Point Table'!A:B,2,FALSE)</f>
        <v>22</v>
      </c>
      <c r="P46" s="8"/>
      <c r="Q46" s="6"/>
      <c r="R46" s="9"/>
      <c r="W46" s="2"/>
      <c r="X46" s="2" t="s">
        <v>14</v>
      </c>
      <c r="Y46" s="2"/>
      <c r="Z46" s="2"/>
      <c r="AA46" s="2"/>
      <c r="AB46" s="2"/>
      <c r="AC46" s="2"/>
      <c r="AD46" s="2"/>
      <c r="AE46" s="2"/>
    </row>
    <row r="47" spans="1:31" x14ac:dyDescent="0.3">
      <c r="A47" t="s">
        <v>238</v>
      </c>
      <c r="B47" t="s">
        <v>239</v>
      </c>
      <c r="C47" t="s">
        <v>57</v>
      </c>
      <c r="D47">
        <v>61</v>
      </c>
      <c r="E47" t="s">
        <v>20</v>
      </c>
      <c r="F47" s="6" t="str">
        <f t="shared" si="0"/>
        <v>DeborahRosenthalFMILLENNIUM RUNNING</v>
      </c>
      <c r="G47" s="13">
        <v>2.1146990740740741E-2</v>
      </c>
      <c r="H47" s="23">
        <f>IF(C47="F",VLOOKUP(D47,'F 4M Road'!$A$2:$B$101,2,FALSE)*G47,VLOOKUP(D47,'M 4M Road'!$A$2:$B$101,2,FALSE)*G47)</f>
        <v>1.6532717361111112E-2</v>
      </c>
      <c r="I47" s="24">
        <f t="shared" si="1"/>
        <v>46</v>
      </c>
      <c r="J47" s="25">
        <f>VLOOKUP(I47,'Point Table'!A:B,2,FALSE)</f>
        <v>21.25</v>
      </c>
      <c r="P47" s="6"/>
      <c r="Q47" s="6"/>
      <c r="R47" s="9"/>
      <c r="AA47" s="2"/>
      <c r="AB47" s="2"/>
      <c r="AC47" s="2"/>
      <c r="AD47" s="2"/>
      <c r="AE47" s="2"/>
    </row>
    <row r="48" spans="1:31" x14ac:dyDescent="0.3">
      <c r="A48" t="s">
        <v>243</v>
      </c>
      <c r="B48" t="s">
        <v>244</v>
      </c>
      <c r="C48" t="s">
        <v>57</v>
      </c>
      <c r="D48">
        <v>60</v>
      </c>
      <c r="E48" t="s">
        <v>20</v>
      </c>
      <c r="F48" s="6" t="str">
        <f t="shared" si="0"/>
        <v>DebraMcCurdyFMILLENNIUM RUNNING</v>
      </c>
      <c r="G48" s="13">
        <v>2.0903935185185185E-2</v>
      </c>
      <c r="H48" s="23">
        <f>IF(C48="F",VLOOKUP(D48,'F 4M Road'!$A$2:$B$101,2,FALSE)*G48,VLOOKUP(D48,'M 4M Road'!$A$2:$B$101,2,FALSE)*G48)</f>
        <v>1.6547555092592592E-2</v>
      </c>
      <c r="I48" s="24">
        <f t="shared" si="1"/>
        <v>47</v>
      </c>
      <c r="J48" s="25">
        <f>VLOOKUP(I48,'Point Table'!A:B,2,FALSE)</f>
        <v>20.5</v>
      </c>
      <c r="P48" s="6"/>
      <c r="Q48" s="6"/>
      <c r="R48" s="9"/>
      <c r="AA48" s="2"/>
      <c r="AB48" s="2"/>
      <c r="AC48" s="2"/>
      <c r="AD48" s="2"/>
      <c r="AE48" s="2"/>
    </row>
    <row r="49" spans="1:31" x14ac:dyDescent="0.3">
      <c r="A49" t="s">
        <v>252</v>
      </c>
      <c r="B49" t="s">
        <v>253</v>
      </c>
      <c r="C49" t="s">
        <v>57</v>
      </c>
      <c r="D49">
        <v>40</v>
      </c>
      <c r="E49" t="s">
        <v>19</v>
      </c>
      <c r="F49" s="6" t="str">
        <f t="shared" si="0"/>
        <v>ShainaPersellFGREATER DERRY TRACK CLUB</v>
      </c>
      <c r="G49" s="13">
        <v>1.7107638888888891E-2</v>
      </c>
      <c r="H49" s="23">
        <f>IF(C49="F",VLOOKUP(D49,'F 4M Road'!$A$2:$B$101,2,FALSE)*G49,VLOOKUP(D49,'M 4M Road'!$A$2:$B$101,2,FALSE)*G49)</f>
        <v>1.658585590277778E-2</v>
      </c>
      <c r="I49" s="24">
        <f t="shared" si="1"/>
        <v>48</v>
      </c>
      <c r="J49" s="25">
        <f>VLOOKUP(I49,'Point Table'!A:B,2,FALSE)</f>
        <v>19.75</v>
      </c>
      <c r="P49" s="6"/>
      <c r="Q49" s="6"/>
      <c r="R49" s="9"/>
      <c r="X49" s="3" t="s">
        <v>14</v>
      </c>
      <c r="AA49" s="2"/>
      <c r="AB49" s="2"/>
      <c r="AC49" s="2"/>
      <c r="AD49" s="2"/>
      <c r="AE49" s="2"/>
    </row>
    <row r="50" spans="1:31" x14ac:dyDescent="0.3">
      <c r="A50" t="s">
        <v>61</v>
      </c>
      <c r="B50" t="s">
        <v>125</v>
      </c>
      <c r="C50" t="s">
        <v>57</v>
      </c>
      <c r="D50">
        <v>54</v>
      </c>
      <c r="E50" t="s">
        <v>18</v>
      </c>
      <c r="F50" s="6" t="str">
        <f t="shared" si="0"/>
        <v>JulieSwainFGATE CITY STRIDERS</v>
      </c>
      <c r="G50" s="13">
        <v>1.9550925925925926E-2</v>
      </c>
      <c r="H50" s="23">
        <f>IF(C50="F",VLOOKUP(D50,'F 4M Road'!$A$2:$B$101,2,FALSE)*G50,VLOOKUP(D50,'M 4M Road'!$A$2:$B$101,2,FALSE)*G50)</f>
        <v>1.6626107407407408E-2</v>
      </c>
      <c r="I50" s="24">
        <f t="shared" si="1"/>
        <v>49</v>
      </c>
      <c r="J50" s="25">
        <f>VLOOKUP(I50,'Point Table'!A:B,2,FALSE)</f>
        <v>19</v>
      </c>
      <c r="P50" s="6"/>
      <c r="Q50" s="6"/>
      <c r="R50" s="9"/>
      <c r="W50" s="2"/>
      <c r="X50" s="2" t="s">
        <v>14</v>
      </c>
      <c r="Y50" s="2"/>
      <c r="Z50" s="2"/>
      <c r="AA50" s="2"/>
      <c r="AB50" s="2"/>
      <c r="AC50" s="2"/>
      <c r="AD50" s="2"/>
      <c r="AE50" s="2"/>
    </row>
    <row r="51" spans="1:31" x14ac:dyDescent="0.3">
      <c r="A51" t="s">
        <v>249</v>
      </c>
      <c r="B51" t="s">
        <v>250</v>
      </c>
      <c r="C51" t="s">
        <v>57</v>
      </c>
      <c r="D51">
        <v>53</v>
      </c>
      <c r="E51" t="s">
        <v>20</v>
      </c>
      <c r="F51" s="6" t="str">
        <f t="shared" si="0"/>
        <v>SandraAllenFMILLENNIUM RUNNING</v>
      </c>
      <c r="G51" s="13">
        <v>1.9355324074074073E-2</v>
      </c>
      <c r="H51" s="23">
        <f>IF(C51="F",VLOOKUP(D51,'F 4M Road'!$A$2:$B$101,2,FALSE)*G51,VLOOKUP(D51,'M 4M Road'!$A$2:$B$101,2,FALSE)*G51)</f>
        <v>1.6649449768518516E-2</v>
      </c>
      <c r="I51" s="24">
        <f t="shared" si="1"/>
        <v>50</v>
      </c>
      <c r="J51" s="25">
        <f>VLOOKUP(I51,'Point Table'!A:B,2,FALSE)</f>
        <v>18.25</v>
      </c>
      <c r="P51" s="6"/>
      <c r="Q51" s="6"/>
      <c r="R51" s="9"/>
      <c r="X51" s="2"/>
      <c r="AB51" s="2"/>
      <c r="AC51" s="2"/>
      <c r="AD51" s="2"/>
      <c r="AE51" s="2"/>
    </row>
    <row r="52" spans="1:31" x14ac:dyDescent="0.3">
      <c r="A52" t="s">
        <v>103</v>
      </c>
      <c r="B52" t="s">
        <v>247</v>
      </c>
      <c r="C52" t="s">
        <v>57</v>
      </c>
      <c r="D52">
        <v>59</v>
      </c>
      <c r="E52" t="s">
        <v>20</v>
      </c>
      <c r="F52" s="6" t="str">
        <f t="shared" si="0"/>
        <v>JenniferGosselinFMILLENNIUM RUNNING</v>
      </c>
      <c r="G52" s="13">
        <v>2.080324074074074E-2</v>
      </c>
      <c r="H52" s="23">
        <f>IF(C52="F",VLOOKUP(D52,'F 4M Road'!$A$2:$B$101,2,FALSE)*G52,VLOOKUP(D52,'M 4M Road'!$A$2:$B$101,2,FALSE)*G52)</f>
        <v>1.6671717129629629E-2</v>
      </c>
      <c r="I52" s="24">
        <f t="shared" si="1"/>
        <v>51</v>
      </c>
      <c r="J52" s="25">
        <f>VLOOKUP(I52,'Point Table'!A:B,2,FALSE)</f>
        <v>17.5</v>
      </c>
      <c r="P52" s="6"/>
      <c r="R52" s="9"/>
      <c r="AA52" s="2"/>
      <c r="AB52" s="2"/>
      <c r="AC52" s="2"/>
      <c r="AD52" s="2"/>
      <c r="AE52" s="2"/>
    </row>
    <row r="53" spans="1:31" x14ac:dyDescent="0.3">
      <c r="A53" t="s">
        <v>238</v>
      </c>
      <c r="B53" t="s">
        <v>251</v>
      </c>
      <c r="C53" t="s">
        <v>57</v>
      </c>
      <c r="D53">
        <v>56</v>
      </c>
      <c r="E53" t="s">
        <v>20</v>
      </c>
      <c r="F53" s="6" t="str">
        <f t="shared" si="0"/>
        <v>DeborahMitchellFMILLENNIUM RUNNING</v>
      </c>
      <c r="G53" s="13">
        <v>2.0273148148148148E-2</v>
      </c>
      <c r="H53" s="23">
        <f>IF(C53="F",VLOOKUP(D53,'F 4M Road'!$A$2:$B$101,2,FALSE)*G53,VLOOKUP(D53,'M 4M Road'!$A$2:$B$101,2,FALSE)*G53)</f>
        <v>1.6842931481481482E-2</v>
      </c>
      <c r="I53" s="24">
        <f t="shared" si="1"/>
        <v>52</v>
      </c>
      <c r="J53" s="25">
        <f>VLOOKUP(I53,'Point Table'!A:B,2,FALSE)</f>
        <v>17</v>
      </c>
      <c r="P53" s="8"/>
      <c r="Q53" s="6"/>
      <c r="R53" s="9"/>
      <c r="X53" s="2"/>
      <c r="AB53" s="2"/>
      <c r="AC53" s="2"/>
      <c r="AD53" s="2"/>
      <c r="AE53" s="2"/>
    </row>
    <row r="54" spans="1:31" x14ac:dyDescent="0.3">
      <c r="A54" s="3" t="s">
        <v>102</v>
      </c>
      <c r="B54" t="s">
        <v>43</v>
      </c>
      <c r="C54" t="s">
        <v>57</v>
      </c>
      <c r="D54">
        <v>48</v>
      </c>
      <c r="E54" t="s">
        <v>18</v>
      </c>
      <c r="F54" s="6" t="str">
        <f t="shared" si="0"/>
        <v>KellyAschbrennerFGATE CITY STRIDERS</v>
      </c>
      <c r="G54" s="13">
        <v>1.864236111111111E-2</v>
      </c>
      <c r="H54" s="23">
        <f>IF(C54="F",VLOOKUP(D54,'F 4M Road'!$A$2:$B$101,2,FALSE)*G54,VLOOKUP(D54,'M 4M Road'!$A$2:$B$101,2,FALSE)*G54)</f>
        <v>1.6947770486111111E-2</v>
      </c>
      <c r="I54" s="24">
        <f t="shared" si="1"/>
        <v>53</v>
      </c>
      <c r="J54" s="25">
        <f>VLOOKUP(I54,'Point Table'!A:B,2,FALSE)</f>
        <v>16.5</v>
      </c>
      <c r="P54" s="6"/>
      <c r="R54" s="9"/>
      <c r="AA54" s="2"/>
      <c r="AB54" s="2"/>
      <c r="AC54" s="2"/>
      <c r="AD54" s="2"/>
      <c r="AE54" s="2"/>
    </row>
    <row r="55" spans="1:31" x14ac:dyDescent="0.3">
      <c r="A55" t="s">
        <v>258</v>
      </c>
      <c r="B55" t="s">
        <v>259</v>
      </c>
      <c r="C55" t="s">
        <v>57</v>
      </c>
      <c r="D55">
        <v>39</v>
      </c>
      <c r="E55" t="s">
        <v>18</v>
      </c>
      <c r="F55" s="6" t="str">
        <f t="shared" si="0"/>
        <v>EricaMannettaFGATE CITY STRIDERS</v>
      </c>
      <c r="G55" s="13">
        <v>1.7417824074074075E-2</v>
      </c>
      <c r="H55" s="23">
        <f>IF(C55="F",VLOOKUP(D55,'F 4M Road'!$A$2:$B$101,2,FALSE)*G55,VLOOKUP(D55,'M 4M Road'!$A$2:$B$101,2,FALSE)*G55)</f>
        <v>1.6977153125000002E-2</v>
      </c>
      <c r="I55" s="24">
        <f t="shared" si="1"/>
        <v>54</v>
      </c>
      <c r="J55" s="25">
        <f>VLOOKUP(I55,'Point Table'!A:B,2,FALSE)</f>
        <v>16</v>
      </c>
      <c r="P55" s="6"/>
      <c r="Q55" s="6"/>
      <c r="R55" s="9"/>
      <c r="AA55" s="2"/>
      <c r="AB55" s="2"/>
      <c r="AC55" s="2"/>
      <c r="AD55" s="2"/>
      <c r="AE55" s="2"/>
    </row>
    <row r="56" spans="1:31" x14ac:dyDescent="0.3">
      <c r="A56" t="s">
        <v>254</v>
      </c>
      <c r="B56" t="s">
        <v>255</v>
      </c>
      <c r="C56" t="s">
        <v>57</v>
      </c>
      <c r="D56">
        <v>52</v>
      </c>
      <c r="E56" t="s">
        <v>20</v>
      </c>
      <c r="F56" s="6" t="str">
        <f t="shared" si="0"/>
        <v>JessicaFiliaultFMILLENNIUM RUNNING</v>
      </c>
      <c r="G56" s="13">
        <v>1.9568287037037037E-2</v>
      </c>
      <c r="H56" s="23">
        <f>IF(C56="F",VLOOKUP(D56,'F 4M Road'!$A$2:$B$101,2,FALSE)*G56,VLOOKUP(D56,'M 4M Road'!$A$2:$B$101,2,FALSE)*G56)</f>
        <v>1.702440972222222E-2</v>
      </c>
      <c r="I56" s="24">
        <f t="shared" si="1"/>
        <v>55</v>
      </c>
      <c r="J56" s="25">
        <f>VLOOKUP(I56,'Point Table'!A:B,2,FALSE)</f>
        <v>15.5</v>
      </c>
      <c r="P56" s="8"/>
      <c r="R56" s="9"/>
      <c r="AA56" s="2"/>
      <c r="AB56" s="2"/>
      <c r="AC56" s="2"/>
      <c r="AD56" s="2"/>
      <c r="AE56" s="2"/>
    </row>
    <row r="57" spans="1:31" x14ac:dyDescent="0.3">
      <c r="A57" s="3" t="s">
        <v>262</v>
      </c>
      <c r="B57" s="3" t="s">
        <v>263</v>
      </c>
      <c r="C57" s="3" t="s">
        <v>57</v>
      </c>
      <c r="D57" s="3">
        <v>44</v>
      </c>
      <c r="E57" s="3" t="s">
        <v>20</v>
      </c>
      <c r="F57" s="6" t="str">
        <f t="shared" si="0"/>
        <v>KarenBergquistFMILLENNIUM RUNNING</v>
      </c>
      <c r="G57" s="13">
        <v>1.8218749999999999E-2</v>
      </c>
      <c r="H57" s="23">
        <f>IF(C57="F",VLOOKUP(D57,'F 4M Road'!$A$2:$B$101,2,FALSE)*G57,VLOOKUP(D57,'M 4M Road'!$A$2:$B$101,2,FALSE)*G57)</f>
        <v>1.7185746874999998E-2</v>
      </c>
      <c r="I57" s="24">
        <f t="shared" si="1"/>
        <v>56</v>
      </c>
      <c r="J57" s="25">
        <f>VLOOKUP(I57,'Point Table'!A:B,2,FALSE)</f>
        <v>15</v>
      </c>
    </row>
    <row r="58" spans="1:31" x14ac:dyDescent="0.3">
      <c r="A58" t="s">
        <v>260</v>
      </c>
      <c r="B58" t="s">
        <v>261</v>
      </c>
      <c r="C58" t="s">
        <v>57</v>
      </c>
      <c r="D58">
        <v>56</v>
      </c>
      <c r="E58" t="s">
        <v>19</v>
      </c>
      <c r="F58" s="6" t="str">
        <f t="shared" si="0"/>
        <v>MiriamJohnsonFGREATER DERRY TRACK CLUB</v>
      </c>
      <c r="G58" s="13">
        <v>2.0831018518518516E-2</v>
      </c>
      <c r="H58" s="23">
        <f>IF(C58="F",VLOOKUP(D58,'F 4M Road'!$A$2:$B$101,2,FALSE)*G58,VLOOKUP(D58,'M 4M Road'!$A$2:$B$101,2,FALSE)*G58)</f>
        <v>1.7306410185185184E-2</v>
      </c>
      <c r="I58" s="24">
        <f t="shared" si="1"/>
        <v>57</v>
      </c>
      <c r="J58" s="25">
        <f>VLOOKUP(I58,'Point Table'!A:B,2,FALSE)</f>
        <v>14.5</v>
      </c>
      <c r="P58" s="6"/>
      <c r="Q58" s="6"/>
      <c r="R58" s="9"/>
      <c r="X58" s="2"/>
      <c r="AB58" s="2"/>
      <c r="AC58" s="2"/>
      <c r="AD58" s="2"/>
      <c r="AE58" s="2"/>
    </row>
    <row r="59" spans="1:31" x14ac:dyDescent="0.3">
      <c r="A59" t="s">
        <v>256</v>
      </c>
      <c r="B59" t="s">
        <v>257</v>
      </c>
      <c r="C59" t="s">
        <v>57</v>
      </c>
      <c r="D59">
        <v>63</v>
      </c>
      <c r="E59" t="s">
        <v>20</v>
      </c>
      <c r="F59" s="6" t="str">
        <f t="shared" si="0"/>
        <v>DianaAgerFMILLENNIUM RUNNING</v>
      </c>
      <c r="G59" s="13">
        <v>2.2800925925925929E-2</v>
      </c>
      <c r="H59" s="23">
        <f>IF(C59="F",VLOOKUP(D59,'F 4M Road'!$A$2:$B$101,2,FALSE)*G59,VLOOKUP(D59,'M 4M Road'!$A$2:$B$101,2,FALSE)*G59)</f>
        <v>1.7378865740740743E-2</v>
      </c>
      <c r="I59" s="24">
        <f t="shared" si="1"/>
        <v>58</v>
      </c>
      <c r="J59" s="25">
        <f>VLOOKUP(I59,'Point Table'!A:B,2,FALSE)</f>
        <v>14</v>
      </c>
      <c r="P59" s="8"/>
      <c r="R59" s="9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3">
      <c r="A60" t="s">
        <v>266</v>
      </c>
      <c r="B60" t="s">
        <v>267</v>
      </c>
      <c r="C60" t="s">
        <v>57</v>
      </c>
      <c r="D60">
        <v>35</v>
      </c>
      <c r="E60" t="s">
        <v>19</v>
      </c>
      <c r="F60" s="6" t="str">
        <f t="shared" si="0"/>
        <v>JannaHrubyFGREATER DERRY TRACK CLUB</v>
      </c>
      <c r="G60" s="13">
        <v>1.7552083333333333E-2</v>
      </c>
      <c r="H60" s="23">
        <f>IF(C60="F",VLOOKUP(D60,'F 4M Road'!$A$2:$B$101,2,FALSE)*G60,VLOOKUP(D60,'M 4M Road'!$A$2:$B$101,2,FALSE)*G60)</f>
        <v>1.7392359374999999E-2</v>
      </c>
      <c r="I60" s="24">
        <f t="shared" si="1"/>
        <v>59</v>
      </c>
      <c r="J60" s="25">
        <f>VLOOKUP(I60,'Point Table'!A:B,2,FALSE)</f>
        <v>13.5</v>
      </c>
      <c r="P60" s="6"/>
      <c r="Q60" s="6"/>
      <c r="R60" s="9"/>
      <c r="AA60" s="2"/>
      <c r="AB60" s="2"/>
      <c r="AC60" s="2"/>
      <c r="AD60" s="2"/>
      <c r="AE60" s="2"/>
    </row>
    <row r="61" spans="1:31" x14ac:dyDescent="0.3">
      <c r="A61" t="s">
        <v>268</v>
      </c>
      <c r="B61" t="s">
        <v>269</v>
      </c>
      <c r="C61" t="s">
        <v>57</v>
      </c>
      <c r="D61">
        <v>43</v>
      </c>
      <c r="E61" t="s">
        <v>20</v>
      </c>
      <c r="F61" s="6" t="str">
        <f t="shared" si="0"/>
        <v>SheilaWilsonFMILLENNIUM RUNNING</v>
      </c>
      <c r="G61" s="13">
        <v>1.8373842592592591E-2</v>
      </c>
      <c r="H61" s="23">
        <f>IF(C61="F",VLOOKUP(D61,'F 4M Road'!$A$2:$B$101,2,FALSE)*G61,VLOOKUP(D61,'M 4M Road'!$A$2:$B$101,2,FALSE)*G61)</f>
        <v>1.7466174768518517E-2</v>
      </c>
      <c r="I61" s="24">
        <f t="shared" si="1"/>
        <v>60</v>
      </c>
      <c r="J61" s="25">
        <f>VLOOKUP(I61,'Point Table'!A:B,2,FALSE)</f>
        <v>13</v>
      </c>
      <c r="P61" s="6"/>
      <c r="Q61" s="6"/>
      <c r="R61" s="9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3">
      <c r="A62" t="s">
        <v>271</v>
      </c>
      <c r="B62" t="s">
        <v>272</v>
      </c>
      <c r="C62" t="s">
        <v>57</v>
      </c>
      <c r="D62">
        <v>44</v>
      </c>
      <c r="E62" t="s">
        <v>20</v>
      </c>
      <c r="F62" s="6" t="str">
        <f t="shared" si="0"/>
        <v>AchsaKlugFMILLENNIUM RUNNING</v>
      </c>
      <c r="G62" s="13">
        <v>1.8560185185185183E-2</v>
      </c>
      <c r="H62" s="23">
        <f>IF(C62="F",VLOOKUP(D62,'F 4M Road'!$A$2:$B$101,2,FALSE)*G62,VLOOKUP(D62,'M 4M Road'!$A$2:$B$101,2,FALSE)*G62)</f>
        <v>1.7507822685185182E-2</v>
      </c>
      <c r="I62" s="24">
        <f t="shared" si="1"/>
        <v>61</v>
      </c>
      <c r="J62" s="25">
        <f>VLOOKUP(I62,'Point Table'!A:B,2,FALSE)</f>
        <v>12.5</v>
      </c>
      <c r="P62" s="8"/>
      <c r="R62" s="9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3">
      <c r="A63" t="s">
        <v>104</v>
      </c>
      <c r="B63" t="s">
        <v>105</v>
      </c>
      <c r="C63" t="s">
        <v>57</v>
      </c>
      <c r="D63">
        <v>46</v>
      </c>
      <c r="E63" t="s">
        <v>19</v>
      </c>
      <c r="F63" s="6" t="str">
        <f t="shared" si="0"/>
        <v>ElizabethBusteedFGREATER DERRY TRACK CLUB</v>
      </c>
      <c r="G63" s="13">
        <v>1.8969907407407408E-2</v>
      </c>
      <c r="H63" s="23">
        <f>IF(C63="F",VLOOKUP(D63,'F 4M Road'!$A$2:$B$101,2,FALSE)*G63,VLOOKUP(D63,'M 4M Road'!$A$2:$B$101,2,FALSE)*G63)</f>
        <v>1.7588898148148149E-2</v>
      </c>
      <c r="I63" s="24">
        <f t="shared" si="1"/>
        <v>62</v>
      </c>
      <c r="J63" s="25">
        <f>VLOOKUP(I63,'Point Table'!A:B,2,FALSE)</f>
        <v>12.125</v>
      </c>
      <c r="P63" s="8"/>
      <c r="AA63" s="2"/>
      <c r="AB63" s="2"/>
      <c r="AC63" s="2"/>
      <c r="AD63" s="2"/>
      <c r="AE63" s="2"/>
    </row>
    <row r="64" spans="1:31" x14ac:dyDescent="0.3">
      <c r="A64" t="s">
        <v>275</v>
      </c>
      <c r="B64" t="s">
        <v>276</v>
      </c>
      <c r="C64" t="s">
        <v>57</v>
      </c>
      <c r="D64">
        <v>34</v>
      </c>
      <c r="E64" t="s">
        <v>20</v>
      </c>
      <c r="F64" s="6" t="str">
        <f t="shared" si="0"/>
        <v>KatherineGrzybFMILLENNIUM RUNNING</v>
      </c>
      <c r="G64" s="13">
        <v>1.7804398148148149E-2</v>
      </c>
      <c r="H64" s="23">
        <f>IF(C64="F",VLOOKUP(D64,'F 4M Road'!$A$2:$B$101,2,FALSE)*G64,VLOOKUP(D64,'M 4M Road'!$A$2:$B$101,2,FALSE)*G64)</f>
        <v>1.769045E-2</v>
      </c>
      <c r="I64" s="24">
        <f t="shared" si="1"/>
        <v>63</v>
      </c>
      <c r="J64" s="25">
        <f>VLOOKUP(I64,'Point Table'!A:B,2,FALSE)</f>
        <v>11.75</v>
      </c>
      <c r="P64" s="6"/>
      <c r="R64" s="9"/>
      <c r="X64" s="2" t="s">
        <v>14</v>
      </c>
      <c r="Y64" s="2"/>
      <c r="Z64" s="2"/>
      <c r="AA64" s="2"/>
      <c r="AB64" s="2"/>
      <c r="AC64" s="2"/>
      <c r="AD64" s="2"/>
      <c r="AE64" s="2"/>
    </row>
    <row r="65" spans="1:31" x14ac:dyDescent="0.3">
      <c r="A65" t="s">
        <v>273</v>
      </c>
      <c r="B65" t="s">
        <v>274</v>
      </c>
      <c r="C65" t="s">
        <v>57</v>
      </c>
      <c r="D65">
        <v>53</v>
      </c>
      <c r="E65" t="s">
        <v>20</v>
      </c>
      <c r="F65" s="6" t="str">
        <f t="shared" si="0"/>
        <v>KimberlyBonenfantFMILLENNIUM RUNNING</v>
      </c>
      <c r="G65" s="13">
        <v>2.079976851851852E-2</v>
      </c>
      <c r="H65" s="23">
        <f>IF(C65="F",VLOOKUP(D65,'F 4M Road'!$A$2:$B$101,2,FALSE)*G65,VLOOKUP(D65,'M 4M Road'!$A$2:$B$101,2,FALSE)*G65)</f>
        <v>1.7891960879629631E-2</v>
      </c>
      <c r="I65" s="24">
        <f t="shared" si="1"/>
        <v>64</v>
      </c>
      <c r="J65" s="25">
        <f>VLOOKUP(I65,'Point Table'!A:B,2,FALSE)</f>
        <v>11.375</v>
      </c>
      <c r="P65" s="6"/>
      <c r="R65" s="9"/>
      <c r="X65" s="2"/>
      <c r="Y65" s="2"/>
      <c r="Z65" s="2"/>
      <c r="AA65" s="2"/>
      <c r="AB65" s="2"/>
      <c r="AC65" s="2"/>
      <c r="AD65" s="2"/>
      <c r="AE65" s="2"/>
    </row>
    <row r="66" spans="1:31" x14ac:dyDescent="0.3">
      <c r="A66" t="s">
        <v>264</v>
      </c>
      <c r="B66" t="s">
        <v>265</v>
      </c>
      <c r="C66" t="s">
        <v>57</v>
      </c>
      <c r="D66">
        <v>67</v>
      </c>
      <c r="E66" t="s">
        <v>19</v>
      </c>
      <c r="F66" s="6" t="str">
        <f t="shared" ref="F66:F129" si="2">A66&amp;B66&amp;C66&amp;E66</f>
        <v>BevSomogieFGREATER DERRY TRACK CLUB</v>
      </c>
      <c r="G66" s="13">
        <v>2.4877314814814814E-2</v>
      </c>
      <c r="H66" s="23">
        <f>IF(C66="F",VLOOKUP(D66,'F 4M Road'!$A$2:$B$101,2,FALSE)*G66,VLOOKUP(D66,'M 4M Road'!$A$2:$B$101,2,FALSE)*G66)</f>
        <v>1.7986298611111111E-2</v>
      </c>
      <c r="I66" s="24">
        <f t="shared" ref="I66:I129" si="3">COUNTIFS($C$2:$C$397,C66,$H$2:$H$397,"&lt;"&amp;H66)+1</f>
        <v>65</v>
      </c>
      <c r="J66" s="25">
        <f>VLOOKUP(I66,'Point Table'!A:B,2,FALSE)</f>
        <v>11</v>
      </c>
      <c r="P66" s="6"/>
      <c r="Q66" s="6"/>
      <c r="R66" s="9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3">
      <c r="A67" t="s">
        <v>279</v>
      </c>
      <c r="B67" t="s">
        <v>280</v>
      </c>
      <c r="C67" t="s">
        <v>57</v>
      </c>
      <c r="D67">
        <v>32</v>
      </c>
      <c r="E67" t="s">
        <v>20</v>
      </c>
      <c r="F67" s="6" t="str">
        <f t="shared" si="2"/>
        <v>SavannahRitterFMILLENNIUM RUNNING</v>
      </c>
      <c r="G67" s="13">
        <v>1.8065972222222223E-2</v>
      </c>
      <c r="H67" s="23">
        <f>IF(C67="F",VLOOKUP(D67,'F 4M Road'!$A$2:$B$101,2,FALSE)*G67,VLOOKUP(D67,'M 4M Road'!$A$2:$B$101,2,FALSE)*G67)</f>
        <v>1.8024420486111112E-2</v>
      </c>
      <c r="I67" s="24">
        <f t="shared" si="3"/>
        <v>66</v>
      </c>
      <c r="J67" s="25">
        <f>VLOOKUP(I67,'Point Table'!A:B,2,FALSE)</f>
        <v>10.625</v>
      </c>
      <c r="P67" s="6"/>
      <c r="R67" s="9"/>
      <c r="X67" s="2"/>
      <c r="Y67" s="2"/>
      <c r="Z67" s="2"/>
      <c r="AA67" s="2"/>
      <c r="AB67" s="2"/>
      <c r="AC67" s="2"/>
      <c r="AD67" s="2"/>
      <c r="AE67" s="2"/>
    </row>
    <row r="68" spans="1:31" x14ac:dyDescent="0.3">
      <c r="A68" t="s">
        <v>190</v>
      </c>
      <c r="B68" t="s">
        <v>270</v>
      </c>
      <c r="C68" t="s">
        <v>57</v>
      </c>
      <c r="D68">
        <v>65</v>
      </c>
      <c r="E68" t="s">
        <v>20</v>
      </c>
      <c r="F68" s="6" t="str">
        <f t="shared" si="2"/>
        <v>LorraineBilodeauFMILLENNIUM RUNNING</v>
      </c>
      <c r="G68" s="13">
        <v>2.4356481481481479E-2</v>
      </c>
      <c r="H68" s="23">
        <f>IF(C68="F",VLOOKUP(D68,'F 4M Road'!$A$2:$B$101,2,FALSE)*G68,VLOOKUP(D68,'M 4M Road'!$A$2:$B$101,2,FALSE)*G68)</f>
        <v>1.8087123148148147E-2</v>
      </c>
      <c r="I68" s="24">
        <f t="shared" si="3"/>
        <v>67</v>
      </c>
      <c r="J68" s="25">
        <f>VLOOKUP(I68,'Point Table'!A:B,2,FALSE)</f>
        <v>10.25</v>
      </c>
      <c r="P68" s="8"/>
      <c r="Y68" s="2"/>
      <c r="Z68" s="2"/>
      <c r="AA68" s="2"/>
      <c r="AB68" s="2"/>
      <c r="AC68" s="2"/>
      <c r="AD68" s="2"/>
      <c r="AE68" s="2"/>
    </row>
    <row r="69" spans="1:31" x14ac:dyDescent="0.3">
      <c r="A69" t="s">
        <v>281</v>
      </c>
      <c r="B69" t="s">
        <v>12</v>
      </c>
      <c r="C69" t="s">
        <v>57</v>
      </c>
      <c r="D69">
        <v>51</v>
      </c>
      <c r="E69" t="s">
        <v>20</v>
      </c>
      <c r="F69" s="6" t="str">
        <f t="shared" si="2"/>
        <v>NancyRankFMILLENNIUM RUNNING</v>
      </c>
      <c r="G69" s="13">
        <v>2.0628472222222222E-2</v>
      </c>
      <c r="H69" s="23">
        <f>IF(C69="F",VLOOKUP(D69,'F 4M Road'!$A$2:$B$101,2,FALSE)*G69,VLOOKUP(D69,'M 4M Road'!$A$2:$B$101,2,FALSE)*G69)</f>
        <v>1.8148929861111111E-2</v>
      </c>
      <c r="I69" s="24">
        <f t="shared" si="3"/>
        <v>68</v>
      </c>
      <c r="J69" s="25">
        <f>VLOOKUP(I69,'Point Table'!A:B,2,FALSE)</f>
        <v>9.875</v>
      </c>
      <c r="P69" s="6"/>
      <c r="X69" s="2"/>
      <c r="Y69" s="2"/>
      <c r="Z69" s="2"/>
      <c r="AA69" s="2"/>
      <c r="AB69" s="2"/>
      <c r="AC69" s="2"/>
      <c r="AD69" s="2"/>
      <c r="AE69" s="2"/>
    </row>
    <row r="70" spans="1:31" x14ac:dyDescent="0.3">
      <c r="A70" t="s">
        <v>282</v>
      </c>
      <c r="B70" t="s">
        <v>283</v>
      </c>
      <c r="C70" t="s">
        <v>57</v>
      </c>
      <c r="D70">
        <v>51</v>
      </c>
      <c r="E70" t="s">
        <v>20</v>
      </c>
      <c r="F70" s="6" t="str">
        <f t="shared" si="2"/>
        <v>NaomiGirouardFMILLENNIUM RUNNING</v>
      </c>
      <c r="G70" s="13">
        <v>2.0800925925925928E-2</v>
      </c>
      <c r="H70" s="23">
        <f>IF(C70="F",VLOOKUP(D70,'F 4M Road'!$A$2:$B$101,2,FALSE)*G70,VLOOKUP(D70,'M 4M Road'!$A$2:$B$101,2,FALSE)*G70)</f>
        <v>1.8300654629629633E-2</v>
      </c>
      <c r="I70" s="24">
        <f t="shared" si="3"/>
        <v>69</v>
      </c>
      <c r="J70" s="25">
        <f>VLOOKUP(I70,'Point Table'!A:B,2,FALSE)</f>
        <v>9.5</v>
      </c>
      <c r="P70" s="6"/>
      <c r="R70" s="9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3">
      <c r="A71" t="s">
        <v>290</v>
      </c>
      <c r="B71" t="s">
        <v>291</v>
      </c>
      <c r="C71" t="s">
        <v>57</v>
      </c>
      <c r="D71">
        <v>44</v>
      </c>
      <c r="E71" t="s">
        <v>20</v>
      </c>
      <c r="F71" s="6" t="str">
        <f t="shared" si="2"/>
        <v>JunChenFMILLENNIUM RUNNING</v>
      </c>
      <c r="G71" s="13">
        <v>1.9458333333333331E-2</v>
      </c>
      <c r="H71" s="23">
        <f>IF(C71="F",VLOOKUP(D71,'F 4M Road'!$A$2:$B$101,2,FALSE)*G71,VLOOKUP(D71,'M 4M Road'!$A$2:$B$101,2,FALSE)*G71)</f>
        <v>1.8355045833333333E-2</v>
      </c>
      <c r="I71" s="24">
        <f t="shared" si="3"/>
        <v>70</v>
      </c>
      <c r="J71" s="25">
        <f>VLOOKUP(I71,'Point Table'!A:B,2,FALSE)</f>
        <v>9.125</v>
      </c>
      <c r="P71" s="6"/>
      <c r="R71" s="9"/>
      <c r="X71" s="2"/>
      <c r="Y71" s="2"/>
      <c r="Z71" s="2"/>
      <c r="AA71" s="2"/>
      <c r="AB71" s="2"/>
      <c r="AC71" s="2"/>
      <c r="AD71" s="2"/>
      <c r="AE71" s="2"/>
    </row>
    <row r="72" spans="1:31" x14ac:dyDescent="0.3">
      <c r="A72" t="s">
        <v>287</v>
      </c>
      <c r="B72" t="s">
        <v>288</v>
      </c>
      <c r="C72" t="s">
        <v>57</v>
      </c>
      <c r="D72">
        <v>31</v>
      </c>
      <c r="E72" t="s">
        <v>20</v>
      </c>
      <c r="F72" s="6" t="str">
        <f t="shared" si="2"/>
        <v>DestinyPerezFMILLENNIUM RUNNING</v>
      </c>
      <c r="G72" s="13">
        <v>1.840162037037037E-2</v>
      </c>
      <c r="H72" s="23">
        <f>IF(C72="F",VLOOKUP(D72,'F 4M Road'!$A$2:$B$101,2,FALSE)*G72,VLOOKUP(D72,'M 4M Road'!$A$2:$B$101,2,FALSE)*G72)</f>
        <v>1.8383218749999999E-2</v>
      </c>
      <c r="I72" s="24">
        <f t="shared" si="3"/>
        <v>71</v>
      </c>
      <c r="J72" s="25">
        <f>VLOOKUP(I72,'Point Table'!A:B,2,FALSE)</f>
        <v>8.75</v>
      </c>
      <c r="P72" s="6"/>
      <c r="Q72" s="6"/>
      <c r="R72" s="9"/>
      <c r="W72" s="2"/>
      <c r="X72" s="2" t="s">
        <v>14</v>
      </c>
      <c r="Y72" s="2"/>
      <c r="Z72" s="2"/>
      <c r="AA72" s="2"/>
      <c r="AB72" s="2"/>
      <c r="AC72" s="2"/>
      <c r="AD72" s="2"/>
      <c r="AE72" s="2"/>
    </row>
    <row r="73" spans="1:31" x14ac:dyDescent="0.3">
      <c r="A73" t="s">
        <v>166</v>
      </c>
      <c r="B73" t="s">
        <v>292</v>
      </c>
      <c r="C73" t="s">
        <v>57</v>
      </c>
      <c r="D73">
        <v>35</v>
      </c>
      <c r="E73" t="s">
        <v>20</v>
      </c>
      <c r="F73" s="6" t="str">
        <f t="shared" si="2"/>
        <v>JennaHutchinsonFMILLENNIUM RUNNING</v>
      </c>
      <c r="G73" s="13">
        <v>1.8631944444444444E-2</v>
      </c>
      <c r="H73" s="23">
        <f>IF(C73="F",VLOOKUP(D73,'F 4M Road'!$A$2:$B$101,2,FALSE)*G73,VLOOKUP(D73,'M 4M Road'!$A$2:$B$101,2,FALSE)*G73)</f>
        <v>1.846239375E-2</v>
      </c>
      <c r="I73" s="24">
        <f t="shared" si="3"/>
        <v>72</v>
      </c>
      <c r="J73" s="25">
        <f>VLOOKUP(I73,'Point Table'!A:B,2,FALSE)</f>
        <v>8.5</v>
      </c>
      <c r="P73" s="6"/>
      <c r="R73" s="9"/>
      <c r="X73" s="2"/>
      <c r="Y73" s="2"/>
      <c r="Z73" s="2"/>
      <c r="AA73" s="2"/>
      <c r="AB73" s="2"/>
      <c r="AC73" s="2"/>
      <c r="AD73" s="2"/>
      <c r="AE73" s="2"/>
    </row>
    <row r="74" spans="1:31" x14ac:dyDescent="0.3">
      <c r="A74" t="s">
        <v>277</v>
      </c>
      <c r="B74" t="s">
        <v>278</v>
      </c>
      <c r="C74" t="s">
        <v>57</v>
      </c>
      <c r="D74">
        <v>71</v>
      </c>
      <c r="E74" t="s">
        <v>20</v>
      </c>
      <c r="F74" s="6" t="str">
        <f t="shared" si="2"/>
        <v>SusanLoveringFMILLENNIUM RUNNING</v>
      </c>
      <c r="G74" s="13">
        <v>2.7188657407407404E-2</v>
      </c>
      <c r="H74" s="23">
        <f>IF(C74="F",VLOOKUP(D74,'F 4M Road'!$A$2:$B$101,2,FALSE)*G74,VLOOKUP(D74,'M 4M Road'!$A$2:$B$101,2,FALSE)*G74)</f>
        <v>1.8594322800925923E-2</v>
      </c>
      <c r="I74" s="24">
        <f t="shared" si="3"/>
        <v>73</v>
      </c>
      <c r="J74" s="25">
        <f>VLOOKUP(I74,'Point Table'!A:B,2,FALSE)</f>
        <v>8.25</v>
      </c>
      <c r="P74" s="6"/>
      <c r="R74" s="9"/>
      <c r="Y74" s="2"/>
      <c r="Z74" s="2"/>
      <c r="AA74" s="2"/>
      <c r="AB74" s="2"/>
      <c r="AC74" s="2"/>
      <c r="AD74" s="2"/>
      <c r="AE74" s="2"/>
    </row>
    <row r="75" spans="1:31" x14ac:dyDescent="0.3">
      <c r="A75" t="s">
        <v>119</v>
      </c>
      <c r="B75" t="s">
        <v>142</v>
      </c>
      <c r="C75" t="s">
        <v>57</v>
      </c>
      <c r="D75">
        <v>56</v>
      </c>
      <c r="E75" t="s">
        <v>19</v>
      </c>
      <c r="F75" s="6" t="str">
        <f t="shared" si="2"/>
        <v>DeniseKeyesFGREATER DERRY TRACK CLUB</v>
      </c>
      <c r="G75" s="13">
        <v>2.2505787037037036E-2</v>
      </c>
      <c r="H75" s="23">
        <f>IF(C75="F",VLOOKUP(D75,'F 4M Road'!$A$2:$B$101,2,FALSE)*G75,VLOOKUP(D75,'M 4M Road'!$A$2:$B$101,2,FALSE)*G75)</f>
        <v>1.869780787037037E-2</v>
      </c>
      <c r="I75" s="24">
        <f t="shared" si="3"/>
        <v>74</v>
      </c>
      <c r="J75" s="25">
        <f>VLOOKUP(I75,'Point Table'!A:B,2,FALSE)</f>
        <v>8</v>
      </c>
      <c r="P75" s="8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3">
      <c r="A76" t="s">
        <v>293</v>
      </c>
      <c r="B76" t="s">
        <v>294</v>
      </c>
      <c r="C76" t="s">
        <v>57</v>
      </c>
      <c r="D76">
        <v>40</v>
      </c>
      <c r="E76" t="s">
        <v>20</v>
      </c>
      <c r="F76" s="6" t="str">
        <f t="shared" si="2"/>
        <v>CeciliaStoneFMILLENNIUM RUNNING</v>
      </c>
      <c r="G76" s="13">
        <v>1.9295138888888889E-2</v>
      </c>
      <c r="H76" s="23">
        <f>IF(C76="F",VLOOKUP(D76,'F 4M Road'!$A$2:$B$101,2,FALSE)*G76,VLOOKUP(D76,'M 4M Road'!$A$2:$B$101,2,FALSE)*G76)</f>
        <v>1.8706637152777778E-2</v>
      </c>
      <c r="I76" s="24">
        <f t="shared" si="3"/>
        <v>75</v>
      </c>
      <c r="J76" s="25">
        <f>VLOOKUP(I76,'Point Table'!A:B,2,FALSE)</f>
        <v>7.75</v>
      </c>
      <c r="P76" s="6"/>
      <c r="Q76" s="6"/>
      <c r="R76" s="9"/>
      <c r="AA76" s="2"/>
      <c r="AB76" s="2"/>
      <c r="AC76" s="2"/>
      <c r="AD76" s="2"/>
      <c r="AE76" s="2"/>
    </row>
    <row r="77" spans="1:31" x14ac:dyDescent="0.3">
      <c r="A77" t="s">
        <v>127</v>
      </c>
      <c r="B77" t="s">
        <v>128</v>
      </c>
      <c r="C77" t="s">
        <v>57</v>
      </c>
      <c r="D77">
        <v>44</v>
      </c>
      <c r="E77" t="s">
        <v>19</v>
      </c>
      <c r="F77" s="6" t="str">
        <f t="shared" si="2"/>
        <v>SaraRutsteinFGREATER DERRY TRACK CLUB</v>
      </c>
      <c r="G77" s="13">
        <v>1.9872685185185184E-2</v>
      </c>
      <c r="H77" s="23">
        <f>IF(C77="F",VLOOKUP(D77,'F 4M Road'!$A$2:$B$101,2,FALSE)*G77,VLOOKUP(D77,'M 4M Road'!$A$2:$B$101,2,FALSE)*G77)</f>
        <v>1.8745903935185184E-2</v>
      </c>
      <c r="I77" s="24">
        <f t="shared" si="3"/>
        <v>76</v>
      </c>
      <c r="J77" s="25">
        <f>VLOOKUP(I77,'Point Table'!A:B,2,FALSE)</f>
        <v>7.5</v>
      </c>
      <c r="P77" s="6"/>
      <c r="R77" s="9"/>
      <c r="AA77" s="2"/>
      <c r="AB77" s="2"/>
      <c r="AC77" s="2"/>
      <c r="AD77" s="2"/>
      <c r="AE77" s="2"/>
    </row>
    <row r="78" spans="1:31" x14ac:dyDescent="0.3">
      <c r="A78" t="s">
        <v>61</v>
      </c>
      <c r="B78" t="s">
        <v>170</v>
      </c>
      <c r="C78" t="s">
        <v>57</v>
      </c>
      <c r="D78">
        <v>72</v>
      </c>
      <c r="E78" t="s">
        <v>19</v>
      </c>
      <c r="F78" s="6" t="str">
        <f t="shared" si="2"/>
        <v>JulieWeaverFGREATER DERRY TRACK CLUB</v>
      </c>
      <c r="G78" s="13">
        <v>2.78125E-2</v>
      </c>
      <c r="H78" s="23">
        <f>IF(C78="F",VLOOKUP(D78,'F 4M Road'!$A$2:$B$101,2,FALSE)*G78,VLOOKUP(D78,'M 4M Road'!$A$2:$B$101,2,FALSE)*G78)</f>
        <v>1.8748406250000002E-2</v>
      </c>
      <c r="I78" s="24">
        <f t="shared" si="3"/>
        <v>77</v>
      </c>
      <c r="J78" s="25">
        <f>VLOOKUP(I78,'Point Table'!A:B,2,FALSE)</f>
        <v>7.25</v>
      </c>
      <c r="P78" s="8"/>
      <c r="Q78" s="6"/>
      <c r="R78" s="9"/>
      <c r="X78" s="3" t="s">
        <v>14</v>
      </c>
      <c r="AA78" s="2"/>
      <c r="AB78" s="2"/>
      <c r="AC78" s="2"/>
      <c r="AD78" s="2"/>
      <c r="AE78" s="2"/>
    </row>
    <row r="79" spans="1:31" x14ac:dyDescent="0.3">
      <c r="A79" t="s">
        <v>284</v>
      </c>
      <c r="B79" t="s">
        <v>285</v>
      </c>
      <c r="C79" t="s">
        <v>57</v>
      </c>
      <c r="D79">
        <v>63</v>
      </c>
      <c r="E79" t="s">
        <v>20</v>
      </c>
      <c r="F79" s="6" t="str">
        <f t="shared" si="2"/>
        <v>KandyFredetteFMILLENNIUM RUNNING</v>
      </c>
      <c r="G79" s="13">
        <v>2.4614583333333332E-2</v>
      </c>
      <c r="H79" s="23">
        <f>IF(C79="F",VLOOKUP(D79,'F 4M Road'!$A$2:$B$101,2,FALSE)*G79,VLOOKUP(D79,'M 4M Road'!$A$2:$B$101,2,FALSE)*G79)</f>
        <v>1.8761235416666664E-2</v>
      </c>
      <c r="I79" s="24">
        <f t="shared" si="3"/>
        <v>78</v>
      </c>
      <c r="J79" s="25">
        <f>VLOOKUP(I79,'Point Table'!A:B,2,FALSE)</f>
        <v>7</v>
      </c>
      <c r="P79" s="8"/>
      <c r="Q79" s="6"/>
      <c r="R79" s="9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3">
      <c r="A80" t="s">
        <v>100</v>
      </c>
      <c r="B80" t="s">
        <v>286</v>
      </c>
      <c r="C80" t="s">
        <v>57</v>
      </c>
      <c r="D80">
        <v>63</v>
      </c>
      <c r="E80" t="s">
        <v>19</v>
      </c>
      <c r="F80" s="6" t="str">
        <f t="shared" si="2"/>
        <v>PegLandryFGREATER DERRY TRACK CLUB</v>
      </c>
      <c r="G80" s="13">
        <v>2.4622685185185181E-2</v>
      </c>
      <c r="H80" s="23">
        <f>IF(C80="F",VLOOKUP(D80,'F 4M Road'!$A$2:$B$101,2,FALSE)*G80,VLOOKUP(D80,'M 4M Road'!$A$2:$B$101,2,FALSE)*G80)</f>
        <v>1.8767410648148145E-2</v>
      </c>
      <c r="I80" s="24">
        <f t="shared" si="3"/>
        <v>79</v>
      </c>
      <c r="J80" s="25">
        <f>VLOOKUP(I80,'Point Table'!A:B,2,FALSE)</f>
        <v>6.75</v>
      </c>
      <c r="P80" s="6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3">
      <c r="A81" t="s">
        <v>97</v>
      </c>
      <c r="B81" t="s">
        <v>289</v>
      </c>
      <c r="C81" t="s">
        <v>57</v>
      </c>
      <c r="D81">
        <v>61</v>
      </c>
      <c r="E81" t="s">
        <v>20</v>
      </c>
      <c r="F81" s="6" t="str">
        <f t="shared" si="2"/>
        <v>DianeHartshornFMILLENNIUM RUNNING</v>
      </c>
      <c r="G81" s="13">
        <v>2.4052083333333332E-2</v>
      </c>
      <c r="H81" s="23">
        <f>IF(C81="F",VLOOKUP(D81,'F 4M Road'!$A$2:$B$101,2,FALSE)*G81,VLOOKUP(D81,'M 4M Road'!$A$2:$B$101,2,FALSE)*G81)</f>
        <v>1.8803918749999999E-2</v>
      </c>
      <c r="I81" s="24">
        <f t="shared" si="3"/>
        <v>80</v>
      </c>
      <c r="J81" s="25">
        <f>VLOOKUP(I81,'Point Table'!A:B,2,FALSE)</f>
        <v>6.5</v>
      </c>
      <c r="P81" s="6"/>
      <c r="Q81" s="6"/>
      <c r="R81" s="9"/>
      <c r="AA81" s="2"/>
      <c r="AB81" s="2"/>
      <c r="AC81" s="2"/>
      <c r="AD81" s="2"/>
      <c r="AE81" s="2"/>
    </row>
    <row r="82" spans="1:31" x14ac:dyDescent="0.3">
      <c r="A82" t="s">
        <v>295</v>
      </c>
      <c r="B82" t="s">
        <v>296</v>
      </c>
      <c r="C82" t="s">
        <v>57</v>
      </c>
      <c r="D82">
        <v>32</v>
      </c>
      <c r="E82" t="s">
        <v>20</v>
      </c>
      <c r="F82" s="6" t="str">
        <f t="shared" si="2"/>
        <v>KaylinOssingFMILLENNIUM RUNNING</v>
      </c>
      <c r="G82" s="13">
        <v>1.8880787037037036E-2</v>
      </c>
      <c r="H82" s="23">
        <f>IF(C82="F",VLOOKUP(D82,'F 4M Road'!$A$2:$B$101,2,FALSE)*G82,VLOOKUP(D82,'M 4M Road'!$A$2:$B$101,2,FALSE)*G82)</f>
        <v>1.883736122685185E-2</v>
      </c>
      <c r="I82" s="24">
        <f t="shared" si="3"/>
        <v>81</v>
      </c>
      <c r="J82" s="25">
        <f>VLOOKUP(I82,'Point Table'!A:B,2,FALSE)</f>
        <v>6.25</v>
      </c>
      <c r="P82" s="6"/>
      <c r="Q82" s="6"/>
      <c r="R82" s="9"/>
      <c r="X82" s="2"/>
      <c r="AB82" s="2"/>
      <c r="AC82" s="2"/>
      <c r="AD82" s="2"/>
      <c r="AE82" s="2"/>
    </row>
    <row r="83" spans="1:31" x14ac:dyDescent="0.3">
      <c r="A83" t="s">
        <v>242</v>
      </c>
      <c r="B83" t="s">
        <v>299</v>
      </c>
      <c r="C83" t="s">
        <v>57</v>
      </c>
      <c r="D83">
        <v>40</v>
      </c>
      <c r="E83" t="s">
        <v>20</v>
      </c>
      <c r="F83" s="6" t="str">
        <f t="shared" si="2"/>
        <v>StephanieSelleckFMILLENNIUM RUNNING</v>
      </c>
      <c r="G83" s="13">
        <v>1.9473379629629629E-2</v>
      </c>
      <c r="H83" s="23">
        <f>IF(C83="F",VLOOKUP(D83,'F 4M Road'!$A$2:$B$101,2,FALSE)*G83,VLOOKUP(D83,'M 4M Road'!$A$2:$B$101,2,FALSE)*G83)</f>
        <v>1.8879441550925927E-2</v>
      </c>
      <c r="I83" s="24">
        <f t="shared" si="3"/>
        <v>82</v>
      </c>
      <c r="J83" s="25">
        <f>VLOOKUP(I83,'Point Table'!A:B,2,FALSE)</f>
        <v>6.0625</v>
      </c>
      <c r="P83" s="6"/>
      <c r="R83" s="9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3">
      <c r="A84" s="3" t="s">
        <v>199</v>
      </c>
      <c r="B84" s="3" t="s">
        <v>300</v>
      </c>
      <c r="C84" s="3" t="s">
        <v>57</v>
      </c>
      <c r="D84" s="3">
        <v>41</v>
      </c>
      <c r="E84" s="3" t="s">
        <v>20</v>
      </c>
      <c r="F84" s="3" t="str">
        <f t="shared" si="2"/>
        <v>PattyStellaFMILLENNIUM RUNNING</v>
      </c>
      <c r="G84" s="13">
        <v>1.9662037037037037E-2</v>
      </c>
      <c r="H84" s="23">
        <f>IF(C84="F",VLOOKUP(D84,'F 4M Road'!$A$2:$B$101,2,FALSE)*G84,VLOOKUP(D84,'M 4M Road'!$A$2:$B$101,2,FALSE)*G84)</f>
        <v>1.8948305092592592E-2</v>
      </c>
      <c r="I84" s="24">
        <f t="shared" si="3"/>
        <v>83</v>
      </c>
      <c r="J84" s="25">
        <f>VLOOKUP(I84,'Point Table'!A:B,2,FALSE)</f>
        <v>5.875</v>
      </c>
    </row>
    <row r="85" spans="1:31" x14ac:dyDescent="0.3">
      <c r="A85" s="3" t="s">
        <v>297</v>
      </c>
      <c r="B85" s="3" t="s">
        <v>102</v>
      </c>
      <c r="C85" s="3" t="s">
        <v>57</v>
      </c>
      <c r="D85" s="3">
        <v>50</v>
      </c>
      <c r="E85" s="3" t="s">
        <v>20</v>
      </c>
      <c r="F85" s="3" t="str">
        <f t="shared" si="2"/>
        <v>MicheleKellyFMILLENNIUM RUNNING</v>
      </c>
      <c r="G85" s="13">
        <v>2.1327546296296296E-2</v>
      </c>
      <c r="H85" s="23">
        <f>IF(C85="F",VLOOKUP(D85,'F 4M Road'!$A$2:$B$101,2,FALSE)*G85,VLOOKUP(D85,'M 4M Road'!$A$2:$B$101,2,FALSE)*G85)</f>
        <v>1.8970852430555553E-2</v>
      </c>
      <c r="I85" s="24">
        <f t="shared" si="3"/>
        <v>84</v>
      </c>
      <c r="J85" s="25">
        <f>VLOOKUP(I85,'Point Table'!A:B,2,FALSE)</f>
        <v>5.6875</v>
      </c>
      <c r="X85" s="3" t="s">
        <v>14</v>
      </c>
    </row>
    <row r="86" spans="1:31" x14ac:dyDescent="0.3">
      <c r="A86" s="3" t="s">
        <v>273</v>
      </c>
      <c r="B86" s="3" t="s">
        <v>298</v>
      </c>
      <c r="C86" s="3" t="s">
        <v>57</v>
      </c>
      <c r="D86" s="3">
        <v>50</v>
      </c>
      <c r="E86" s="3" t="s">
        <v>20</v>
      </c>
      <c r="F86" s="3" t="str">
        <f t="shared" si="2"/>
        <v>KimberlyMcKenneyFMILLENNIUM RUNNING</v>
      </c>
      <c r="G86" s="13">
        <v>2.1417824074074072E-2</v>
      </c>
      <c r="H86" s="23">
        <f>IF(C86="F",VLOOKUP(D86,'F 4M Road'!$A$2:$B$101,2,FALSE)*G86,VLOOKUP(D86,'M 4M Road'!$A$2:$B$101,2,FALSE)*G86)</f>
        <v>1.9051154513888887E-2</v>
      </c>
      <c r="I86" s="24">
        <f t="shared" si="3"/>
        <v>85</v>
      </c>
      <c r="J86" s="25">
        <f>VLOOKUP(I86,'Point Table'!A:B,2,FALSE)</f>
        <v>5.5</v>
      </c>
    </row>
    <row r="87" spans="1:31" x14ac:dyDescent="0.3">
      <c r="A87" s="3" t="s">
        <v>236</v>
      </c>
      <c r="B87" s="3" t="s">
        <v>304</v>
      </c>
      <c r="C87" s="3" t="s">
        <v>57</v>
      </c>
      <c r="D87" s="3">
        <v>46</v>
      </c>
      <c r="E87" s="3" t="s">
        <v>20</v>
      </c>
      <c r="F87" s="3" t="str">
        <f t="shared" si="2"/>
        <v>JillOberFMILLENNIUM RUNNING</v>
      </c>
      <c r="G87" s="13">
        <v>2.0586805555555556E-2</v>
      </c>
      <c r="H87" s="23">
        <f>IF(C87="F",VLOOKUP(D87,'F 4M Road'!$A$2:$B$101,2,FALSE)*G87,VLOOKUP(D87,'M 4M Road'!$A$2:$B$101,2,FALSE)*G87)</f>
        <v>1.9088086111111111E-2</v>
      </c>
      <c r="I87" s="24">
        <f t="shared" si="3"/>
        <v>86</v>
      </c>
      <c r="J87" s="25">
        <f>VLOOKUP(I87,'Point Table'!A:B,2,FALSE)</f>
        <v>5.3125</v>
      </c>
    </row>
    <row r="88" spans="1:31" x14ac:dyDescent="0.3">
      <c r="A88" s="3" t="s">
        <v>103</v>
      </c>
      <c r="B88" s="3" t="s">
        <v>303</v>
      </c>
      <c r="C88" s="3" t="s">
        <v>57</v>
      </c>
      <c r="D88" s="3">
        <v>29</v>
      </c>
      <c r="E88" s="3" t="s">
        <v>19</v>
      </c>
      <c r="F88" s="3" t="str">
        <f t="shared" si="2"/>
        <v>JenniferPottsFGREATER DERRY TRACK CLUB</v>
      </c>
      <c r="G88" s="13">
        <v>1.9101851851851852E-2</v>
      </c>
      <c r="H88" s="23">
        <f>IF(C88="F",VLOOKUP(D88,'F 4M Road'!$A$2:$B$101,2,FALSE)*G88,VLOOKUP(D88,'M 4M Road'!$A$2:$B$101,2,FALSE)*G88)</f>
        <v>1.9101851851851852E-2</v>
      </c>
      <c r="I88" s="24">
        <f t="shared" si="3"/>
        <v>87</v>
      </c>
      <c r="J88" s="25">
        <f>VLOOKUP(I88,'Point Table'!A:B,2,FALSE)</f>
        <v>5.125</v>
      </c>
    </row>
    <row r="89" spans="1:31" x14ac:dyDescent="0.3">
      <c r="A89" s="3" t="s">
        <v>215</v>
      </c>
      <c r="B89" s="3" t="s">
        <v>305</v>
      </c>
      <c r="C89" s="3" t="s">
        <v>57</v>
      </c>
      <c r="D89" s="3">
        <v>45</v>
      </c>
      <c r="E89" s="3" t="s">
        <v>19</v>
      </c>
      <c r="F89" s="3" t="str">
        <f t="shared" si="2"/>
        <v>BarbaraHolmesFGREATER DERRY TRACK CLUB</v>
      </c>
      <c r="G89" s="13">
        <v>2.047337962962963E-2</v>
      </c>
      <c r="H89" s="23">
        <f>IF(C89="F",VLOOKUP(D89,'F 4M Road'!$A$2:$B$101,2,FALSE)*G89,VLOOKUP(D89,'M 4M Road'!$A$2:$B$101,2,FALSE)*G89)</f>
        <v>1.9152846643518517E-2</v>
      </c>
      <c r="I89" s="24">
        <f t="shared" si="3"/>
        <v>88</v>
      </c>
      <c r="J89" s="25">
        <f>VLOOKUP(I89,'Point Table'!A:B,2,FALSE)</f>
        <v>4.9375</v>
      </c>
    </row>
    <row r="90" spans="1:31" x14ac:dyDescent="0.3">
      <c r="A90" s="3" t="s">
        <v>121</v>
      </c>
      <c r="B90" s="3" t="s">
        <v>308</v>
      </c>
      <c r="C90" s="3" t="s">
        <v>57</v>
      </c>
      <c r="D90" s="3">
        <v>46</v>
      </c>
      <c r="E90" s="3" t="s">
        <v>18</v>
      </c>
      <c r="F90" s="3" t="str">
        <f t="shared" si="2"/>
        <v>ShelbyWalker-AdamsFGATE CITY STRIDERS</v>
      </c>
      <c r="G90" s="13">
        <v>2.0739583333333332E-2</v>
      </c>
      <c r="H90" s="23">
        <f>IF(C90="F",VLOOKUP(D90,'F 4M Road'!$A$2:$B$101,2,FALSE)*G90,VLOOKUP(D90,'M 4M Road'!$A$2:$B$101,2,FALSE)*G90)</f>
        <v>1.9229741666666664E-2</v>
      </c>
      <c r="I90" s="24">
        <f t="shared" si="3"/>
        <v>89</v>
      </c>
      <c r="J90" s="25">
        <f>VLOOKUP(I90,'Point Table'!A:B,2,FALSE)</f>
        <v>4.75</v>
      </c>
      <c r="X90" s="3" t="s">
        <v>14</v>
      </c>
      <c r="Y90" s="3" t="s">
        <v>14</v>
      </c>
      <c r="Z90" s="3" t="s">
        <v>14</v>
      </c>
      <c r="AA90" s="3" t="s">
        <v>14</v>
      </c>
      <c r="AB90" s="3" t="s">
        <v>14</v>
      </c>
    </row>
    <row r="91" spans="1:31" x14ac:dyDescent="0.3">
      <c r="A91" s="3" t="s">
        <v>310</v>
      </c>
      <c r="B91" s="3" t="s">
        <v>311</v>
      </c>
      <c r="C91" s="3" t="s">
        <v>57</v>
      </c>
      <c r="D91" s="3">
        <v>44</v>
      </c>
      <c r="E91" s="3" t="s">
        <v>19</v>
      </c>
      <c r="F91" s="3" t="str">
        <f t="shared" si="2"/>
        <v>KirstenKortzFGREATER DERRY TRACK CLUB</v>
      </c>
      <c r="G91" s="13">
        <v>2.0387731481481482E-2</v>
      </c>
      <c r="H91" s="23">
        <f>IF(C91="F",VLOOKUP(D91,'F 4M Road'!$A$2:$B$101,2,FALSE)*G91,VLOOKUP(D91,'M 4M Road'!$A$2:$B$101,2,FALSE)*G91)</f>
        <v>1.9231747106481484E-2</v>
      </c>
      <c r="I91" s="24">
        <f t="shared" si="3"/>
        <v>90</v>
      </c>
      <c r="J91" s="25">
        <f>VLOOKUP(I91,'Point Table'!A:B,2,FALSE)</f>
        <v>4.5625</v>
      </c>
    </row>
    <row r="92" spans="1:31" x14ac:dyDescent="0.3">
      <c r="A92" s="3" t="s">
        <v>129</v>
      </c>
      <c r="B92" s="3" t="s">
        <v>130</v>
      </c>
      <c r="C92" s="3" t="s">
        <v>57</v>
      </c>
      <c r="D92" s="3">
        <v>34</v>
      </c>
      <c r="E92" s="3" t="s">
        <v>18</v>
      </c>
      <c r="F92" s="3" t="str">
        <f t="shared" si="2"/>
        <v>CarlyMatthewsFGATE CITY STRIDERS</v>
      </c>
      <c r="G92" s="13">
        <v>1.9677083333333335E-2</v>
      </c>
      <c r="H92" s="23">
        <f>IF(C92="F",VLOOKUP(D92,'F 4M Road'!$A$2:$B$101,2,FALSE)*G92,VLOOKUP(D92,'M 4M Road'!$A$2:$B$101,2,FALSE)*G92)</f>
        <v>1.9551150000000003E-2</v>
      </c>
      <c r="I92" s="24">
        <f t="shared" si="3"/>
        <v>91</v>
      </c>
      <c r="J92" s="25">
        <f>VLOOKUP(I92,'Point Table'!A:B,2,FALSE)</f>
        <v>4.375</v>
      </c>
      <c r="X92" s="3" t="s">
        <v>14</v>
      </c>
      <c r="Y92" s="3" t="s">
        <v>14</v>
      </c>
      <c r="Z92" s="3" t="s">
        <v>14</v>
      </c>
    </row>
    <row r="93" spans="1:31" x14ac:dyDescent="0.3">
      <c r="A93" s="3" t="s">
        <v>313</v>
      </c>
      <c r="B93" s="3" t="s">
        <v>314</v>
      </c>
      <c r="C93" s="3" t="s">
        <v>57</v>
      </c>
      <c r="D93" s="3">
        <v>35</v>
      </c>
      <c r="E93" s="3" t="s">
        <v>20</v>
      </c>
      <c r="F93" s="3" t="str">
        <f t="shared" si="2"/>
        <v>KrystalBessetteFMILLENNIUM RUNNING</v>
      </c>
      <c r="G93" s="13">
        <v>1.9733796296296298E-2</v>
      </c>
      <c r="H93" s="23">
        <f>IF(C93="F",VLOOKUP(D93,'F 4M Road'!$A$2:$B$101,2,FALSE)*G93,VLOOKUP(D93,'M 4M Road'!$A$2:$B$101,2,FALSE)*G93)</f>
        <v>1.9554218750000001E-2</v>
      </c>
      <c r="I93" s="24">
        <f t="shared" si="3"/>
        <v>92</v>
      </c>
      <c r="J93" s="25">
        <f>VLOOKUP(I93,'Point Table'!A:B,2,FALSE)</f>
        <v>4.25</v>
      </c>
    </row>
    <row r="94" spans="1:31" x14ac:dyDescent="0.3">
      <c r="A94" s="3" t="s">
        <v>301</v>
      </c>
      <c r="B94" s="3" t="s">
        <v>302</v>
      </c>
      <c r="C94" s="3" t="s">
        <v>57</v>
      </c>
      <c r="D94" s="3">
        <v>63</v>
      </c>
      <c r="E94" s="3" t="s">
        <v>19</v>
      </c>
      <c r="F94" s="3" t="str">
        <f t="shared" si="2"/>
        <v>LouiseChevalierFGREATER DERRY TRACK CLUB</v>
      </c>
      <c r="G94" s="13">
        <v>2.5662037037037039E-2</v>
      </c>
      <c r="H94" s="23">
        <f>IF(C94="F",VLOOKUP(D94,'F 4M Road'!$A$2:$B$101,2,FALSE)*G94,VLOOKUP(D94,'M 4M Road'!$A$2:$B$101,2,FALSE)*G94)</f>
        <v>1.9559604629629631E-2</v>
      </c>
      <c r="I94" s="24">
        <f t="shared" si="3"/>
        <v>93</v>
      </c>
      <c r="J94" s="25">
        <f>VLOOKUP(I94,'Point Table'!A:B,2,FALSE)</f>
        <v>4.125</v>
      </c>
    </row>
    <row r="95" spans="1:31" x14ac:dyDescent="0.3">
      <c r="A95" s="3" t="s">
        <v>221</v>
      </c>
      <c r="B95" s="3" t="s">
        <v>312</v>
      </c>
      <c r="C95" s="3" t="s">
        <v>57</v>
      </c>
      <c r="D95" s="3">
        <v>49</v>
      </c>
      <c r="E95" s="3" t="s">
        <v>19</v>
      </c>
      <c r="F95" s="3" t="str">
        <f t="shared" si="2"/>
        <v>PriscillaCamardaFGREATER DERRY TRACK CLUB</v>
      </c>
      <c r="G95" s="13">
        <v>2.1791666666666668E-2</v>
      </c>
      <c r="H95" s="23">
        <f>IF(C95="F",VLOOKUP(D95,'F 4M Road'!$A$2:$B$101,2,FALSE)*G95,VLOOKUP(D95,'M 4M Road'!$A$2:$B$101,2,FALSE)*G95)</f>
        <v>1.9597245833333332E-2</v>
      </c>
      <c r="I95" s="24">
        <f t="shared" si="3"/>
        <v>94</v>
      </c>
      <c r="J95" s="25">
        <f>VLOOKUP(I95,'Point Table'!A:B,2,FALSE)</f>
        <v>4</v>
      </c>
    </row>
    <row r="96" spans="1:31" x14ac:dyDescent="0.3">
      <c r="A96" s="3" t="s">
        <v>245</v>
      </c>
      <c r="B96" s="3" t="s">
        <v>321</v>
      </c>
      <c r="C96" s="3" t="s">
        <v>57</v>
      </c>
      <c r="D96" s="3">
        <v>42</v>
      </c>
      <c r="E96" s="3" t="s">
        <v>20</v>
      </c>
      <c r="F96" s="3" t="str">
        <f t="shared" si="2"/>
        <v>AngelaBukowskiFMILLENNIUM RUNNING</v>
      </c>
      <c r="G96" s="13">
        <v>2.0650462962962964E-2</v>
      </c>
      <c r="H96" s="23">
        <f>IF(C96="F",VLOOKUP(D96,'F 4M Road'!$A$2:$B$101,2,FALSE)*G96,VLOOKUP(D96,'M 4M Road'!$A$2:$B$101,2,FALSE)*G96)</f>
        <v>1.9770753240740742E-2</v>
      </c>
      <c r="I96" s="24">
        <f t="shared" si="3"/>
        <v>95</v>
      </c>
      <c r="J96" s="25">
        <f>VLOOKUP(I96,'Point Table'!A:B,2,FALSE)</f>
        <v>3.875</v>
      </c>
    </row>
    <row r="97" spans="1:10" x14ac:dyDescent="0.3">
      <c r="A97" s="3" t="s">
        <v>317</v>
      </c>
      <c r="B97" s="3" t="s">
        <v>318</v>
      </c>
      <c r="C97" s="3" t="s">
        <v>57</v>
      </c>
      <c r="D97" s="3">
        <v>48</v>
      </c>
      <c r="E97" s="3" t="s">
        <v>20</v>
      </c>
      <c r="F97" s="3" t="str">
        <f t="shared" si="2"/>
        <v>GailReynoldsFMILLENNIUM RUNNING</v>
      </c>
      <c r="G97" s="13">
        <v>2.1792824074074072E-2</v>
      </c>
      <c r="H97" s="23">
        <f>IF(C97="F",VLOOKUP(D97,'F 4M Road'!$A$2:$B$101,2,FALSE)*G97,VLOOKUP(D97,'M 4M Road'!$A$2:$B$101,2,FALSE)*G97)</f>
        <v>1.9811856365740739E-2</v>
      </c>
      <c r="I97" s="24">
        <f t="shared" si="3"/>
        <v>96</v>
      </c>
      <c r="J97" s="25">
        <f>VLOOKUP(I97,'Point Table'!A:B,2,FALSE)</f>
        <v>3.75</v>
      </c>
    </row>
    <row r="98" spans="1:10" x14ac:dyDescent="0.3">
      <c r="A98" s="3" t="s">
        <v>322</v>
      </c>
      <c r="B98" s="3" t="s">
        <v>151</v>
      </c>
      <c r="C98" s="3" t="s">
        <v>57</v>
      </c>
      <c r="D98" s="3">
        <v>35</v>
      </c>
      <c r="E98" s="3" t="s">
        <v>18</v>
      </c>
      <c r="F98" s="3" t="str">
        <f t="shared" si="2"/>
        <v>MeghanJordanFGATE CITY STRIDERS</v>
      </c>
      <c r="G98" s="13">
        <v>2.002199074074074E-2</v>
      </c>
      <c r="H98" s="23">
        <f>IF(C98="F",VLOOKUP(D98,'F 4M Road'!$A$2:$B$101,2,FALSE)*G98,VLOOKUP(D98,'M 4M Road'!$A$2:$B$101,2,FALSE)*G98)</f>
        <v>1.9839790624999999E-2</v>
      </c>
      <c r="I98" s="24">
        <f t="shared" si="3"/>
        <v>97</v>
      </c>
      <c r="J98" s="25">
        <f>VLOOKUP(I98,'Point Table'!A:B,2,FALSE)</f>
        <v>3.625</v>
      </c>
    </row>
    <row r="99" spans="1:10" x14ac:dyDescent="0.3">
      <c r="A99" s="3" t="s">
        <v>315</v>
      </c>
      <c r="B99" s="3" t="s">
        <v>316</v>
      </c>
      <c r="C99" s="3" t="s">
        <v>57</v>
      </c>
      <c r="D99" s="3">
        <v>52</v>
      </c>
      <c r="E99" s="3" t="s">
        <v>20</v>
      </c>
      <c r="F99" s="3" t="str">
        <f t="shared" si="2"/>
        <v>HeatherYoungFMILLENNIUM RUNNING</v>
      </c>
      <c r="G99" s="13">
        <v>2.2902777777777775E-2</v>
      </c>
      <c r="H99" s="23">
        <f>IF(C99="F",VLOOKUP(D99,'F 4M Road'!$A$2:$B$101,2,FALSE)*G99,VLOOKUP(D99,'M 4M Road'!$A$2:$B$101,2,FALSE)*G99)</f>
        <v>1.9925416666666664E-2</v>
      </c>
      <c r="I99" s="24">
        <f t="shared" si="3"/>
        <v>98</v>
      </c>
      <c r="J99" s="25">
        <f>VLOOKUP(I99,'Point Table'!A:B,2,FALSE)</f>
        <v>3.5</v>
      </c>
    </row>
    <row r="100" spans="1:10" x14ac:dyDescent="0.3">
      <c r="A100" s="3" t="s">
        <v>119</v>
      </c>
      <c r="B100" s="3" t="s">
        <v>309</v>
      </c>
      <c r="C100" s="3" t="s">
        <v>57</v>
      </c>
      <c r="D100" s="3">
        <v>66</v>
      </c>
      <c r="E100" s="3" t="s">
        <v>20</v>
      </c>
      <c r="F100" s="3" t="str">
        <f t="shared" si="2"/>
        <v>DeniseLyddyFMILLENNIUM RUNNING</v>
      </c>
      <c r="G100" s="13">
        <v>2.7210648148148147E-2</v>
      </c>
      <c r="H100" s="23">
        <f>IF(C100="F",VLOOKUP(D100,'F 4M Road'!$A$2:$B$101,2,FALSE)*G100,VLOOKUP(D100,'M 4M Road'!$A$2:$B$101,2,FALSE)*G100)</f>
        <v>1.9939962962962961E-2</v>
      </c>
      <c r="I100" s="24">
        <f t="shared" si="3"/>
        <v>99</v>
      </c>
      <c r="J100" s="25">
        <f>VLOOKUP(I100,'Point Table'!A:B,2,FALSE)</f>
        <v>3.375</v>
      </c>
    </row>
    <row r="101" spans="1:10" x14ac:dyDescent="0.3">
      <c r="A101" s="3" t="s">
        <v>306</v>
      </c>
      <c r="B101" s="3" t="s">
        <v>307</v>
      </c>
      <c r="C101" s="3" t="s">
        <v>57</v>
      </c>
      <c r="D101" s="3">
        <v>68</v>
      </c>
      <c r="E101" s="3" t="s">
        <v>20</v>
      </c>
      <c r="F101" s="3" t="str">
        <f t="shared" si="2"/>
        <v>KathyRouxFMILLENNIUM RUNNING</v>
      </c>
      <c r="G101" s="13">
        <v>2.8001157407407409E-2</v>
      </c>
      <c r="H101" s="23">
        <f>IF(C101="F",VLOOKUP(D101,'F 4M Road'!$A$2:$B$101,2,FALSE)*G101,VLOOKUP(D101,'M 4M Road'!$A$2:$B$101,2,FALSE)*G101)</f>
        <v>1.9973225578703707E-2</v>
      </c>
      <c r="I101" s="24">
        <f t="shared" si="3"/>
        <v>100</v>
      </c>
      <c r="J101" s="25">
        <f>VLOOKUP(I101,'Point Table'!A:B,2,FALSE)</f>
        <v>3.25</v>
      </c>
    </row>
    <row r="102" spans="1:10" x14ac:dyDescent="0.3">
      <c r="A102" s="3" t="s">
        <v>103</v>
      </c>
      <c r="B102" s="3" t="s">
        <v>151</v>
      </c>
      <c r="C102" s="3" t="s">
        <v>57</v>
      </c>
      <c r="D102" s="3">
        <v>56</v>
      </c>
      <c r="E102" s="3" t="s">
        <v>18</v>
      </c>
      <c r="F102" s="3" t="str">
        <f t="shared" si="2"/>
        <v>JenniferJordanFGATE CITY STRIDERS</v>
      </c>
      <c r="G102" s="13">
        <v>2.4086805555555559E-2</v>
      </c>
      <c r="H102" s="23">
        <f>IF(C102="F",VLOOKUP(D102,'F 4M Road'!$A$2:$B$101,2,FALSE)*G102,VLOOKUP(D102,'M 4M Road'!$A$2:$B$101,2,FALSE)*G102)</f>
        <v>2.0011318055555557E-2</v>
      </c>
      <c r="I102" s="24">
        <f t="shared" si="3"/>
        <v>101</v>
      </c>
      <c r="J102" s="25">
        <f>VLOOKUP(I102,'Point Table'!A:B,2,FALSE)</f>
        <v>3.125</v>
      </c>
    </row>
    <row r="103" spans="1:10" x14ac:dyDescent="0.3">
      <c r="A103" s="3" t="s">
        <v>166</v>
      </c>
      <c r="B103" s="3" t="s">
        <v>167</v>
      </c>
      <c r="C103" s="3" t="s">
        <v>57</v>
      </c>
      <c r="D103" s="3">
        <v>64</v>
      </c>
      <c r="E103" s="3" t="s">
        <v>19</v>
      </c>
      <c r="F103" s="3" t="str">
        <f t="shared" si="2"/>
        <v>JennaGrimaldiFGREATER DERRY TRACK CLUB</v>
      </c>
      <c r="G103" s="13">
        <v>2.6761574074074077E-2</v>
      </c>
      <c r="H103" s="23">
        <f>IF(C103="F",VLOOKUP(D103,'F 4M Road'!$A$2:$B$101,2,FALSE)*G103,VLOOKUP(D103,'M 4M Road'!$A$2:$B$101,2,FALSE)*G103)</f>
        <v>2.0135408333333334E-2</v>
      </c>
      <c r="I103" s="24">
        <f t="shared" si="3"/>
        <v>102</v>
      </c>
      <c r="J103" s="25">
        <f>VLOOKUP(I103,'Point Table'!A:B,2,FALSE)</f>
        <v>3.03125</v>
      </c>
    </row>
    <row r="104" spans="1:10" x14ac:dyDescent="0.3">
      <c r="A104" s="3" t="s">
        <v>158</v>
      </c>
      <c r="B104" s="3" t="s">
        <v>159</v>
      </c>
      <c r="C104" s="3" t="s">
        <v>57</v>
      </c>
      <c r="D104" s="3">
        <v>62</v>
      </c>
      <c r="E104" s="3" t="s">
        <v>19</v>
      </c>
      <c r="F104" s="3" t="str">
        <f t="shared" si="2"/>
        <v>CarolynSnyderFGREATER DERRY TRACK CLUB</v>
      </c>
      <c r="G104" s="13">
        <v>2.621412037037037E-2</v>
      </c>
      <c r="H104" s="23">
        <f>IF(C104="F",VLOOKUP(D104,'F 4M Road'!$A$2:$B$101,2,FALSE)*G104,VLOOKUP(D104,'M 4M Road'!$A$2:$B$101,2,FALSE)*G104)</f>
        <v>2.0237300925925926E-2</v>
      </c>
      <c r="I104" s="24">
        <f t="shared" si="3"/>
        <v>103</v>
      </c>
      <c r="J104" s="25">
        <f>VLOOKUP(I104,'Point Table'!A:B,2,FALSE)</f>
        <v>2.9375</v>
      </c>
    </row>
    <row r="105" spans="1:10" x14ac:dyDescent="0.3">
      <c r="A105" s="3" t="s">
        <v>326</v>
      </c>
      <c r="B105" s="3" t="s">
        <v>327</v>
      </c>
      <c r="C105" s="3" t="s">
        <v>57</v>
      </c>
      <c r="D105" s="3">
        <v>53</v>
      </c>
      <c r="E105" s="3" t="s">
        <v>19</v>
      </c>
      <c r="F105" s="3" t="str">
        <f t="shared" si="2"/>
        <v>WendyRapaportFGREATER DERRY TRACK CLUB</v>
      </c>
      <c r="G105" s="13">
        <v>2.3703703703703703E-2</v>
      </c>
      <c r="H105" s="23">
        <f>IF(C105="F",VLOOKUP(D105,'F 4M Road'!$A$2:$B$101,2,FALSE)*G105,VLOOKUP(D105,'M 4M Road'!$A$2:$B$101,2,FALSE)*G105)</f>
        <v>2.0389925925925922E-2</v>
      </c>
      <c r="I105" s="24">
        <f t="shared" si="3"/>
        <v>104</v>
      </c>
      <c r="J105" s="25">
        <f>VLOOKUP(I105,'Point Table'!A:B,2,FALSE)</f>
        <v>2.84375</v>
      </c>
    </row>
    <row r="106" spans="1:10" x14ac:dyDescent="0.3">
      <c r="A106" s="3" t="s">
        <v>47</v>
      </c>
      <c r="B106" s="3" t="s">
        <v>328</v>
      </c>
      <c r="C106" s="3" t="s">
        <v>57</v>
      </c>
      <c r="D106" s="3">
        <v>50</v>
      </c>
      <c r="E106" s="3" t="s">
        <v>20</v>
      </c>
      <c r="F106" s="3" t="str">
        <f t="shared" si="2"/>
        <v>TracyNorrisFMILLENNIUM RUNNING</v>
      </c>
      <c r="G106" s="13">
        <v>2.2929398148148147E-2</v>
      </c>
      <c r="H106" s="23">
        <f>IF(C106="F",VLOOKUP(D106,'F 4M Road'!$A$2:$B$101,2,FALSE)*G106,VLOOKUP(D106,'M 4M Road'!$A$2:$B$101,2,FALSE)*G106)</f>
        <v>2.0395699652777776E-2</v>
      </c>
      <c r="I106" s="24">
        <f t="shared" si="3"/>
        <v>105</v>
      </c>
      <c r="J106" s="25">
        <f>VLOOKUP(I106,'Point Table'!A:B,2,FALSE)</f>
        <v>2.75</v>
      </c>
    </row>
    <row r="107" spans="1:10" x14ac:dyDescent="0.3">
      <c r="A107" s="3" t="s">
        <v>323</v>
      </c>
      <c r="B107" s="3" t="s">
        <v>324</v>
      </c>
      <c r="C107" s="3" t="s">
        <v>57</v>
      </c>
      <c r="D107" s="3">
        <v>59</v>
      </c>
      <c r="E107" s="3" t="s">
        <v>20</v>
      </c>
      <c r="F107" s="3" t="str">
        <f t="shared" si="2"/>
        <v>LoniQuinnFMILLENNIUM RUNNING</v>
      </c>
      <c r="G107" s="13">
        <v>2.5593749999999998E-2</v>
      </c>
      <c r="H107" s="23">
        <f>IF(C107="F",VLOOKUP(D107,'F 4M Road'!$A$2:$B$101,2,FALSE)*G107,VLOOKUP(D107,'M 4M Road'!$A$2:$B$101,2,FALSE)*G107)</f>
        <v>2.051083125E-2</v>
      </c>
      <c r="I107" s="24">
        <f t="shared" si="3"/>
        <v>106</v>
      </c>
      <c r="J107" s="25">
        <f>VLOOKUP(I107,'Point Table'!A:B,2,FALSE)</f>
        <v>2.65625</v>
      </c>
    </row>
    <row r="108" spans="1:10" x14ac:dyDescent="0.3">
      <c r="A108" s="3" t="s">
        <v>331</v>
      </c>
      <c r="B108" s="3" t="s">
        <v>332</v>
      </c>
      <c r="C108" s="3" t="s">
        <v>57</v>
      </c>
      <c r="D108" s="3">
        <v>42</v>
      </c>
      <c r="E108" s="3" t="s">
        <v>20</v>
      </c>
      <c r="F108" s="3" t="str">
        <f t="shared" si="2"/>
        <v>NicoleFanteFMILLENNIUM RUNNING</v>
      </c>
      <c r="G108" s="13">
        <v>2.1443287037037035E-2</v>
      </c>
      <c r="H108" s="23">
        <f>IF(C108="F",VLOOKUP(D108,'F 4M Road'!$A$2:$B$101,2,FALSE)*G108,VLOOKUP(D108,'M 4M Road'!$A$2:$B$101,2,FALSE)*G108)</f>
        <v>2.0529803009259259E-2</v>
      </c>
      <c r="I108" s="24">
        <f t="shared" si="3"/>
        <v>107</v>
      </c>
      <c r="J108" s="25">
        <f>VLOOKUP(I108,'Point Table'!A:B,2,FALSE)</f>
        <v>2.5625</v>
      </c>
    </row>
    <row r="109" spans="1:10" x14ac:dyDescent="0.3">
      <c r="A109" s="3" t="s">
        <v>103</v>
      </c>
      <c r="B109" s="3" t="s">
        <v>333</v>
      </c>
      <c r="C109" s="3" t="s">
        <v>57</v>
      </c>
      <c r="D109" s="3">
        <v>49</v>
      </c>
      <c r="E109" s="3" t="s">
        <v>18</v>
      </c>
      <c r="F109" s="3" t="str">
        <f t="shared" si="2"/>
        <v>JenniferMackFGATE CITY STRIDERS</v>
      </c>
      <c r="G109" s="13">
        <v>2.2997685185185187E-2</v>
      </c>
      <c r="H109" s="23">
        <f>IF(C109="F",VLOOKUP(D109,'F 4M Road'!$A$2:$B$101,2,FALSE)*G109,VLOOKUP(D109,'M 4M Road'!$A$2:$B$101,2,FALSE)*G109)</f>
        <v>2.0681818287037038E-2</v>
      </c>
      <c r="I109" s="24">
        <f t="shared" si="3"/>
        <v>108</v>
      </c>
      <c r="J109" s="25">
        <f>VLOOKUP(I109,'Point Table'!A:B,2,FALSE)</f>
        <v>2.46875</v>
      </c>
    </row>
    <row r="110" spans="1:10" x14ac:dyDescent="0.3">
      <c r="A110" s="3" t="s">
        <v>192</v>
      </c>
      <c r="B110" s="3" t="s">
        <v>329</v>
      </c>
      <c r="C110" s="3" t="s">
        <v>57</v>
      </c>
      <c r="D110" s="3">
        <v>57</v>
      </c>
      <c r="E110" s="3" t="s">
        <v>20</v>
      </c>
      <c r="F110" s="3" t="str">
        <f t="shared" si="2"/>
        <v>PamJoplinFMILLENNIUM RUNNING</v>
      </c>
      <c r="G110" s="13">
        <v>2.5381944444444443E-2</v>
      </c>
      <c r="H110" s="23">
        <f>IF(C110="F",VLOOKUP(D110,'F 4M Road'!$A$2:$B$101,2,FALSE)*G110,VLOOKUP(D110,'M 4M Road'!$A$2:$B$101,2,FALSE)*G110)</f>
        <v>2.0838576388888887E-2</v>
      </c>
      <c r="I110" s="24">
        <f t="shared" si="3"/>
        <v>109</v>
      </c>
      <c r="J110" s="25">
        <f>VLOOKUP(I110,'Point Table'!A:B,2,FALSE)</f>
        <v>2.375</v>
      </c>
    </row>
    <row r="111" spans="1:10" x14ac:dyDescent="0.3">
      <c r="A111" s="3" t="s">
        <v>281</v>
      </c>
      <c r="B111" s="3" t="s">
        <v>325</v>
      </c>
      <c r="C111" s="3" t="s">
        <v>57</v>
      </c>
      <c r="D111" s="3">
        <v>66</v>
      </c>
      <c r="E111" s="3" t="s">
        <v>20</v>
      </c>
      <c r="F111" s="3" t="str">
        <f t="shared" si="2"/>
        <v>NancySavickasFMILLENNIUM RUNNING</v>
      </c>
      <c r="G111" s="13">
        <v>2.8458333333333332E-2</v>
      </c>
      <c r="H111" s="23">
        <f>IF(C111="F",VLOOKUP(D111,'F 4M Road'!$A$2:$B$101,2,FALSE)*G111,VLOOKUP(D111,'M 4M Road'!$A$2:$B$101,2,FALSE)*G111)</f>
        <v>2.0854266666666666E-2</v>
      </c>
      <c r="I111" s="24">
        <f t="shared" si="3"/>
        <v>110</v>
      </c>
      <c r="J111" s="25">
        <f>VLOOKUP(I111,'Point Table'!A:B,2,FALSE)</f>
        <v>2.28125</v>
      </c>
    </row>
    <row r="112" spans="1:10" x14ac:dyDescent="0.3">
      <c r="A112" s="3" t="s">
        <v>108</v>
      </c>
      <c r="B112" s="3" t="s">
        <v>330</v>
      </c>
      <c r="C112" s="3" t="s">
        <v>57</v>
      </c>
      <c r="D112" s="3">
        <v>55</v>
      </c>
      <c r="E112" s="3" t="s">
        <v>20</v>
      </c>
      <c r="F112" s="3" t="str">
        <f t="shared" si="2"/>
        <v>JoanneFrancoFMILLENNIUM RUNNING</v>
      </c>
      <c r="G112" s="13">
        <v>2.4820601851851851E-2</v>
      </c>
      <c r="H112" s="23">
        <f>IF(C112="F",VLOOKUP(D112,'F 4M Road'!$A$2:$B$101,2,FALSE)*G112,VLOOKUP(D112,'M 4M Road'!$A$2:$B$101,2,FALSE)*G112)</f>
        <v>2.0864197916666667E-2</v>
      </c>
      <c r="I112" s="24">
        <f t="shared" si="3"/>
        <v>111</v>
      </c>
      <c r="J112" s="25">
        <f>VLOOKUP(I112,'Point Table'!A:B,2,FALSE)</f>
        <v>2.1875</v>
      </c>
    </row>
    <row r="113" spans="1:10" x14ac:dyDescent="0.3">
      <c r="A113" s="3" t="s">
        <v>195</v>
      </c>
      <c r="B113" s="3" t="s">
        <v>338</v>
      </c>
      <c r="C113" s="3" t="s">
        <v>57</v>
      </c>
      <c r="D113" s="3">
        <v>49</v>
      </c>
      <c r="E113" s="3" t="s">
        <v>20</v>
      </c>
      <c r="F113" s="3" t="str">
        <f t="shared" si="2"/>
        <v>MaryBrundageFMILLENNIUM RUNNING</v>
      </c>
      <c r="G113" s="13">
        <v>2.3210648148148147E-2</v>
      </c>
      <c r="H113" s="23">
        <f>IF(C113="F",VLOOKUP(D113,'F 4M Road'!$A$2:$B$101,2,FALSE)*G113,VLOOKUP(D113,'M 4M Road'!$A$2:$B$101,2,FALSE)*G113)</f>
        <v>2.0873335879629629E-2</v>
      </c>
      <c r="I113" s="24">
        <f t="shared" si="3"/>
        <v>112</v>
      </c>
      <c r="J113" s="25">
        <f>VLOOKUP(I113,'Point Table'!A:B,2,FALSE)</f>
        <v>2.125</v>
      </c>
    </row>
    <row r="114" spans="1:10" x14ac:dyDescent="0.3">
      <c r="A114" s="3" t="s">
        <v>342</v>
      </c>
      <c r="B114" s="3" t="s">
        <v>343</v>
      </c>
      <c r="C114" s="3" t="s">
        <v>57</v>
      </c>
      <c r="D114" s="3">
        <v>43</v>
      </c>
      <c r="E114" s="3" t="s">
        <v>20</v>
      </c>
      <c r="F114" s="3" t="str">
        <f t="shared" si="2"/>
        <v>JamieFureyFMILLENNIUM RUNNING</v>
      </c>
      <c r="G114" s="13">
        <v>2.2084490740740741E-2</v>
      </c>
      <c r="H114" s="23">
        <f>IF(C114="F",VLOOKUP(D114,'F 4M Road'!$A$2:$B$101,2,FALSE)*G114,VLOOKUP(D114,'M 4M Road'!$A$2:$B$101,2,FALSE)*G114)</f>
        <v>2.099351689814815E-2</v>
      </c>
      <c r="I114" s="24">
        <f t="shared" si="3"/>
        <v>113</v>
      </c>
      <c r="J114" s="25">
        <f>VLOOKUP(I114,'Point Table'!A:B,2,FALSE)</f>
        <v>2.0625</v>
      </c>
    </row>
    <row r="115" spans="1:10" x14ac:dyDescent="0.3">
      <c r="A115" s="3" t="s">
        <v>97</v>
      </c>
      <c r="B115" s="3" t="s">
        <v>339</v>
      </c>
      <c r="C115" s="3" t="s">
        <v>57</v>
      </c>
      <c r="D115" s="3">
        <v>53</v>
      </c>
      <c r="E115" s="3" t="s">
        <v>20</v>
      </c>
      <c r="F115" s="3" t="str">
        <f t="shared" si="2"/>
        <v>DianeVarney-ParkerFMILLENNIUM RUNNING</v>
      </c>
      <c r="G115" s="13">
        <v>2.4409722222222222E-2</v>
      </c>
      <c r="H115" s="23">
        <f>IF(C115="F",VLOOKUP(D115,'F 4M Road'!$A$2:$B$101,2,FALSE)*G115,VLOOKUP(D115,'M 4M Road'!$A$2:$B$101,2,FALSE)*G115)</f>
        <v>2.0997243055555555E-2</v>
      </c>
      <c r="I115" s="24">
        <f t="shared" si="3"/>
        <v>114</v>
      </c>
      <c r="J115" s="25">
        <f>VLOOKUP(I115,'Point Table'!A:B,2,FALSE)</f>
        <v>2</v>
      </c>
    </row>
    <row r="116" spans="1:10" x14ac:dyDescent="0.3">
      <c r="A116" s="3" t="s">
        <v>340</v>
      </c>
      <c r="B116" s="3" t="s">
        <v>341</v>
      </c>
      <c r="C116" s="3" t="s">
        <v>57</v>
      </c>
      <c r="D116" s="3">
        <v>49</v>
      </c>
      <c r="E116" s="3" t="s">
        <v>20</v>
      </c>
      <c r="F116" s="3" t="str">
        <f t="shared" si="2"/>
        <v>TinaDepaoloFMILLENNIUM RUNNING</v>
      </c>
      <c r="G116" s="13">
        <v>2.3363425925925926E-2</v>
      </c>
      <c r="H116" s="23">
        <f>IF(C116="F",VLOOKUP(D116,'F 4M Road'!$A$2:$B$101,2,FALSE)*G116,VLOOKUP(D116,'M 4M Road'!$A$2:$B$101,2,FALSE)*G116)</f>
        <v>2.1010728935185186E-2</v>
      </c>
      <c r="I116" s="24">
        <f t="shared" si="3"/>
        <v>115</v>
      </c>
      <c r="J116" s="25">
        <f>VLOOKUP(I116,'Point Table'!A:B,2,FALSE)</f>
        <v>2</v>
      </c>
    </row>
    <row r="117" spans="1:10" x14ac:dyDescent="0.3">
      <c r="A117" s="3" t="s">
        <v>336</v>
      </c>
      <c r="B117" s="3" t="s">
        <v>337</v>
      </c>
      <c r="C117" s="3" t="s">
        <v>57</v>
      </c>
      <c r="D117" s="3">
        <v>57</v>
      </c>
      <c r="E117" s="3" t="s">
        <v>20</v>
      </c>
      <c r="F117" s="3" t="str">
        <f t="shared" si="2"/>
        <v>TerryNewcombFMILLENNIUM RUNNING</v>
      </c>
      <c r="G117" s="13">
        <v>2.5645833333333336E-2</v>
      </c>
      <c r="H117" s="23">
        <f>IF(C117="F",VLOOKUP(D117,'F 4M Road'!$A$2:$B$101,2,FALSE)*G117,VLOOKUP(D117,'M 4M Road'!$A$2:$B$101,2,FALSE)*G117)</f>
        <v>2.1055229166666668E-2</v>
      </c>
      <c r="I117" s="24">
        <f t="shared" si="3"/>
        <v>116</v>
      </c>
      <c r="J117" s="25">
        <f>VLOOKUP(I117,'Point Table'!A:B,2,FALSE)</f>
        <v>2</v>
      </c>
    </row>
    <row r="118" spans="1:10" x14ac:dyDescent="0.3">
      <c r="A118" s="3" t="s">
        <v>319</v>
      </c>
      <c r="B118" s="3" t="s">
        <v>320</v>
      </c>
      <c r="C118" s="3" t="s">
        <v>57</v>
      </c>
      <c r="D118" s="3">
        <v>76</v>
      </c>
      <c r="E118" s="3" t="s">
        <v>19</v>
      </c>
      <c r="F118" s="3" t="str">
        <f t="shared" si="2"/>
        <v>IreneMullenFGREATER DERRY TRACK CLUB</v>
      </c>
      <c r="G118" s="13">
        <v>3.3164351851851855E-2</v>
      </c>
      <c r="H118" s="23">
        <f>IF(C118="F",VLOOKUP(D118,'F 4M Road'!$A$2:$B$101,2,FALSE)*G118,VLOOKUP(D118,'M 4M Road'!$A$2:$B$101,2,FALSE)*G118)</f>
        <v>2.1056046990740745E-2</v>
      </c>
      <c r="I118" s="24">
        <f t="shared" si="3"/>
        <v>117</v>
      </c>
      <c r="J118" s="25">
        <f>VLOOKUP(I118,'Point Table'!A:B,2,FALSE)</f>
        <v>2</v>
      </c>
    </row>
    <row r="119" spans="1:10" x14ac:dyDescent="0.3">
      <c r="A119" s="3" t="s">
        <v>344</v>
      </c>
      <c r="B119" s="3" t="s">
        <v>112</v>
      </c>
      <c r="C119" s="3" t="s">
        <v>57</v>
      </c>
      <c r="D119" s="3">
        <v>43</v>
      </c>
      <c r="E119" s="3" t="s">
        <v>20</v>
      </c>
      <c r="F119" s="3" t="str">
        <f t="shared" si="2"/>
        <v>MalissaKnightFMILLENNIUM RUNNING</v>
      </c>
      <c r="G119" s="13">
        <v>2.2179398148148149E-2</v>
      </c>
      <c r="H119" s="23">
        <f>IF(C119="F",VLOOKUP(D119,'F 4M Road'!$A$2:$B$101,2,FALSE)*G119,VLOOKUP(D119,'M 4M Road'!$A$2:$B$101,2,FALSE)*G119)</f>
        <v>2.1083735879629632E-2</v>
      </c>
      <c r="I119" s="24">
        <f t="shared" si="3"/>
        <v>118</v>
      </c>
      <c r="J119" s="25">
        <f>VLOOKUP(I119,'Point Table'!A:B,2,FALSE)</f>
        <v>2</v>
      </c>
    </row>
    <row r="120" spans="1:10" x14ac:dyDescent="0.3">
      <c r="A120" s="3" t="s">
        <v>345</v>
      </c>
      <c r="B120" s="3" t="s">
        <v>346</v>
      </c>
      <c r="C120" s="3" t="s">
        <v>57</v>
      </c>
      <c r="D120" s="3">
        <v>35</v>
      </c>
      <c r="E120" s="3" t="s">
        <v>20</v>
      </c>
      <c r="F120" s="3" t="str">
        <f t="shared" si="2"/>
        <v>MeganMcDermottFMILLENNIUM RUNNING</v>
      </c>
      <c r="G120" s="13">
        <v>2.1328703703703707E-2</v>
      </c>
      <c r="H120" s="23">
        <f>IF(C120="F",VLOOKUP(D120,'F 4M Road'!$A$2:$B$101,2,FALSE)*G120,VLOOKUP(D120,'M 4M Road'!$A$2:$B$101,2,FALSE)*G120)</f>
        <v>2.1134612500000004E-2</v>
      </c>
      <c r="I120" s="24">
        <f t="shared" si="3"/>
        <v>119</v>
      </c>
      <c r="J120" s="25">
        <f>VLOOKUP(I120,'Point Table'!A:B,2,FALSE)</f>
        <v>2</v>
      </c>
    </row>
    <row r="121" spans="1:10" x14ac:dyDescent="0.3">
      <c r="A121" s="3" t="s">
        <v>334</v>
      </c>
      <c r="B121" s="3" t="s">
        <v>335</v>
      </c>
      <c r="C121" s="3" t="s">
        <v>57</v>
      </c>
      <c r="D121" s="3">
        <v>62</v>
      </c>
      <c r="E121" s="3" t="s">
        <v>20</v>
      </c>
      <c r="F121" s="3" t="str">
        <f t="shared" si="2"/>
        <v>JudyGraham-GarciaFMILLENNIUM RUNNING</v>
      </c>
      <c r="G121" s="13">
        <v>2.7502314814814813E-2</v>
      </c>
      <c r="H121" s="23">
        <f>IF(C121="F",VLOOKUP(D121,'F 4M Road'!$A$2:$B$101,2,FALSE)*G121,VLOOKUP(D121,'M 4M Road'!$A$2:$B$101,2,FALSE)*G121)</f>
        <v>2.1231787037037035E-2</v>
      </c>
      <c r="I121" s="24">
        <f t="shared" si="3"/>
        <v>120</v>
      </c>
      <c r="J121" s="25">
        <f>VLOOKUP(I121,'Point Table'!A:B,2,FALSE)</f>
        <v>2</v>
      </c>
    </row>
    <row r="122" spans="1:10" x14ac:dyDescent="0.3">
      <c r="A122" s="3" t="s">
        <v>223</v>
      </c>
      <c r="B122" s="3" t="s">
        <v>349</v>
      </c>
      <c r="C122" s="3" t="s">
        <v>57</v>
      </c>
      <c r="D122" s="3">
        <v>42</v>
      </c>
      <c r="E122" s="3" t="s">
        <v>20</v>
      </c>
      <c r="F122" s="3" t="str">
        <f t="shared" si="2"/>
        <v>LaraRichardsFMILLENNIUM RUNNING</v>
      </c>
      <c r="G122" s="13">
        <v>2.2209490740740741E-2</v>
      </c>
      <c r="H122" s="23">
        <f>IF(C122="F",VLOOKUP(D122,'F 4M Road'!$A$2:$B$101,2,FALSE)*G122,VLOOKUP(D122,'M 4M Road'!$A$2:$B$101,2,FALSE)*G122)</f>
        <v>2.1263366435185185E-2</v>
      </c>
      <c r="I122" s="24">
        <f t="shared" si="3"/>
        <v>121</v>
      </c>
      <c r="J122" s="25">
        <f>VLOOKUP(I122,'Point Table'!A:B,2,FALSE)</f>
        <v>2</v>
      </c>
    </row>
    <row r="123" spans="1:10" x14ac:dyDescent="0.3">
      <c r="A123" s="3" t="s">
        <v>352</v>
      </c>
      <c r="B123" s="3" t="s">
        <v>353</v>
      </c>
      <c r="C123" s="3" t="s">
        <v>57</v>
      </c>
      <c r="D123" s="3">
        <v>40</v>
      </c>
      <c r="E123" s="3" t="s">
        <v>19</v>
      </c>
      <c r="F123" s="3" t="str">
        <f t="shared" si="2"/>
        <v>SharonPetersonFGREATER DERRY TRACK CLUB</v>
      </c>
      <c r="G123" s="13">
        <v>2.199537037037037E-2</v>
      </c>
      <c r="H123" s="23">
        <f>IF(C123="F",VLOOKUP(D123,'F 4M Road'!$A$2:$B$101,2,FALSE)*G123,VLOOKUP(D123,'M 4M Road'!$A$2:$B$101,2,FALSE)*G123)</f>
        <v>2.1324511574074074E-2</v>
      </c>
      <c r="I123" s="24">
        <f t="shared" si="3"/>
        <v>122</v>
      </c>
      <c r="J123" s="25">
        <f>VLOOKUP(I123,'Point Table'!A:B,2,FALSE)</f>
        <v>2</v>
      </c>
    </row>
    <row r="124" spans="1:10" x14ac:dyDescent="0.3">
      <c r="A124" s="3" t="s">
        <v>240</v>
      </c>
      <c r="B124" s="3" t="s">
        <v>354</v>
      </c>
      <c r="C124" s="3" t="s">
        <v>57</v>
      </c>
      <c r="D124" s="3">
        <v>41</v>
      </c>
      <c r="E124" s="3" t="s">
        <v>19</v>
      </c>
      <c r="F124" s="3" t="str">
        <f t="shared" si="2"/>
        <v>MichellePerreaultFGREATER DERRY TRACK CLUB</v>
      </c>
      <c r="G124" s="13">
        <v>2.2193287037037036E-2</v>
      </c>
      <c r="H124" s="23">
        <f>IF(C124="F",VLOOKUP(D124,'F 4M Road'!$A$2:$B$101,2,FALSE)*G124,VLOOKUP(D124,'M 4M Road'!$A$2:$B$101,2,FALSE)*G124)</f>
        <v>2.1387670717592591E-2</v>
      </c>
      <c r="I124" s="24">
        <f t="shared" si="3"/>
        <v>123</v>
      </c>
      <c r="J124" s="25">
        <f>VLOOKUP(I124,'Point Table'!A:B,2,FALSE)</f>
        <v>2</v>
      </c>
    </row>
    <row r="125" spans="1:10" x14ac:dyDescent="0.3">
      <c r="A125" s="3" t="s">
        <v>147</v>
      </c>
      <c r="B125" s="3" t="s">
        <v>148</v>
      </c>
      <c r="C125" s="3" t="s">
        <v>57</v>
      </c>
      <c r="D125" s="3">
        <v>44</v>
      </c>
      <c r="E125" s="3" t="s">
        <v>18</v>
      </c>
      <c r="F125" s="3" t="str">
        <f t="shared" si="2"/>
        <v>EmilyCunhaFGATE CITY STRIDERS</v>
      </c>
      <c r="G125" s="13">
        <v>2.294675925925926E-2</v>
      </c>
      <c r="H125" s="23">
        <f>IF(C125="F",VLOOKUP(D125,'F 4M Road'!$A$2:$B$101,2,FALSE)*G125,VLOOKUP(D125,'M 4M Road'!$A$2:$B$101,2,FALSE)*G125)</f>
        <v>2.1645678009259262E-2</v>
      </c>
      <c r="I125" s="24">
        <f t="shared" si="3"/>
        <v>124</v>
      </c>
      <c r="J125" s="25">
        <f>VLOOKUP(I125,'Point Table'!A:B,2,FALSE)</f>
        <v>2</v>
      </c>
    </row>
    <row r="126" spans="1:10" x14ac:dyDescent="0.3">
      <c r="A126" s="3" t="s">
        <v>273</v>
      </c>
      <c r="B126" s="3" t="s">
        <v>355</v>
      </c>
      <c r="C126" s="3" t="s">
        <v>57</v>
      </c>
      <c r="D126" s="3">
        <v>46</v>
      </c>
      <c r="E126" s="3" t="s">
        <v>20</v>
      </c>
      <c r="F126" s="3" t="str">
        <f t="shared" si="2"/>
        <v>KimberlyBeekmanFMILLENNIUM RUNNING</v>
      </c>
      <c r="G126" s="13">
        <v>2.336921296296296E-2</v>
      </c>
      <c r="H126" s="23">
        <f>IF(C126="F",VLOOKUP(D126,'F 4M Road'!$A$2:$B$101,2,FALSE)*G126,VLOOKUP(D126,'M 4M Road'!$A$2:$B$101,2,FALSE)*G126)</f>
        <v>2.1667934259259256E-2</v>
      </c>
      <c r="I126" s="24">
        <f t="shared" si="3"/>
        <v>125</v>
      </c>
      <c r="J126" s="25">
        <f>VLOOKUP(I126,'Point Table'!A:B,2,FALSE)</f>
        <v>2</v>
      </c>
    </row>
    <row r="127" spans="1:10" x14ac:dyDescent="0.3">
      <c r="A127" s="3" t="s">
        <v>347</v>
      </c>
      <c r="B127" s="3" t="s">
        <v>348</v>
      </c>
      <c r="C127" s="3" t="s">
        <v>57</v>
      </c>
      <c r="D127" s="3">
        <v>62</v>
      </c>
      <c r="E127" s="3" t="s">
        <v>20</v>
      </c>
      <c r="F127" s="3" t="str">
        <f t="shared" si="2"/>
        <v>PennySullivanFMILLENNIUM RUNNING</v>
      </c>
      <c r="G127" s="13">
        <v>2.8265046296296295E-2</v>
      </c>
      <c r="H127" s="23">
        <f>IF(C127="F",VLOOKUP(D127,'F 4M Road'!$A$2:$B$101,2,FALSE)*G127,VLOOKUP(D127,'M 4M Road'!$A$2:$B$101,2,FALSE)*G127)</f>
        <v>2.1820615740740741E-2</v>
      </c>
      <c r="I127" s="24">
        <f t="shared" si="3"/>
        <v>126</v>
      </c>
      <c r="J127" s="25">
        <f>VLOOKUP(I127,'Point Table'!A:B,2,FALSE)</f>
        <v>2</v>
      </c>
    </row>
    <row r="128" spans="1:10" x14ac:dyDescent="0.3">
      <c r="A128" s="3" t="s">
        <v>350</v>
      </c>
      <c r="B128" s="3" t="s">
        <v>351</v>
      </c>
      <c r="C128" s="3" t="s">
        <v>57</v>
      </c>
      <c r="D128" s="3">
        <v>60</v>
      </c>
      <c r="E128" s="3" t="s">
        <v>19</v>
      </c>
      <c r="F128" s="3" t="str">
        <f t="shared" si="2"/>
        <v>RuthHarbilasFGREATER DERRY TRACK CLUB</v>
      </c>
      <c r="G128" s="13">
        <v>2.7600694444444445E-2</v>
      </c>
      <c r="H128" s="23">
        <f>IF(C128="F",VLOOKUP(D128,'F 4M Road'!$A$2:$B$101,2,FALSE)*G128,VLOOKUP(D128,'M 4M Road'!$A$2:$B$101,2,FALSE)*G128)</f>
        <v>2.184870972222222E-2</v>
      </c>
      <c r="I128" s="24">
        <f t="shared" si="3"/>
        <v>127</v>
      </c>
      <c r="J128" s="25">
        <f>VLOOKUP(I128,'Point Table'!A:B,2,FALSE)</f>
        <v>2</v>
      </c>
    </row>
    <row r="129" spans="1:10" x14ac:dyDescent="0.3">
      <c r="A129" s="3" t="s">
        <v>160</v>
      </c>
      <c r="B129" s="3" t="s">
        <v>161</v>
      </c>
      <c r="C129" s="3" t="s">
        <v>57</v>
      </c>
      <c r="D129" s="3">
        <v>60</v>
      </c>
      <c r="E129" s="3" t="s">
        <v>18</v>
      </c>
      <c r="F129" s="3" t="str">
        <f t="shared" si="2"/>
        <v>DebbieRiouxFGATE CITY STRIDERS</v>
      </c>
      <c r="G129" s="13">
        <v>2.7652777777777776E-2</v>
      </c>
      <c r="H129" s="23">
        <f>IF(C129="F",VLOOKUP(D129,'F 4M Road'!$A$2:$B$101,2,FALSE)*G129,VLOOKUP(D129,'M 4M Road'!$A$2:$B$101,2,FALSE)*G129)</f>
        <v>2.1889938888888887E-2</v>
      </c>
      <c r="I129" s="24">
        <f t="shared" si="3"/>
        <v>128</v>
      </c>
      <c r="J129" s="25">
        <f>VLOOKUP(I129,'Point Table'!A:B,2,FALSE)</f>
        <v>2</v>
      </c>
    </row>
    <row r="130" spans="1:10" x14ac:dyDescent="0.3">
      <c r="A130" s="3" t="s">
        <v>297</v>
      </c>
      <c r="B130" s="3" t="s">
        <v>356</v>
      </c>
      <c r="C130" s="3" t="s">
        <v>57</v>
      </c>
      <c r="D130" s="3">
        <v>52</v>
      </c>
      <c r="E130" s="3" t="s">
        <v>20</v>
      </c>
      <c r="F130" s="3" t="str">
        <f t="shared" ref="F130:F193" si="4">A130&amp;B130&amp;C130&amp;E130</f>
        <v>MicheleLapradeFMILLENNIUM RUNNING</v>
      </c>
      <c r="G130" s="13">
        <v>2.5320601851851851E-2</v>
      </c>
      <c r="H130" s="23">
        <f>IF(C130="F",VLOOKUP(D130,'F 4M Road'!$A$2:$B$101,2,FALSE)*G130,VLOOKUP(D130,'M 4M Road'!$A$2:$B$101,2,FALSE)*G130)</f>
        <v>2.2028923611111112E-2</v>
      </c>
      <c r="I130" s="24">
        <f t="shared" ref="I130:I193" si="5">COUNTIFS($C$2:$C$397,C130,$H$2:$H$397,"&lt;"&amp;H130)+1</f>
        <v>129</v>
      </c>
      <c r="J130" s="25">
        <f>VLOOKUP(I130,'Point Table'!A:B,2,FALSE)</f>
        <v>2</v>
      </c>
    </row>
    <row r="131" spans="1:10" x14ac:dyDescent="0.3">
      <c r="A131" s="3" t="s">
        <v>47</v>
      </c>
      <c r="B131" s="3" t="s">
        <v>361</v>
      </c>
      <c r="C131" s="3" t="s">
        <v>57</v>
      </c>
      <c r="D131" s="3">
        <v>48</v>
      </c>
      <c r="E131" s="3" t="s">
        <v>20</v>
      </c>
      <c r="F131" s="3" t="str">
        <f t="shared" si="4"/>
        <v>TracyLennonFMILLENNIUM RUNNING</v>
      </c>
      <c r="G131" s="13">
        <v>2.4244212962962964E-2</v>
      </c>
      <c r="H131" s="23">
        <f>IF(C131="F",VLOOKUP(D131,'F 4M Road'!$A$2:$B$101,2,FALSE)*G131,VLOOKUP(D131,'M 4M Road'!$A$2:$B$101,2,FALSE)*G131)</f>
        <v>2.2040414004629631E-2</v>
      </c>
      <c r="I131" s="24">
        <f t="shared" si="5"/>
        <v>130</v>
      </c>
      <c r="J131" s="25">
        <f>VLOOKUP(I131,'Point Table'!A:B,2,FALSE)</f>
        <v>2</v>
      </c>
    </row>
    <row r="132" spans="1:10" x14ac:dyDescent="0.3">
      <c r="A132" s="3" t="s">
        <v>357</v>
      </c>
      <c r="B132" s="3" t="s">
        <v>358</v>
      </c>
      <c r="C132" s="3" t="s">
        <v>57</v>
      </c>
      <c r="D132" s="3">
        <v>53</v>
      </c>
      <c r="E132" s="3" t="s">
        <v>20</v>
      </c>
      <c r="F132" s="3" t="str">
        <f t="shared" si="4"/>
        <v>MargPascucciFMILLENNIUM RUNNING</v>
      </c>
      <c r="G132" s="13">
        <v>2.5712962962962962E-2</v>
      </c>
      <c r="H132" s="23">
        <f>IF(C132="F",VLOOKUP(D132,'F 4M Road'!$A$2:$B$101,2,FALSE)*G132,VLOOKUP(D132,'M 4M Road'!$A$2:$B$101,2,FALSE)*G132)</f>
        <v>2.2118290740740738E-2</v>
      </c>
      <c r="I132" s="24">
        <f t="shared" si="5"/>
        <v>131</v>
      </c>
      <c r="J132" s="25">
        <f>VLOOKUP(I132,'Point Table'!A:B,2,FALSE)</f>
        <v>2</v>
      </c>
    </row>
    <row r="133" spans="1:10" x14ac:dyDescent="0.3">
      <c r="A133" s="3" t="s">
        <v>97</v>
      </c>
      <c r="B133" s="3" t="s">
        <v>362</v>
      </c>
      <c r="C133" s="3" t="s">
        <v>57</v>
      </c>
      <c r="D133" s="3">
        <v>48</v>
      </c>
      <c r="E133" s="3" t="s">
        <v>20</v>
      </c>
      <c r="F133" s="3" t="str">
        <f t="shared" si="4"/>
        <v>DianeDussaultFMILLENNIUM RUNNING</v>
      </c>
      <c r="G133" s="13">
        <v>2.4363425925925927E-2</v>
      </c>
      <c r="H133" s="23">
        <f>IF(C133="F",VLOOKUP(D133,'F 4M Road'!$A$2:$B$101,2,FALSE)*G133,VLOOKUP(D133,'M 4M Road'!$A$2:$B$101,2,FALSE)*G133)</f>
        <v>2.2148790509259261E-2</v>
      </c>
      <c r="I133" s="24">
        <f t="shared" si="5"/>
        <v>132</v>
      </c>
      <c r="J133" s="25">
        <f>VLOOKUP(I133,'Point Table'!A:B,2,FALSE)</f>
        <v>2</v>
      </c>
    </row>
    <row r="134" spans="1:10" x14ac:dyDescent="0.3">
      <c r="A134" s="3" t="s">
        <v>365</v>
      </c>
      <c r="B134" s="3" t="s">
        <v>366</v>
      </c>
      <c r="C134" s="3" t="s">
        <v>57</v>
      </c>
      <c r="D134" s="3">
        <v>42</v>
      </c>
      <c r="E134" s="3" t="s">
        <v>20</v>
      </c>
      <c r="F134" s="3" t="str">
        <f t="shared" si="4"/>
        <v>ErinHirschFMILLENNIUM RUNNING</v>
      </c>
      <c r="G134" s="13">
        <v>2.3136574074074077E-2</v>
      </c>
      <c r="H134" s="23">
        <f>IF(C134="F",VLOOKUP(D134,'F 4M Road'!$A$2:$B$101,2,FALSE)*G134,VLOOKUP(D134,'M 4M Road'!$A$2:$B$101,2,FALSE)*G134)</f>
        <v>2.2150956018518523E-2</v>
      </c>
      <c r="I134" s="24">
        <f t="shared" si="5"/>
        <v>133</v>
      </c>
      <c r="J134" s="25">
        <f>VLOOKUP(I134,'Point Table'!A:B,2,FALSE)</f>
        <v>2</v>
      </c>
    </row>
    <row r="135" spans="1:10" x14ac:dyDescent="0.3">
      <c r="A135" s="3" t="s">
        <v>370</v>
      </c>
      <c r="B135" s="3" t="s">
        <v>371</v>
      </c>
      <c r="C135" s="3" t="s">
        <v>57</v>
      </c>
      <c r="D135" s="3">
        <v>42</v>
      </c>
      <c r="E135" s="3" t="s">
        <v>20</v>
      </c>
      <c r="F135" s="3" t="str">
        <f t="shared" si="4"/>
        <v>Allison LWallsFMILLENNIUM RUNNING</v>
      </c>
      <c r="G135" s="13">
        <v>2.3162037037037037E-2</v>
      </c>
      <c r="H135" s="23">
        <f>IF(C135="F",VLOOKUP(D135,'F 4M Road'!$A$2:$B$101,2,FALSE)*G135,VLOOKUP(D135,'M 4M Road'!$A$2:$B$101,2,FALSE)*G135)</f>
        <v>2.2175334259259258E-2</v>
      </c>
      <c r="I135" s="24">
        <f t="shared" si="5"/>
        <v>134</v>
      </c>
      <c r="J135" s="25">
        <f>VLOOKUP(I135,'Point Table'!A:B,2,FALSE)</f>
        <v>2</v>
      </c>
    </row>
    <row r="136" spans="1:10" x14ac:dyDescent="0.3">
      <c r="A136" s="3" t="s">
        <v>367</v>
      </c>
      <c r="B136" s="3" t="s">
        <v>368</v>
      </c>
      <c r="C136" s="3" t="s">
        <v>57</v>
      </c>
      <c r="D136" s="3">
        <v>31</v>
      </c>
      <c r="E136" s="3" t="s">
        <v>20</v>
      </c>
      <c r="F136" s="3" t="str">
        <f t="shared" si="4"/>
        <v>CadyHickmanFMILLENNIUM RUNNING</v>
      </c>
      <c r="G136" s="13">
        <v>2.2292824074074073E-2</v>
      </c>
      <c r="H136" s="23">
        <f>IF(C136="F",VLOOKUP(D136,'F 4M Road'!$A$2:$B$101,2,FALSE)*G136,VLOOKUP(D136,'M 4M Road'!$A$2:$B$101,2,FALSE)*G136)</f>
        <v>2.227053125E-2</v>
      </c>
      <c r="I136" s="24">
        <f t="shared" si="5"/>
        <v>135</v>
      </c>
      <c r="J136" s="25">
        <f>VLOOKUP(I136,'Point Table'!A:B,2,FALSE)</f>
        <v>2</v>
      </c>
    </row>
    <row r="137" spans="1:10" x14ac:dyDescent="0.3">
      <c r="A137" s="3" t="s">
        <v>223</v>
      </c>
      <c r="B137" s="3" t="s">
        <v>369</v>
      </c>
      <c r="C137" s="3" t="s">
        <v>57</v>
      </c>
      <c r="D137" s="3">
        <v>51</v>
      </c>
      <c r="E137" s="3" t="s">
        <v>20</v>
      </c>
      <c r="F137" s="3" t="str">
        <f t="shared" si="4"/>
        <v>LaraCarneyFMILLENNIUM RUNNING</v>
      </c>
      <c r="G137" s="13">
        <v>2.5460648148148149E-2</v>
      </c>
      <c r="H137" s="23">
        <f>IF(C137="F",VLOOKUP(D137,'F 4M Road'!$A$2:$B$101,2,FALSE)*G137,VLOOKUP(D137,'M 4M Road'!$A$2:$B$101,2,FALSE)*G137)</f>
        <v>2.2400278240740742E-2</v>
      </c>
      <c r="I137" s="24">
        <f t="shared" si="5"/>
        <v>136</v>
      </c>
      <c r="J137" s="25">
        <f>VLOOKUP(I137,'Point Table'!A:B,2,FALSE)</f>
        <v>2</v>
      </c>
    </row>
    <row r="138" spans="1:10" x14ac:dyDescent="0.3">
      <c r="A138" s="3" t="s">
        <v>359</v>
      </c>
      <c r="B138" s="3" t="s">
        <v>360</v>
      </c>
      <c r="C138" s="3" t="s">
        <v>57</v>
      </c>
      <c r="D138" s="3">
        <v>62</v>
      </c>
      <c r="E138" s="3" t="s">
        <v>20</v>
      </c>
      <c r="F138" s="3" t="str">
        <f t="shared" si="4"/>
        <v>CherylLucasFMILLENNIUM RUNNING</v>
      </c>
      <c r="G138" s="13">
        <v>2.9130787037037035E-2</v>
      </c>
      <c r="H138" s="23">
        <f>IF(C138="F",VLOOKUP(D138,'F 4M Road'!$A$2:$B$101,2,FALSE)*G138,VLOOKUP(D138,'M 4M Road'!$A$2:$B$101,2,FALSE)*G138)</f>
        <v>2.2488967592592592E-2</v>
      </c>
      <c r="I138" s="24">
        <f t="shared" si="5"/>
        <v>137</v>
      </c>
      <c r="J138" s="25">
        <f>VLOOKUP(I138,'Point Table'!A:B,2,FALSE)</f>
        <v>2</v>
      </c>
    </row>
    <row r="139" spans="1:10" x14ac:dyDescent="0.3">
      <c r="A139" s="3" t="s">
        <v>119</v>
      </c>
      <c r="B139" s="3" t="s">
        <v>363</v>
      </c>
      <c r="C139" s="3" t="s">
        <v>57</v>
      </c>
      <c r="D139" s="3">
        <v>57</v>
      </c>
      <c r="E139" s="3" t="s">
        <v>20</v>
      </c>
      <c r="F139" s="3" t="str">
        <f t="shared" si="4"/>
        <v>DeniseWhittemoreFMILLENNIUM RUNNING</v>
      </c>
      <c r="G139" s="13">
        <v>2.7439814814814816E-2</v>
      </c>
      <c r="H139" s="23">
        <f>IF(C139="F",VLOOKUP(D139,'F 4M Road'!$A$2:$B$101,2,FALSE)*G139,VLOOKUP(D139,'M 4M Road'!$A$2:$B$101,2,FALSE)*G139)</f>
        <v>2.2528087962962962E-2</v>
      </c>
      <c r="I139" s="24">
        <f t="shared" si="5"/>
        <v>138</v>
      </c>
      <c r="J139" s="25">
        <f>VLOOKUP(I139,'Point Table'!A:B,2,FALSE)</f>
        <v>2</v>
      </c>
    </row>
    <row r="140" spans="1:10" x14ac:dyDescent="0.3">
      <c r="A140" s="3" t="s">
        <v>372</v>
      </c>
      <c r="B140" s="3" t="s">
        <v>373</v>
      </c>
      <c r="C140" s="3" t="s">
        <v>57</v>
      </c>
      <c r="D140" s="3">
        <v>51</v>
      </c>
      <c r="E140" s="3" t="s">
        <v>20</v>
      </c>
      <c r="F140" s="3" t="str">
        <f t="shared" si="4"/>
        <v>ColleenNoceraFMILLENNIUM RUNNING</v>
      </c>
      <c r="G140" s="13">
        <v>2.590162037037037E-2</v>
      </c>
      <c r="H140" s="23">
        <f>IF(C140="F",VLOOKUP(D140,'F 4M Road'!$A$2:$B$101,2,FALSE)*G140,VLOOKUP(D140,'M 4M Road'!$A$2:$B$101,2,FALSE)*G140)</f>
        <v>2.2788245601851852E-2</v>
      </c>
      <c r="I140" s="24">
        <f t="shared" si="5"/>
        <v>139</v>
      </c>
      <c r="J140" s="25">
        <f>VLOOKUP(I140,'Point Table'!A:B,2,FALSE)</f>
        <v>2</v>
      </c>
    </row>
    <row r="141" spans="1:10" x14ac:dyDescent="0.3">
      <c r="A141" s="3" t="s">
        <v>95</v>
      </c>
      <c r="B141" s="3" t="s">
        <v>364</v>
      </c>
      <c r="C141" s="3" t="s">
        <v>57</v>
      </c>
      <c r="D141" s="3">
        <v>63</v>
      </c>
      <c r="E141" s="3" t="s">
        <v>20</v>
      </c>
      <c r="F141" s="3" t="str">
        <f t="shared" si="4"/>
        <v>LindaDoyleFMILLENNIUM RUNNING</v>
      </c>
      <c r="G141" s="13">
        <v>2.996412037037037E-2</v>
      </c>
      <c r="H141" s="23">
        <f>IF(C141="F",VLOOKUP(D141,'F 4M Road'!$A$2:$B$101,2,FALSE)*G141,VLOOKUP(D141,'M 4M Road'!$A$2:$B$101,2,FALSE)*G141)</f>
        <v>2.2838652546296297E-2</v>
      </c>
      <c r="I141" s="24">
        <f t="shared" si="5"/>
        <v>140</v>
      </c>
      <c r="J141" s="25">
        <f>VLOOKUP(I141,'Point Table'!A:B,2,FALSE)</f>
        <v>2</v>
      </c>
    </row>
    <row r="142" spans="1:10" x14ac:dyDescent="0.3">
      <c r="A142" s="3" t="s">
        <v>378</v>
      </c>
      <c r="B142" s="3" t="s">
        <v>379</v>
      </c>
      <c r="C142" s="3" t="s">
        <v>57</v>
      </c>
      <c r="D142" s="3">
        <v>42</v>
      </c>
      <c r="E142" s="3" t="s">
        <v>20</v>
      </c>
      <c r="F142" s="3" t="str">
        <f t="shared" si="4"/>
        <v>MelanieHardingFMILLENNIUM RUNNING</v>
      </c>
      <c r="G142" s="13">
        <v>2.4170138888888887E-2</v>
      </c>
      <c r="H142" s="23">
        <f>IF(C142="F",VLOOKUP(D142,'F 4M Road'!$A$2:$B$101,2,FALSE)*G142,VLOOKUP(D142,'M 4M Road'!$A$2:$B$101,2,FALSE)*G142)</f>
        <v>2.3140490972222223E-2</v>
      </c>
      <c r="I142" s="24">
        <f t="shared" si="5"/>
        <v>141</v>
      </c>
      <c r="J142" s="25">
        <f>VLOOKUP(I142,'Point Table'!A:B,2,FALSE)</f>
        <v>2</v>
      </c>
    </row>
    <row r="143" spans="1:10" x14ac:dyDescent="0.3">
      <c r="A143" s="3" t="s">
        <v>315</v>
      </c>
      <c r="B143" s="3" t="s">
        <v>382</v>
      </c>
      <c r="C143" s="3" t="s">
        <v>57</v>
      </c>
      <c r="D143" s="3">
        <v>46</v>
      </c>
      <c r="E143" s="3" t="s">
        <v>20</v>
      </c>
      <c r="F143" s="3" t="str">
        <f t="shared" si="4"/>
        <v>HeatherGeisserFMILLENNIUM RUNNING</v>
      </c>
      <c r="G143" s="13">
        <v>2.5043981481481483E-2</v>
      </c>
      <c r="H143" s="23">
        <f>IF(C143="F",VLOOKUP(D143,'F 4M Road'!$A$2:$B$101,2,FALSE)*G143,VLOOKUP(D143,'M 4M Road'!$A$2:$B$101,2,FALSE)*G143)</f>
        <v>2.322077962962963E-2</v>
      </c>
      <c r="I143" s="24">
        <f t="shared" si="5"/>
        <v>142</v>
      </c>
      <c r="J143" s="25">
        <f>VLOOKUP(I143,'Point Table'!A:B,2,FALSE)</f>
        <v>2</v>
      </c>
    </row>
    <row r="144" spans="1:10" x14ac:dyDescent="0.3">
      <c r="A144" s="3" t="s">
        <v>143</v>
      </c>
      <c r="B144" s="3" t="s">
        <v>144</v>
      </c>
      <c r="C144" s="3" t="s">
        <v>57</v>
      </c>
      <c r="D144" s="3">
        <v>27</v>
      </c>
      <c r="E144" s="3" t="s">
        <v>18</v>
      </c>
      <c r="F144" s="3" t="str">
        <f t="shared" si="4"/>
        <v>AlisonLilienfeldFGATE CITY STRIDERS</v>
      </c>
      <c r="G144" s="13">
        <v>2.3337962962962963E-2</v>
      </c>
      <c r="H144" s="23">
        <f>IF(C144="F",VLOOKUP(D144,'F 4M Road'!$A$2:$B$101,2,FALSE)*G144,VLOOKUP(D144,'M 4M Road'!$A$2:$B$101,2,FALSE)*G144)</f>
        <v>2.3337962962962963E-2</v>
      </c>
      <c r="I144" s="24">
        <f t="shared" si="5"/>
        <v>143</v>
      </c>
      <c r="J144" s="25">
        <f>VLOOKUP(I144,'Point Table'!A:B,2,FALSE)</f>
        <v>2</v>
      </c>
    </row>
    <row r="145" spans="1:10" x14ac:dyDescent="0.3">
      <c r="A145" s="3" t="s">
        <v>376</v>
      </c>
      <c r="B145" s="3" t="s">
        <v>377</v>
      </c>
      <c r="C145" s="3" t="s">
        <v>57</v>
      </c>
      <c r="D145" s="3">
        <v>55</v>
      </c>
      <c r="E145" s="3" t="s">
        <v>20</v>
      </c>
      <c r="F145" s="3" t="str">
        <f t="shared" si="4"/>
        <v>JinelleHobsonFMILLENNIUM RUNNING</v>
      </c>
      <c r="G145" s="13">
        <v>2.7938657407407409E-2</v>
      </c>
      <c r="H145" s="23">
        <f>IF(C145="F",VLOOKUP(D145,'F 4M Road'!$A$2:$B$101,2,FALSE)*G145,VLOOKUP(D145,'M 4M Road'!$A$2:$B$101,2,FALSE)*G145)</f>
        <v>2.3485235416666667E-2</v>
      </c>
      <c r="I145" s="24">
        <f t="shared" si="5"/>
        <v>144</v>
      </c>
      <c r="J145" s="25">
        <f>VLOOKUP(I145,'Point Table'!A:B,2,FALSE)</f>
        <v>2</v>
      </c>
    </row>
    <row r="146" spans="1:10" x14ac:dyDescent="0.3">
      <c r="A146" s="3" t="s">
        <v>386</v>
      </c>
      <c r="B146" s="3" t="s">
        <v>387</v>
      </c>
      <c r="C146" s="3" t="s">
        <v>57</v>
      </c>
      <c r="D146" s="3">
        <v>51</v>
      </c>
      <c r="E146" s="3" t="s">
        <v>20</v>
      </c>
      <c r="F146" s="3" t="str">
        <f t="shared" si="4"/>
        <v>KateRobichaudFMILLENNIUM RUNNING</v>
      </c>
      <c r="G146" s="13">
        <v>2.6706018518518518E-2</v>
      </c>
      <c r="H146" s="23">
        <f>IF(C146="F",VLOOKUP(D146,'F 4M Road'!$A$2:$B$101,2,FALSE)*G146,VLOOKUP(D146,'M 4M Road'!$A$2:$B$101,2,FALSE)*G146)</f>
        <v>2.3495955092592592E-2</v>
      </c>
      <c r="I146" s="24">
        <f t="shared" si="5"/>
        <v>145</v>
      </c>
      <c r="J146" s="25">
        <f>VLOOKUP(I146,'Point Table'!A:B,2,FALSE)</f>
        <v>2</v>
      </c>
    </row>
    <row r="147" spans="1:10" x14ac:dyDescent="0.3">
      <c r="A147" s="3" t="s">
        <v>389</v>
      </c>
      <c r="B147" s="3" t="s">
        <v>390</v>
      </c>
      <c r="C147" s="3" t="s">
        <v>57</v>
      </c>
      <c r="D147" s="3">
        <v>46</v>
      </c>
      <c r="E147" s="3" t="s">
        <v>20</v>
      </c>
      <c r="F147" s="3" t="str">
        <f t="shared" si="4"/>
        <v>LeahBurgessFMILLENNIUM RUNNING</v>
      </c>
      <c r="G147" s="13">
        <v>2.5374999999999998E-2</v>
      </c>
      <c r="H147" s="23">
        <f>IF(C147="F",VLOOKUP(D147,'F 4M Road'!$A$2:$B$101,2,FALSE)*G147,VLOOKUP(D147,'M 4M Road'!$A$2:$B$101,2,FALSE)*G147)</f>
        <v>2.3527699999999999E-2</v>
      </c>
      <c r="I147" s="24">
        <f t="shared" si="5"/>
        <v>146</v>
      </c>
      <c r="J147" s="25">
        <f>VLOOKUP(I147,'Point Table'!A:B,2,FALSE)</f>
        <v>2</v>
      </c>
    </row>
    <row r="148" spans="1:10" x14ac:dyDescent="0.3">
      <c r="A148" s="3" t="s">
        <v>262</v>
      </c>
      <c r="B148" s="3" t="s">
        <v>375</v>
      </c>
      <c r="C148" s="3" t="s">
        <v>57</v>
      </c>
      <c r="D148" s="3">
        <v>59</v>
      </c>
      <c r="E148" s="3" t="s">
        <v>20</v>
      </c>
      <c r="F148" s="3" t="str">
        <f t="shared" si="4"/>
        <v>KarenNaultFMILLENNIUM RUNNING</v>
      </c>
      <c r="G148" s="13">
        <v>2.9479166666666667E-2</v>
      </c>
      <c r="H148" s="23">
        <f>IF(C148="F",VLOOKUP(D148,'F 4M Road'!$A$2:$B$101,2,FALSE)*G148,VLOOKUP(D148,'M 4M Road'!$A$2:$B$101,2,FALSE)*G148)</f>
        <v>2.3624604166666667E-2</v>
      </c>
      <c r="I148" s="24">
        <f t="shared" si="5"/>
        <v>147</v>
      </c>
      <c r="J148" s="25">
        <f>VLOOKUP(I148,'Point Table'!A:B,2,FALSE)</f>
        <v>2</v>
      </c>
    </row>
    <row r="149" spans="1:10" x14ac:dyDescent="0.3">
      <c r="A149" s="3" t="s">
        <v>383</v>
      </c>
      <c r="B149" s="3" t="s">
        <v>384</v>
      </c>
      <c r="C149" s="3" t="s">
        <v>57</v>
      </c>
      <c r="D149" s="3">
        <v>57</v>
      </c>
      <c r="E149" s="3" t="s">
        <v>20</v>
      </c>
      <c r="F149" s="3" t="str">
        <f t="shared" si="4"/>
        <v>TerriFournierFMILLENNIUM RUNNING</v>
      </c>
      <c r="G149" s="13">
        <v>2.8790509259259259E-2</v>
      </c>
      <c r="H149" s="23">
        <f>IF(C149="F",VLOOKUP(D149,'F 4M Road'!$A$2:$B$101,2,FALSE)*G149,VLOOKUP(D149,'M 4M Road'!$A$2:$B$101,2,FALSE)*G149)</f>
        <v>2.3637008101851851E-2</v>
      </c>
      <c r="I149" s="24">
        <f t="shared" si="5"/>
        <v>148</v>
      </c>
      <c r="J149" s="25">
        <f>VLOOKUP(I149,'Point Table'!A:B,2,FALSE)</f>
        <v>2</v>
      </c>
    </row>
    <row r="150" spans="1:10" x14ac:dyDescent="0.3">
      <c r="A150" s="3" t="s">
        <v>385</v>
      </c>
      <c r="B150" s="3" t="s">
        <v>228</v>
      </c>
      <c r="C150" s="3" t="s">
        <v>57</v>
      </c>
      <c r="D150" s="3">
        <v>57</v>
      </c>
      <c r="E150" s="3" t="s">
        <v>20</v>
      </c>
      <c r="F150" s="3" t="str">
        <f t="shared" si="4"/>
        <v>Pam (Arunya)ProvencherFMILLENNIUM RUNNING</v>
      </c>
      <c r="G150" s="13">
        <v>2.8792824074074075E-2</v>
      </c>
      <c r="H150" s="23">
        <f>IF(C150="F",VLOOKUP(D150,'F 4M Road'!$A$2:$B$101,2,FALSE)*G150,VLOOKUP(D150,'M 4M Road'!$A$2:$B$101,2,FALSE)*G150)</f>
        <v>2.3638908564814813E-2</v>
      </c>
      <c r="I150" s="24">
        <f t="shared" si="5"/>
        <v>149</v>
      </c>
      <c r="J150" s="25">
        <f>VLOOKUP(I150,'Point Table'!A:B,2,FALSE)</f>
        <v>2</v>
      </c>
    </row>
    <row r="151" spans="1:10" x14ac:dyDescent="0.3">
      <c r="A151" s="3" t="s">
        <v>391</v>
      </c>
      <c r="B151" s="3" t="s">
        <v>392</v>
      </c>
      <c r="C151" s="3" t="s">
        <v>57</v>
      </c>
      <c r="D151" s="3">
        <v>36</v>
      </c>
      <c r="E151" s="3" t="s">
        <v>18</v>
      </c>
      <c r="F151" s="3" t="str">
        <f t="shared" si="4"/>
        <v>DanielleFerrucciFGATE CITY STRIDERS</v>
      </c>
      <c r="G151" s="13">
        <v>2.3949074074074071E-2</v>
      </c>
      <c r="H151" s="23">
        <f>IF(C151="F",VLOOKUP(D151,'F 4M Road'!$A$2:$B$101,2,FALSE)*G151,VLOOKUP(D151,'M 4M Road'!$A$2:$B$101,2,FALSE)*G151)</f>
        <v>2.3652105555555553E-2</v>
      </c>
      <c r="I151" s="24">
        <f t="shared" si="5"/>
        <v>150</v>
      </c>
      <c r="J151" s="25">
        <f>VLOOKUP(I151,'Point Table'!A:B,2,FALSE)</f>
        <v>2</v>
      </c>
    </row>
    <row r="152" spans="1:10" x14ac:dyDescent="0.3">
      <c r="A152" s="3" t="s">
        <v>293</v>
      </c>
      <c r="B152" s="3" t="s">
        <v>388</v>
      </c>
      <c r="C152" s="3" t="s">
        <v>57</v>
      </c>
      <c r="D152" s="3">
        <v>55</v>
      </c>
      <c r="E152" s="3" t="s">
        <v>600</v>
      </c>
      <c r="F152" s="3" t="str">
        <f t="shared" si="4"/>
        <v>CeciliaKeadyFWHITE MOUNTAIN MILERS</v>
      </c>
      <c r="G152" s="13">
        <v>2.8175925925925924E-2</v>
      </c>
      <c r="H152" s="23">
        <f>IF(C152="F",VLOOKUP(D152,'F 4M Road'!$A$2:$B$101,2,FALSE)*G152,VLOOKUP(D152,'M 4M Road'!$A$2:$B$101,2,FALSE)*G152)</f>
        <v>2.3684683333333331E-2</v>
      </c>
      <c r="I152" s="24">
        <f t="shared" si="5"/>
        <v>151</v>
      </c>
      <c r="J152" s="25">
        <f>VLOOKUP(I152,'Point Table'!A:B,2,FALSE)</f>
        <v>2</v>
      </c>
    </row>
    <row r="153" spans="1:10" x14ac:dyDescent="0.3">
      <c r="A153" s="3" t="s">
        <v>315</v>
      </c>
      <c r="B153" s="3" t="s">
        <v>393</v>
      </c>
      <c r="C153" s="3" t="s">
        <v>57</v>
      </c>
      <c r="D153" s="3">
        <v>41</v>
      </c>
      <c r="E153" s="3" t="s">
        <v>20</v>
      </c>
      <c r="F153" s="3" t="str">
        <f t="shared" si="4"/>
        <v>HeatherHerodFMILLENNIUM RUNNING</v>
      </c>
      <c r="G153" s="13">
        <v>2.4626157407407409E-2</v>
      </c>
      <c r="H153" s="23">
        <f>IF(C153="F",VLOOKUP(D153,'F 4M Road'!$A$2:$B$101,2,FALSE)*G153,VLOOKUP(D153,'M 4M Road'!$A$2:$B$101,2,FALSE)*G153)</f>
        <v>2.3732227893518521E-2</v>
      </c>
      <c r="I153" s="24">
        <f t="shared" si="5"/>
        <v>152</v>
      </c>
      <c r="J153" s="25">
        <f>VLOOKUP(I153,'Point Table'!A:B,2,FALSE)</f>
        <v>2</v>
      </c>
    </row>
    <row r="154" spans="1:10" x14ac:dyDescent="0.3">
      <c r="A154" s="3" t="s">
        <v>395</v>
      </c>
      <c r="B154" s="3" t="s">
        <v>396</v>
      </c>
      <c r="C154" s="3" t="s">
        <v>57</v>
      </c>
      <c r="D154" s="3">
        <v>45</v>
      </c>
      <c r="E154" s="3" t="s">
        <v>18</v>
      </c>
      <c r="F154" s="3" t="str">
        <f t="shared" si="4"/>
        <v>Johanna LisleNewboldFGATE CITY STRIDERS</v>
      </c>
      <c r="G154" s="13">
        <v>2.5473379629629631E-2</v>
      </c>
      <c r="H154" s="23">
        <f>IF(C154="F",VLOOKUP(D154,'F 4M Road'!$A$2:$B$101,2,FALSE)*G154,VLOOKUP(D154,'M 4M Road'!$A$2:$B$101,2,FALSE)*G154)</f>
        <v>2.3830346643518519E-2</v>
      </c>
      <c r="I154" s="24">
        <f t="shared" si="5"/>
        <v>153</v>
      </c>
      <c r="J154" s="25">
        <f>VLOOKUP(I154,'Point Table'!A:B,2,FALSE)</f>
        <v>2</v>
      </c>
    </row>
    <row r="155" spans="1:10" x14ac:dyDescent="0.3">
      <c r="A155" s="3" t="s">
        <v>380</v>
      </c>
      <c r="B155" s="3" t="s">
        <v>381</v>
      </c>
      <c r="C155" s="3" t="s">
        <v>57</v>
      </c>
      <c r="D155" s="3">
        <v>63</v>
      </c>
      <c r="E155" s="3" t="s">
        <v>20</v>
      </c>
      <c r="F155" s="3" t="str">
        <f t="shared" si="4"/>
        <v>KimMacdonald-ConillFMILLENNIUM RUNNING</v>
      </c>
      <c r="G155" s="13">
        <v>3.1314814814814816E-2</v>
      </c>
      <c r="H155" s="23">
        <f>IF(C155="F",VLOOKUP(D155,'F 4M Road'!$A$2:$B$101,2,FALSE)*G155,VLOOKUP(D155,'M 4M Road'!$A$2:$B$101,2,FALSE)*G155)</f>
        <v>2.3868151851851854E-2</v>
      </c>
      <c r="I155" s="24">
        <f t="shared" si="5"/>
        <v>154</v>
      </c>
      <c r="J155" s="25">
        <f>VLOOKUP(I155,'Point Table'!A:B,2,FALSE)</f>
        <v>2</v>
      </c>
    </row>
    <row r="156" spans="1:10" x14ac:dyDescent="0.3">
      <c r="A156" s="3" t="s">
        <v>397</v>
      </c>
      <c r="B156" s="3" t="s">
        <v>398</v>
      </c>
      <c r="C156" s="3" t="s">
        <v>57</v>
      </c>
      <c r="D156" s="3">
        <v>45</v>
      </c>
      <c r="E156" s="3" t="s">
        <v>20</v>
      </c>
      <c r="F156" s="3" t="str">
        <f t="shared" si="4"/>
        <v>LorenStaceyFMILLENNIUM RUNNING</v>
      </c>
      <c r="G156" s="13">
        <v>2.5634259259259259E-2</v>
      </c>
      <c r="H156" s="23">
        <f>IF(C156="F",VLOOKUP(D156,'F 4M Road'!$A$2:$B$101,2,FALSE)*G156,VLOOKUP(D156,'M 4M Road'!$A$2:$B$101,2,FALSE)*G156)</f>
        <v>2.3980849537037038E-2</v>
      </c>
      <c r="I156" s="24">
        <f t="shared" si="5"/>
        <v>155</v>
      </c>
      <c r="J156" s="25">
        <f>VLOOKUP(I156,'Point Table'!A:B,2,FALSE)</f>
        <v>2</v>
      </c>
    </row>
    <row r="157" spans="1:10" x14ac:dyDescent="0.3">
      <c r="A157" s="3" t="s">
        <v>240</v>
      </c>
      <c r="B157" s="3" t="s">
        <v>394</v>
      </c>
      <c r="C157" s="3" t="s">
        <v>57</v>
      </c>
      <c r="D157" s="3">
        <v>58</v>
      </c>
      <c r="E157" s="3" t="s">
        <v>20</v>
      </c>
      <c r="F157" s="3" t="str">
        <f t="shared" si="4"/>
        <v>MichelleShea La SalaFMILLENNIUM RUNNING</v>
      </c>
      <c r="G157" s="13">
        <v>2.9950231481481477E-2</v>
      </c>
      <c r="H157" s="23">
        <f>IF(C157="F",VLOOKUP(D157,'F 4M Road'!$A$2:$B$101,2,FALSE)*G157,VLOOKUP(D157,'M 4M Road'!$A$2:$B$101,2,FALSE)*G157)</f>
        <v>2.4295627777777776E-2</v>
      </c>
      <c r="I157" s="24">
        <f t="shared" si="5"/>
        <v>156</v>
      </c>
      <c r="J157" s="25">
        <f>VLOOKUP(I157,'Point Table'!A:B,2,FALSE)</f>
        <v>2</v>
      </c>
    </row>
    <row r="158" spans="1:10" x14ac:dyDescent="0.3">
      <c r="A158" s="3" t="s">
        <v>601</v>
      </c>
      <c r="B158" s="3" t="s">
        <v>259</v>
      </c>
      <c r="C158" s="3" t="s">
        <v>57</v>
      </c>
      <c r="D158" s="3">
        <v>9</v>
      </c>
      <c r="E158" s="3" t="s">
        <v>18</v>
      </c>
      <c r="F158" s="3" t="str">
        <f t="shared" si="4"/>
        <v>AveryMannettaFGATE CITY STRIDERS</v>
      </c>
      <c r="G158" s="13">
        <v>2.4432870370370369E-2</v>
      </c>
      <c r="H158" s="23">
        <f>IF(C158="F",VLOOKUP(D158,'F 4M Road'!$A$2:$B$101,2,FALSE)*G158,VLOOKUP(D158,'M 4M Road'!$A$2:$B$101,2,FALSE)*G158)</f>
        <v>2.4432870370370369E-2</v>
      </c>
      <c r="I158" s="24">
        <f t="shared" si="5"/>
        <v>157</v>
      </c>
      <c r="J158" s="25">
        <f>VLOOKUP(I158,'Point Table'!A:B,2,FALSE)</f>
        <v>2</v>
      </c>
    </row>
    <row r="159" spans="1:10" x14ac:dyDescent="0.3">
      <c r="A159" s="3" t="s">
        <v>402</v>
      </c>
      <c r="B159" s="3" t="s">
        <v>403</v>
      </c>
      <c r="C159" s="3" t="s">
        <v>57</v>
      </c>
      <c r="D159" s="3">
        <v>36</v>
      </c>
      <c r="E159" s="3" t="s">
        <v>18</v>
      </c>
      <c r="F159" s="3" t="str">
        <f t="shared" si="4"/>
        <v>LoriVanceFGATE CITY STRIDERS</v>
      </c>
      <c r="G159" s="13">
        <v>2.477199074074074E-2</v>
      </c>
      <c r="H159" s="23">
        <f>IF(C159="F",VLOOKUP(D159,'F 4M Road'!$A$2:$B$101,2,FALSE)*G159,VLOOKUP(D159,'M 4M Road'!$A$2:$B$101,2,FALSE)*G159)</f>
        <v>2.4464818055555556E-2</v>
      </c>
      <c r="I159" s="24">
        <f t="shared" si="5"/>
        <v>158</v>
      </c>
      <c r="J159" s="25">
        <f>VLOOKUP(I159,'Point Table'!A:B,2,FALSE)</f>
        <v>2</v>
      </c>
    </row>
    <row r="160" spans="1:10" x14ac:dyDescent="0.3">
      <c r="A160" s="3" t="s">
        <v>175</v>
      </c>
      <c r="B160" s="3" t="s">
        <v>176</v>
      </c>
      <c r="C160" s="3" t="s">
        <v>57</v>
      </c>
      <c r="D160" s="3">
        <v>55</v>
      </c>
      <c r="E160" s="3" t="s">
        <v>18</v>
      </c>
      <c r="F160" s="3" t="str">
        <f t="shared" si="4"/>
        <v>DianneSmiglianiFGATE CITY STRIDERS</v>
      </c>
      <c r="G160" s="13">
        <v>2.91412037037037E-2</v>
      </c>
      <c r="H160" s="23">
        <f>IF(C160="F",VLOOKUP(D160,'F 4M Road'!$A$2:$B$101,2,FALSE)*G160,VLOOKUP(D160,'M 4M Road'!$A$2:$B$101,2,FALSE)*G160)</f>
        <v>2.4496095833333332E-2</v>
      </c>
      <c r="I160" s="24">
        <f t="shared" si="5"/>
        <v>159</v>
      </c>
      <c r="J160" s="25">
        <f>VLOOKUP(I160,'Point Table'!A:B,2,FALSE)</f>
        <v>2</v>
      </c>
    </row>
    <row r="161" spans="1:10" x14ac:dyDescent="0.3">
      <c r="A161" s="3" t="s">
        <v>211</v>
      </c>
      <c r="B161" s="3" t="s">
        <v>404</v>
      </c>
      <c r="C161" s="3" t="s">
        <v>57</v>
      </c>
      <c r="D161" s="3">
        <v>42</v>
      </c>
      <c r="E161" s="3" t="s">
        <v>20</v>
      </c>
      <c r="F161" s="3" t="str">
        <f t="shared" si="4"/>
        <v>ChristinaBurletteFMILLENNIUM RUNNING</v>
      </c>
      <c r="G161" s="13">
        <v>2.5685185185185186E-2</v>
      </c>
      <c r="H161" s="23">
        <f>IF(C161="F",VLOOKUP(D161,'F 4M Road'!$A$2:$B$101,2,FALSE)*G161,VLOOKUP(D161,'M 4M Road'!$A$2:$B$101,2,FALSE)*G161)</f>
        <v>2.4590996296296297E-2</v>
      </c>
      <c r="I161" s="24">
        <f t="shared" si="5"/>
        <v>160</v>
      </c>
      <c r="J161" s="25">
        <f>VLOOKUP(I161,'Point Table'!A:B,2,FALSE)</f>
        <v>2</v>
      </c>
    </row>
    <row r="162" spans="1:10" ht="13" customHeight="1" x14ac:dyDescent="0.3">
      <c r="A162" s="3" t="s">
        <v>149</v>
      </c>
      <c r="B162" s="3" t="s">
        <v>405</v>
      </c>
      <c r="C162" s="3" t="s">
        <v>57</v>
      </c>
      <c r="D162" s="3">
        <v>42</v>
      </c>
      <c r="E162" s="3" t="s">
        <v>20</v>
      </c>
      <c r="F162" s="3" t="str">
        <f t="shared" si="4"/>
        <v>KerriBoucherFMILLENNIUM RUNNING</v>
      </c>
      <c r="G162" s="13">
        <v>2.576851851851852E-2</v>
      </c>
      <c r="H162" s="23">
        <f>IF(C162="F",VLOOKUP(D162,'F 4M Road'!$A$2:$B$101,2,FALSE)*G162,VLOOKUP(D162,'M 4M Road'!$A$2:$B$101,2,FALSE)*G162)</f>
        <v>2.4670779629629633E-2</v>
      </c>
      <c r="I162" s="24">
        <f t="shared" si="5"/>
        <v>161</v>
      </c>
      <c r="J162" s="25">
        <f>VLOOKUP(I162,'Point Table'!A:B,2,FALSE)</f>
        <v>2</v>
      </c>
    </row>
    <row r="163" spans="1:10" x14ac:dyDescent="0.3">
      <c r="A163" s="3" t="s">
        <v>399</v>
      </c>
      <c r="B163" s="3" t="s">
        <v>400</v>
      </c>
      <c r="C163" s="3" t="s">
        <v>57</v>
      </c>
      <c r="D163" s="3">
        <v>57</v>
      </c>
      <c r="E163" s="3" t="s">
        <v>20</v>
      </c>
      <c r="F163" s="3" t="str">
        <f t="shared" si="4"/>
        <v>LaurelBaermanFMILLENNIUM RUNNING</v>
      </c>
      <c r="G163" s="13">
        <v>3.014583333333333E-2</v>
      </c>
      <c r="H163" s="23">
        <f>IF(C163="F",VLOOKUP(D163,'F 4M Road'!$A$2:$B$101,2,FALSE)*G163,VLOOKUP(D163,'M 4M Road'!$A$2:$B$101,2,FALSE)*G163)</f>
        <v>2.4749729166666661E-2</v>
      </c>
      <c r="I163" s="24">
        <f t="shared" si="5"/>
        <v>162</v>
      </c>
      <c r="J163" s="25">
        <f>VLOOKUP(I163,'Point Table'!A:B,2,FALSE)</f>
        <v>2</v>
      </c>
    </row>
    <row r="164" spans="1:10" x14ac:dyDescent="0.3">
      <c r="A164" s="3" t="s">
        <v>97</v>
      </c>
      <c r="B164" s="3" t="s">
        <v>68</v>
      </c>
      <c r="C164" s="3" t="s">
        <v>57</v>
      </c>
      <c r="D164" s="3">
        <v>58</v>
      </c>
      <c r="E164" s="3" t="s">
        <v>18</v>
      </c>
      <c r="F164" s="3" t="str">
        <f t="shared" si="4"/>
        <v>DianeCliffordFGATE CITY STRIDERS</v>
      </c>
      <c r="G164" s="13">
        <v>3.0964120370370371E-2</v>
      </c>
      <c r="H164" s="23">
        <f>IF(C164="F",VLOOKUP(D164,'F 4M Road'!$A$2:$B$101,2,FALSE)*G164,VLOOKUP(D164,'M 4M Road'!$A$2:$B$101,2,FALSE)*G164)</f>
        <v>2.5118094444444447E-2</v>
      </c>
      <c r="I164" s="24">
        <f t="shared" si="5"/>
        <v>163</v>
      </c>
      <c r="J164" s="25">
        <f>VLOOKUP(I164,'Point Table'!A:B,2,FALSE)</f>
        <v>2</v>
      </c>
    </row>
    <row r="165" spans="1:10" x14ac:dyDescent="0.3">
      <c r="A165" s="3" t="s">
        <v>409</v>
      </c>
      <c r="B165" s="3" t="s">
        <v>354</v>
      </c>
      <c r="C165" s="3" t="s">
        <v>57</v>
      </c>
      <c r="D165" s="3">
        <v>39</v>
      </c>
      <c r="E165" s="3" t="s">
        <v>20</v>
      </c>
      <c r="F165" s="3" t="str">
        <f t="shared" si="4"/>
        <v>MelissaPerreaultFMILLENNIUM RUNNING</v>
      </c>
      <c r="G165" s="13">
        <v>2.6078703703703705E-2</v>
      </c>
      <c r="H165" s="23">
        <f>IF(C165="F",VLOOKUP(D165,'F 4M Road'!$A$2:$B$101,2,FALSE)*G165,VLOOKUP(D165,'M 4M Road'!$A$2:$B$101,2,FALSE)*G165)</f>
        <v>2.5418912500000002E-2</v>
      </c>
      <c r="I165" s="24">
        <f t="shared" si="5"/>
        <v>164</v>
      </c>
      <c r="J165" s="25">
        <f>VLOOKUP(I165,'Point Table'!A:B,2,FALSE)</f>
        <v>2</v>
      </c>
    </row>
    <row r="166" spans="1:10" x14ac:dyDescent="0.3">
      <c r="A166" s="3" t="s">
        <v>406</v>
      </c>
      <c r="B166" s="3" t="s">
        <v>407</v>
      </c>
      <c r="C166" s="3" t="s">
        <v>57</v>
      </c>
      <c r="D166" s="3">
        <v>55</v>
      </c>
      <c r="E166" s="3" t="s">
        <v>20</v>
      </c>
      <c r="F166" s="3" t="str">
        <f t="shared" si="4"/>
        <v>JaneCottrellFMILLENNIUM RUNNING</v>
      </c>
      <c r="G166" s="13">
        <v>3.0271990740740742E-2</v>
      </c>
      <c r="H166" s="23">
        <f>IF(C166="F",VLOOKUP(D166,'F 4M Road'!$A$2:$B$101,2,FALSE)*G166,VLOOKUP(D166,'M 4M Road'!$A$2:$B$101,2,FALSE)*G166)</f>
        <v>2.5446635416666669E-2</v>
      </c>
      <c r="I166" s="24">
        <f t="shared" si="5"/>
        <v>165</v>
      </c>
      <c r="J166" s="25">
        <f>VLOOKUP(I166,'Point Table'!A:B,2,FALSE)</f>
        <v>2</v>
      </c>
    </row>
    <row r="167" spans="1:10" x14ac:dyDescent="0.3">
      <c r="A167" s="3" t="s">
        <v>254</v>
      </c>
      <c r="B167" s="3" t="s">
        <v>228</v>
      </c>
      <c r="C167" s="3" t="s">
        <v>57</v>
      </c>
      <c r="D167" s="3">
        <v>37</v>
      </c>
      <c r="E167" s="3" t="s">
        <v>20</v>
      </c>
      <c r="F167" s="3" t="str">
        <f t="shared" si="4"/>
        <v>JessicaProvencherFMILLENNIUM RUNNING</v>
      </c>
      <c r="G167" s="13">
        <v>2.5880787037037032E-2</v>
      </c>
      <c r="H167" s="23">
        <f>IF(C167="F",VLOOKUP(D167,'F 4M Road'!$A$2:$B$101,2,FALSE)*G167,VLOOKUP(D167,'M 4M Road'!$A$2:$B$101,2,FALSE)*G167)</f>
        <v>2.5461518287037032E-2</v>
      </c>
      <c r="I167" s="24">
        <f t="shared" si="5"/>
        <v>166</v>
      </c>
      <c r="J167" s="25">
        <f>VLOOKUP(I167,'Point Table'!A:B,2,FALSE)</f>
        <v>2</v>
      </c>
    </row>
    <row r="168" spans="1:10" x14ac:dyDescent="0.3">
      <c r="A168" s="3" t="s">
        <v>315</v>
      </c>
      <c r="B168" s="3" t="s">
        <v>411</v>
      </c>
      <c r="C168" s="3" t="s">
        <v>57</v>
      </c>
      <c r="D168" s="3">
        <v>46</v>
      </c>
      <c r="E168" s="3" t="s">
        <v>20</v>
      </c>
      <c r="F168" s="3" t="str">
        <f t="shared" si="4"/>
        <v>HeatherBystrekFMILLENNIUM RUNNING</v>
      </c>
      <c r="G168" s="13">
        <v>2.7679398148148151E-2</v>
      </c>
      <c r="H168" s="23">
        <f>IF(C168="F",VLOOKUP(D168,'F 4M Road'!$A$2:$B$101,2,FALSE)*G168,VLOOKUP(D168,'M 4M Road'!$A$2:$B$101,2,FALSE)*G168)</f>
        <v>2.5664337962962965E-2</v>
      </c>
      <c r="I168" s="24">
        <f t="shared" si="5"/>
        <v>167</v>
      </c>
      <c r="J168" s="25">
        <f>VLOOKUP(I168,'Point Table'!A:B,2,FALSE)</f>
        <v>2</v>
      </c>
    </row>
    <row r="169" spans="1:10" x14ac:dyDescent="0.3">
      <c r="A169" s="3" t="s">
        <v>416</v>
      </c>
      <c r="B169" s="3" t="s">
        <v>417</v>
      </c>
      <c r="C169" s="3" t="s">
        <v>57</v>
      </c>
      <c r="D169" s="3">
        <v>42</v>
      </c>
      <c r="E169" s="3" t="s">
        <v>20</v>
      </c>
      <c r="F169" s="3" t="str">
        <f t="shared" si="4"/>
        <v>ManessaLinsFMILLENNIUM RUNNING</v>
      </c>
      <c r="G169" s="13">
        <v>2.6936342592592592E-2</v>
      </c>
      <c r="H169" s="23">
        <f>IF(C169="F",VLOOKUP(D169,'F 4M Road'!$A$2:$B$101,2,FALSE)*G169,VLOOKUP(D169,'M 4M Road'!$A$2:$B$101,2,FALSE)*G169)</f>
        <v>2.5788854398148146E-2</v>
      </c>
      <c r="I169" s="24">
        <f t="shared" si="5"/>
        <v>168</v>
      </c>
      <c r="J169" s="25">
        <f>VLOOKUP(I169,'Point Table'!A:B,2,FALSE)</f>
        <v>2</v>
      </c>
    </row>
    <row r="170" spans="1:10" x14ac:dyDescent="0.3">
      <c r="A170" s="3" t="s">
        <v>413</v>
      </c>
      <c r="B170" s="3" t="s">
        <v>122</v>
      </c>
      <c r="C170" s="3" t="s">
        <v>57</v>
      </c>
      <c r="D170" s="3">
        <v>48</v>
      </c>
      <c r="E170" s="3" t="s">
        <v>20</v>
      </c>
      <c r="F170" s="3" t="str">
        <f t="shared" si="4"/>
        <v>PaulaAdamsFMILLENNIUM RUNNING</v>
      </c>
      <c r="G170" s="13">
        <v>2.8405092592592593E-2</v>
      </c>
      <c r="H170" s="23">
        <f>IF(C170="F",VLOOKUP(D170,'F 4M Road'!$A$2:$B$101,2,FALSE)*G170,VLOOKUP(D170,'M 4M Road'!$A$2:$B$101,2,FALSE)*G170)</f>
        <v>2.5823069675925927E-2</v>
      </c>
      <c r="I170" s="24">
        <f t="shared" si="5"/>
        <v>169</v>
      </c>
      <c r="J170" s="25">
        <f>VLOOKUP(I170,'Point Table'!A:B,2,FALSE)</f>
        <v>2</v>
      </c>
    </row>
    <row r="171" spans="1:10" x14ac:dyDescent="0.3">
      <c r="A171" s="3" t="s">
        <v>414</v>
      </c>
      <c r="B171" s="3" t="s">
        <v>415</v>
      </c>
      <c r="C171" s="3" t="s">
        <v>57</v>
      </c>
      <c r="D171" s="3">
        <v>45</v>
      </c>
      <c r="E171" s="3" t="s">
        <v>20</v>
      </c>
      <c r="F171" s="3" t="str">
        <f t="shared" si="4"/>
        <v>CelineBelangerFMILLENNIUM RUNNING</v>
      </c>
      <c r="G171" s="13">
        <v>2.7606481481481478E-2</v>
      </c>
      <c r="H171" s="23">
        <f>IF(C171="F",VLOOKUP(D171,'F 4M Road'!$A$2:$B$101,2,FALSE)*G171,VLOOKUP(D171,'M 4M Road'!$A$2:$B$101,2,FALSE)*G171)</f>
        <v>2.5825863425925924E-2</v>
      </c>
      <c r="I171" s="24">
        <f t="shared" si="5"/>
        <v>170</v>
      </c>
      <c r="J171" s="25">
        <f>VLOOKUP(I171,'Point Table'!A:B,2,FALSE)</f>
        <v>2</v>
      </c>
    </row>
    <row r="172" spans="1:10" x14ac:dyDescent="0.3">
      <c r="A172" s="3" t="s">
        <v>119</v>
      </c>
      <c r="B172" s="3" t="s">
        <v>410</v>
      </c>
      <c r="C172" s="3" t="s">
        <v>57</v>
      </c>
      <c r="D172" s="3">
        <v>55</v>
      </c>
      <c r="E172" s="3" t="s">
        <v>20</v>
      </c>
      <c r="F172" s="3" t="str">
        <f t="shared" si="4"/>
        <v>DeniseSandlerFMILLENNIUM RUNNING</v>
      </c>
      <c r="G172" s="13">
        <v>3.0940972222222224E-2</v>
      </c>
      <c r="H172" s="23">
        <f>IF(C172="F",VLOOKUP(D172,'F 4M Road'!$A$2:$B$101,2,FALSE)*G172,VLOOKUP(D172,'M 4M Road'!$A$2:$B$101,2,FALSE)*G172)</f>
        <v>2.600898125E-2</v>
      </c>
      <c r="I172" s="24">
        <f t="shared" si="5"/>
        <v>171</v>
      </c>
      <c r="J172" s="25">
        <f>VLOOKUP(I172,'Point Table'!A:B,2,FALSE)</f>
        <v>2</v>
      </c>
    </row>
    <row r="173" spans="1:10" x14ac:dyDescent="0.3">
      <c r="A173" s="3" t="s">
        <v>203</v>
      </c>
      <c r="B173" s="3" t="s">
        <v>408</v>
      </c>
      <c r="C173" s="3" t="s">
        <v>57</v>
      </c>
      <c r="D173" s="3">
        <v>63</v>
      </c>
      <c r="E173" s="3" t="s">
        <v>18</v>
      </c>
      <c r="F173" s="3" t="str">
        <f t="shared" si="4"/>
        <v>EllenKolbFGATE CITY STRIDERS</v>
      </c>
      <c r="G173" s="13">
        <v>3.4249999999999996E-2</v>
      </c>
      <c r="H173" s="23">
        <f>IF(C173="F",VLOOKUP(D173,'F 4M Road'!$A$2:$B$101,2,FALSE)*G173,VLOOKUP(D173,'M 4M Road'!$A$2:$B$101,2,FALSE)*G173)</f>
        <v>2.6105349999999996E-2</v>
      </c>
      <c r="I173" s="24">
        <f t="shared" si="5"/>
        <v>172</v>
      </c>
      <c r="J173" s="25">
        <f>VLOOKUP(I173,'Point Table'!A:B,2,FALSE)</f>
        <v>2</v>
      </c>
    </row>
    <row r="174" spans="1:10" x14ac:dyDescent="0.3">
      <c r="A174" s="3" t="s">
        <v>324</v>
      </c>
      <c r="B174" s="3" t="s">
        <v>374</v>
      </c>
      <c r="C174" s="3" t="s">
        <v>57</v>
      </c>
      <c r="D174" s="3">
        <v>12</v>
      </c>
      <c r="E174" s="3" t="s">
        <v>20</v>
      </c>
      <c r="F174" s="3" t="str">
        <f t="shared" si="4"/>
        <v>QuinnRehmFMILLENNIUM RUNNING</v>
      </c>
      <c r="G174" s="13">
        <v>2.6122685185185183E-2</v>
      </c>
      <c r="H174" s="23">
        <f>IF(C174="F",VLOOKUP(D174,'F 4M Road'!$A$2:$B$101,2,FALSE)*G174,VLOOKUP(D174,'M 4M Road'!$A$2:$B$101,2,FALSE)*G174)</f>
        <v>2.6122685185185183E-2</v>
      </c>
      <c r="I174" s="24">
        <f t="shared" si="5"/>
        <v>173</v>
      </c>
      <c r="J174" s="25">
        <f>VLOOKUP(I174,'Point Table'!A:B,2,FALSE)</f>
        <v>2</v>
      </c>
    </row>
    <row r="175" spans="1:10" x14ac:dyDescent="0.3">
      <c r="A175" s="3" t="s">
        <v>380</v>
      </c>
      <c r="B175" s="3" t="s">
        <v>412</v>
      </c>
      <c r="C175" s="3" t="s">
        <v>57</v>
      </c>
      <c r="D175" s="3">
        <v>58</v>
      </c>
      <c r="E175" s="3" t="s">
        <v>20</v>
      </c>
      <c r="F175" s="3" t="str">
        <f t="shared" si="4"/>
        <v>KimCushionFMILLENNIUM RUNNING</v>
      </c>
      <c r="G175" s="13">
        <v>3.2265046296296292E-2</v>
      </c>
      <c r="H175" s="23">
        <f>IF(C175="F",VLOOKUP(D175,'F 4M Road'!$A$2:$B$101,2,FALSE)*G175,VLOOKUP(D175,'M 4M Road'!$A$2:$B$101,2,FALSE)*G175)</f>
        <v>2.6173405555555553E-2</v>
      </c>
      <c r="I175" s="24">
        <f t="shared" si="5"/>
        <v>174</v>
      </c>
      <c r="J175" s="25">
        <f>VLOOKUP(I175,'Point Table'!A:B,2,FALSE)</f>
        <v>2</v>
      </c>
    </row>
    <row r="176" spans="1:10" x14ac:dyDescent="0.3">
      <c r="A176" s="3" t="s">
        <v>418</v>
      </c>
      <c r="B176" s="3" t="s">
        <v>419</v>
      </c>
      <c r="C176" s="3" t="s">
        <v>57</v>
      </c>
      <c r="D176" s="3">
        <v>36</v>
      </c>
      <c r="E176" s="3" t="s">
        <v>19</v>
      </c>
      <c r="F176" s="3" t="str">
        <f t="shared" si="4"/>
        <v>MelaneyHodgeFGREATER DERRY TRACK CLUB</v>
      </c>
      <c r="G176" s="13">
        <v>2.6533564814814819E-2</v>
      </c>
      <c r="H176" s="23">
        <f>IF(C176="F",VLOOKUP(D176,'F 4M Road'!$A$2:$B$101,2,FALSE)*G176,VLOOKUP(D176,'M 4M Road'!$A$2:$B$101,2,FALSE)*G176)</f>
        <v>2.6204548611111118E-2</v>
      </c>
      <c r="I176" s="24">
        <f t="shared" si="5"/>
        <v>175</v>
      </c>
      <c r="J176" s="25">
        <f>VLOOKUP(I176,'Point Table'!A:B,2,FALSE)</f>
        <v>2</v>
      </c>
    </row>
    <row r="177" spans="1:10" x14ac:dyDescent="0.3">
      <c r="A177" s="3" t="s">
        <v>420</v>
      </c>
      <c r="B177" s="3" t="s">
        <v>374</v>
      </c>
      <c r="C177" s="3" t="s">
        <v>57</v>
      </c>
      <c r="D177" s="3">
        <v>44</v>
      </c>
      <c r="E177" s="3" t="s">
        <v>20</v>
      </c>
      <c r="F177" s="3" t="str">
        <f t="shared" si="4"/>
        <v>KristinRehmFMILLENNIUM RUNNING</v>
      </c>
      <c r="G177" s="13">
        <v>2.7895833333333332E-2</v>
      </c>
      <c r="H177" s="23">
        <f>IF(C177="F",VLOOKUP(D177,'F 4M Road'!$A$2:$B$101,2,FALSE)*G177,VLOOKUP(D177,'M 4M Road'!$A$2:$B$101,2,FALSE)*G177)</f>
        <v>2.6314139583333333E-2</v>
      </c>
      <c r="I177" s="24">
        <f t="shared" si="5"/>
        <v>176</v>
      </c>
      <c r="J177" s="25">
        <f>VLOOKUP(I177,'Point Table'!A:B,2,FALSE)</f>
        <v>2</v>
      </c>
    </row>
    <row r="178" spans="1:10" x14ac:dyDescent="0.3">
      <c r="A178" s="3" t="s">
        <v>173</v>
      </c>
      <c r="B178" s="3" t="s">
        <v>174</v>
      </c>
      <c r="C178" s="3" t="s">
        <v>57</v>
      </c>
      <c r="D178" s="3">
        <v>54</v>
      </c>
      <c r="E178" s="3" t="s">
        <v>19</v>
      </c>
      <c r="F178" s="3" t="str">
        <f t="shared" si="4"/>
        <v>ChristineRosenwasserFGREATER DERRY TRACK CLUB</v>
      </c>
      <c r="G178" s="13">
        <v>3.1179398148148147E-2</v>
      </c>
      <c r="H178" s="23">
        <f>IF(C178="F",VLOOKUP(D178,'F 4M Road'!$A$2:$B$101,2,FALSE)*G178,VLOOKUP(D178,'M 4M Road'!$A$2:$B$101,2,FALSE)*G178)</f>
        <v>2.6514960185185187E-2</v>
      </c>
      <c r="I178" s="24">
        <f t="shared" si="5"/>
        <v>177</v>
      </c>
      <c r="J178" s="25">
        <f>VLOOKUP(I178,'Point Table'!A:B,2,FALSE)</f>
        <v>2</v>
      </c>
    </row>
    <row r="179" spans="1:10" x14ac:dyDescent="0.3">
      <c r="A179" s="3" t="s">
        <v>240</v>
      </c>
      <c r="B179" s="3" t="s">
        <v>421</v>
      </c>
      <c r="C179" s="3" t="s">
        <v>57</v>
      </c>
      <c r="D179" s="3">
        <v>41</v>
      </c>
      <c r="E179" s="3" t="s">
        <v>20</v>
      </c>
      <c r="F179" s="3" t="str">
        <f t="shared" si="4"/>
        <v>MichelleChapmanFMILLENNIUM RUNNING</v>
      </c>
      <c r="G179" s="13">
        <v>2.7541666666666662E-2</v>
      </c>
      <c r="H179" s="23">
        <f>IF(C179="F",VLOOKUP(D179,'F 4M Road'!$A$2:$B$101,2,FALSE)*G179,VLOOKUP(D179,'M 4M Road'!$A$2:$B$101,2,FALSE)*G179)</f>
        <v>2.6541904166666661E-2</v>
      </c>
      <c r="I179" s="24">
        <f t="shared" si="5"/>
        <v>178</v>
      </c>
      <c r="J179" s="25">
        <f>VLOOKUP(I179,'Point Table'!A:B,2,FALSE)</f>
        <v>2</v>
      </c>
    </row>
    <row r="180" spans="1:10" x14ac:dyDescent="0.3">
      <c r="A180" s="3" t="s">
        <v>254</v>
      </c>
      <c r="B180" s="3" t="s">
        <v>422</v>
      </c>
      <c r="C180" s="3" t="s">
        <v>57</v>
      </c>
      <c r="D180" s="3">
        <v>33</v>
      </c>
      <c r="E180" s="3" t="s">
        <v>20</v>
      </c>
      <c r="F180" s="3" t="str">
        <f t="shared" si="4"/>
        <v>JessicaSmithFMILLENNIUM RUNNING</v>
      </c>
      <c r="G180" s="13">
        <v>2.6783564814814819E-2</v>
      </c>
      <c r="H180" s="23">
        <f>IF(C180="F",VLOOKUP(D180,'F 4M Road'!$A$2:$B$101,2,FALSE)*G180,VLOOKUP(D180,'M 4M Road'!$A$2:$B$101,2,FALSE)*G180)</f>
        <v>2.6673752199074079E-2</v>
      </c>
      <c r="I180" s="24">
        <f t="shared" si="5"/>
        <v>179</v>
      </c>
      <c r="J180" s="25">
        <f>VLOOKUP(I180,'Point Table'!A:B,2,FALSE)</f>
        <v>2</v>
      </c>
    </row>
    <row r="181" spans="1:10" x14ac:dyDescent="0.3">
      <c r="A181" s="3" t="s">
        <v>402</v>
      </c>
      <c r="B181" s="3" t="s">
        <v>423</v>
      </c>
      <c r="C181" s="3" t="s">
        <v>57</v>
      </c>
      <c r="D181" s="3">
        <v>45</v>
      </c>
      <c r="E181" s="3" t="s">
        <v>20</v>
      </c>
      <c r="F181" s="3" t="str">
        <f t="shared" si="4"/>
        <v>LoriKearnsFMILLENNIUM RUNNING</v>
      </c>
      <c r="G181" s="13">
        <v>2.8593749999999998E-2</v>
      </c>
      <c r="H181" s="23">
        <f>IF(C181="F",VLOOKUP(D181,'F 4M Road'!$A$2:$B$101,2,FALSE)*G181,VLOOKUP(D181,'M 4M Road'!$A$2:$B$101,2,FALSE)*G181)</f>
        <v>2.6749453124999999E-2</v>
      </c>
      <c r="I181" s="24">
        <f t="shared" si="5"/>
        <v>180</v>
      </c>
      <c r="J181" s="25">
        <f>VLOOKUP(I181,'Point Table'!A:B,2,FALSE)</f>
        <v>2</v>
      </c>
    </row>
    <row r="182" spans="1:10" x14ac:dyDescent="0.3">
      <c r="A182" s="3" t="s">
        <v>425</v>
      </c>
      <c r="B182" s="3" t="s">
        <v>426</v>
      </c>
      <c r="C182" s="3" t="s">
        <v>57</v>
      </c>
      <c r="D182" s="3">
        <v>31</v>
      </c>
      <c r="E182" s="3" t="s">
        <v>20</v>
      </c>
      <c r="F182" s="3" t="str">
        <f t="shared" si="4"/>
        <v>ErynMahoneyFMILLENNIUM RUNNING</v>
      </c>
      <c r="G182" s="13">
        <v>2.7331018518518518E-2</v>
      </c>
      <c r="H182" s="23">
        <f>IF(C182="F",VLOOKUP(D182,'F 4M Road'!$A$2:$B$101,2,FALSE)*G182,VLOOKUP(D182,'M 4M Road'!$A$2:$B$101,2,FALSE)*G182)</f>
        <v>2.73036875E-2</v>
      </c>
      <c r="I182" s="24">
        <f t="shared" si="5"/>
        <v>181</v>
      </c>
      <c r="J182" s="25">
        <f>VLOOKUP(I182,'Point Table'!A:B,2,FALSE)</f>
        <v>2</v>
      </c>
    </row>
    <row r="183" spans="1:10" x14ac:dyDescent="0.3">
      <c r="A183" s="3" t="s">
        <v>322</v>
      </c>
      <c r="B183" s="3" t="s">
        <v>294</v>
      </c>
      <c r="C183" s="3" t="s">
        <v>57</v>
      </c>
      <c r="D183" s="3">
        <v>40</v>
      </c>
      <c r="E183" s="3" t="s">
        <v>20</v>
      </c>
      <c r="F183" s="3" t="str">
        <f t="shared" si="4"/>
        <v>MeghanStoneFMILLENNIUM RUNNING</v>
      </c>
      <c r="G183" s="13">
        <v>2.8240740740740736E-2</v>
      </c>
      <c r="H183" s="23">
        <f>IF(C183="F",VLOOKUP(D183,'F 4M Road'!$A$2:$B$101,2,FALSE)*G183,VLOOKUP(D183,'M 4M Road'!$A$2:$B$101,2,FALSE)*G183)</f>
        <v>2.7379398148148146E-2</v>
      </c>
      <c r="I183" s="24">
        <f t="shared" si="5"/>
        <v>182</v>
      </c>
      <c r="J183" s="25">
        <f>VLOOKUP(I183,'Point Table'!A:B,2,FALSE)</f>
        <v>2</v>
      </c>
    </row>
    <row r="184" spans="1:10" x14ac:dyDescent="0.3">
      <c r="A184" s="3" t="s">
        <v>401</v>
      </c>
      <c r="B184" s="3" t="s">
        <v>299</v>
      </c>
      <c r="C184" s="3" t="s">
        <v>57</v>
      </c>
      <c r="D184" s="3">
        <v>13</v>
      </c>
      <c r="E184" s="3" t="s">
        <v>20</v>
      </c>
      <c r="F184" s="3" t="str">
        <f t="shared" si="4"/>
        <v>AddieSelleckFMILLENNIUM RUNNING</v>
      </c>
      <c r="G184" s="13">
        <v>2.739236111111111E-2</v>
      </c>
      <c r="H184" s="23">
        <f>IF(C184="F",VLOOKUP(D184,'F 4M Road'!$A$2:$B$101,2,FALSE)*G184,VLOOKUP(D184,'M 4M Road'!$A$2:$B$101,2,FALSE)*G184)</f>
        <v>2.739236111111111E-2</v>
      </c>
      <c r="I184" s="24">
        <f t="shared" si="5"/>
        <v>183</v>
      </c>
      <c r="J184" s="25">
        <f>VLOOKUP(I184,'Point Table'!A:B,2,FALSE)</f>
        <v>2</v>
      </c>
    </row>
    <row r="185" spans="1:10" x14ac:dyDescent="0.3">
      <c r="A185" s="3" t="s">
        <v>315</v>
      </c>
      <c r="B185" s="3" t="s">
        <v>427</v>
      </c>
      <c r="C185" s="3" t="s">
        <v>57</v>
      </c>
      <c r="D185" s="3">
        <v>45</v>
      </c>
      <c r="E185" s="3" t="s">
        <v>20</v>
      </c>
      <c r="F185" s="3" t="str">
        <f t="shared" si="4"/>
        <v>HeatherTaylorFMILLENNIUM RUNNING</v>
      </c>
      <c r="G185" s="13">
        <v>2.9305555555555557E-2</v>
      </c>
      <c r="H185" s="23">
        <f>IF(C185="F",VLOOKUP(D185,'F 4M Road'!$A$2:$B$101,2,FALSE)*G185,VLOOKUP(D185,'M 4M Road'!$A$2:$B$101,2,FALSE)*G185)</f>
        <v>2.7415347222222223E-2</v>
      </c>
      <c r="I185" s="24">
        <f t="shared" si="5"/>
        <v>184</v>
      </c>
      <c r="J185" s="25">
        <f>VLOOKUP(I185,'Point Table'!A:B,2,FALSE)</f>
        <v>2</v>
      </c>
    </row>
    <row r="186" spans="1:10" x14ac:dyDescent="0.3">
      <c r="A186" s="3" t="s">
        <v>156</v>
      </c>
      <c r="B186" s="3" t="s">
        <v>424</v>
      </c>
      <c r="C186" s="3" t="s">
        <v>57</v>
      </c>
      <c r="D186" s="3">
        <v>56</v>
      </c>
      <c r="E186" s="3" t="s">
        <v>20</v>
      </c>
      <c r="F186" s="3" t="str">
        <f t="shared" si="4"/>
        <v>LisaGloverFMILLENNIUM RUNNING</v>
      </c>
      <c r="G186" s="13">
        <v>3.3225694444444447E-2</v>
      </c>
      <c r="H186" s="23">
        <f>IF(C186="F",VLOOKUP(D186,'F 4M Road'!$A$2:$B$101,2,FALSE)*G186,VLOOKUP(D186,'M 4M Road'!$A$2:$B$101,2,FALSE)*G186)</f>
        <v>2.7603906944444447E-2</v>
      </c>
      <c r="I186" s="24">
        <f t="shared" si="5"/>
        <v>185</v>
      </c>
      <c r="J186" s="25">
        <f>VLOOKUP(I186,'Point Table'!A:B,2,FALSE)</f>
        <v>2</v>
      </c>
    </row>
    <row r="187" spans="1:10" x14ac:dyDescent="0.3">
      <c r="A187" s="3" t="s">
        <v>432</v>
      </c>
      <c r="B187" s="3" t="s">
        <v>433</v>
      </c>
      <c r="C187" s="3" t="s">
        <v>57</v>
      </c>
      <c r="D187" s="3">
        <v>35</v>
      </c>
      <c r="E187" s="3" t="s">
        <v>20</v>
      </c>
      <c r="F187" s="3" t="str">
        <f t="shared" si="4"/>
        <v>AprilFrinkFMILLENNIUM RUNNING</v>
      </c>
      <c r="G187" s="13">
        <v>2.8324074074074074E-2</v>
      </c>
      <c r="H187" s="23">
        <f>IF(C187="F",VLOOKUP(D187,'F 4M Road'!$A$2:$B$101,2,FALSE)*G187,VLOOKUP(D187,'M 4M Road'!$A$2:$B$101,2,FALSE)*G187)</f>
        <v>2.8066325E-2</v>
      </c>
      <c r="I187" s="24">
        <f t="shared" si="5"/>
        <v>186</v>
      </c>
      <c r="J187" s="25">
        <f>VLOOKUP(I187,'Point Table'!A:B,2,FALSE)</f>
        <v>2</v>
      </c>
    </row>
    <row r="188" spans="1:10" x14ac:dyDescent="0.3">
      <c r="A188" s="3" t="s">
        <v>434</v>
      </c>
      <c r="B188" s="3" t="s">
        <v>435</v>
      </c>
      <c r="C188" s="3" t="s">
        <v>57</v>
      </c>
      <c r="D188" s="3">
        <v>36</v>
      </c>
      <c r="E188" s="3" t="s">
        <v>20</v>
      </c>
      <c r="F188" s="3" t="str">
        <f t="shared" si="4"/>
        <v>KatieHardyFMILLENNIUM RUNNING</v>
      </c>
      <c r="G188" s="13">
        <v>2.8479166666666667E-2</v>
      </c>
      <c r="H188" s="23">
        <f>IF(C188="F",VLOOKUP(D188,'F 4M Road'!$A$2:$B$101,2,FALSE)*G188,VLOOKUP(D188,'M 4M Road'!$A$2:$B$101,2,FALSE)*G188)</f>
        <v>2.8126025000000002E-2</v>
      </c>
      <c r="I188" s="24">
        <f t="shared" si="5"/>
        <v>187</v>
      </c>
      <c r="J188" s="25">
        <f>VLOOKUP(I188,'Point Table'!A:B,2,FALSE)</f>
        <v>2</v>
      </c>
    </row>
    <row r="189" spans="1:10" x14ac:dyDescent="0.3">
      <c r="A189" s="3" t="s">
        <v>102</v>
      </c>
      <c r="B189" s="3" t="s">
        <v>431</v>
      </c>
      <c r="C189" s="3" t="s">
        <v>57</v>
      </c>
      <c r="D189" s="3">
        <v>29</v>
      </c>
      <c r="E189" s="3" t="s">
        <v>20</v>
      </c>
      <c r="F189" s="3" t="str">
        <f t="shared" si="4"/>
        <v>KellyDaviesFMILLENNIUM RUNNING</v>
      </c>
      <c r="G189" s="13">
        <v>2.814699074074074E-2</v>
      </c>
      <c r="H189" s="23">
        <f>IF(C189="F",VLOOKUP(D189,'F 4M Road'!$A$2:$B$101,2,FALSE)*G189,VLOOKUP(D189,'M 4M Road'!$A$2:$B$101,2,FALSE)*G189)</f>
        <v>2.814699074074074E-2</v>
      </c>
      <c r="I189" s="24">
        <f t="shared" si="5"/>
        <v>188</v>
      </c>
      <c r="J189" s="25">
        <f>VLOOKUP(I189,'Point Table'!A:B,2,FALSE)</f>
        <v>2</v>
      </c>
    </row>
    <row r="190" spans="1:10" x14ac:dyDescent="0.3">
      <c r="A190" s="3" t="s">
        <v>428</v>
      </c>
      <c r="B190" s="3" t="s">
        <v>429</v>
      </c>
      <c r="C190" s="3" t="s">
        <v>57</v>
      </c>
      <c r="D190" s="3">
        <v>59</v>
      </c>
      <c r="E190" s="3" t="s">
        <v>20</v>
      </c>
      <c r="F190" s="3" t="str">
        <f t="shared" si="4"/>
        <v>SandyRoweFMILLENNIUM RUNNING</v>
      </c>
      <c r="G190" s="13">
        <v>3.5164351851851856E-2</v>
      </c>
      <c r="H190" s="23">
        <f>IF(C190="F",VLOOKUP(D190,'F 4M Road'!$A$2:$B$101,2,FALSE)*G190,VLOOKUP(D190,'M 4M Road'!$A$2:$B$101,2,FALSE)*G190)</f>
        <v>2.8180711574074077E-2</v>
      </c>
      <c r="I190" s="24">
        <f t="shared" si="5"/>
        <v>189</v>
      </c>
      <c r="J190" s="25">
        <f>VLOOKUP(I190,'Point Table'!A:B,2,FALSE)</f>
        <v>2</v>
      </c>
    </row>
    <row r="191" spans="1:10" x14ac:dyDescent="0.3">
      <c r="A191" s="3" t="s">
        <v>436</v>
      </c>
      <c r="B191" s="3" t="s">
        <v>437</v>
      </c>
      <c r="C191" s="3" t="s">
        <v>57</v>
      </c>
      <c r="D191" s="3">
        <v>38</v>
      </c>
      <c r="E191" s="3" t="s">
        <v>20</v>
      </c>
      <c r="F191" s="3" t="str">
        <f t="shared" si="4"/>
        <v>Megan EliseWestbrookFMILLENNIUM RUNNING</v>
      </c>
      <c r="G191" s="13">
        <v>2.8872685185185185E-2</v>
      </c>
      <c r="H191" s="23">
        <f>IF(C191="F",VLOOKUP(D191,'F 4M Road'!$A$2:$B$101,2,FALSE)*G191,VLOOKUP(D191,'M 4M Road'!$A$2:$B$101,2,FALSE)*G191)</f>
        <v>2.8280795138888891E-2</v>
      </c>
      <c r="I191" s="24">
        <f t="shared" si="5"/>
        <v>190</v>
      </c>
      <c r="J191" s="25">
        <f>VLOOKUP(I191,'Point Table'!A:B,2,FALSE)</f>
        <v>2</v>
      </c>
    </row>
    <row r="192" spans="1:10" x14ac:dyDescent="0.3">
      <c r="A192" s="3" t="s">
        <v>430</v>
      </c>
      <c r="B192" s="3" t="s">
        <v>422</v>
      </c>
      <c r="C192" s="3" t="s">
        <v>57</v>
      </c>
      <c r="D192" s="3">
        <v>57</v>
      </c>
      <c r="E192" s="3" t="s">
        <v>20</v>
      </c>
      <c r="F192" s="3" t="str">
        <f t="shared" si="4"/>
        <v>SylvieSmithFMILLENNIUM RUNNING</v>
      </c>
      <c r="G192" s="13">
        <v>3.4731481481481481E-2</v>
      </c>
      <c r="H192" s="23">
        <f>IF(C192="F",VLOOKUP(D192,'F 4M Road'!$A$2:$B$101,2,FALSE)*G192,VLOOKUP(D192,'M 4M Road'!$A$2:$B$101,2,FALSE)*G192)</f>
        <v>2.8514546296296295E-2</v>
      </c>
      <c r="I192" s="24">
        <f t="shared" si="5"/>
        <v>191</v>
      </c>
      <c r="J192" s="25">
        <f>VLOOKUP(I192,'Point Table'!A:B,2,FALSE)</f>
        <v>2</v>
      </c>
    </row>
    <row r="193" spans="1:10" x14ac:dyDescent="0.3">
      <c r="A193" s="3" t="s">
        <v>439</v>
      </c>
      <c r="B193" s="3" t="s">
        <v>440</v>
      </c>
      <c r="C193" s="3" t="s">
        <v>57</v>
      </c>
      <c r="D193" s="3">
        <v>32</v>
      </c>
      <c r="E193" s="3" t="s">
        <v>20</v>
      </c>
      <c r="F193" s="3" t="str">
        <f t="shared" si="4"/>
        <v>SheaGeyerFMILLENNIUM RUNNING</v>
      </c>
      <c r="G193" s="13">
        <v>2.8739583333333332E-2</v>
      </c>
      <c r="H193" s="23">
        <f>IF(C193="F",VLOOKUP(D193,'F 4M Road'!$A$2:$B$101,2,FALSE)*G193,VLOOKUP(D193,'M 4M Road'!$A$2:$B$101,2,FALSE)*G193)</f>
        <v>2.8673482291666667E-2</v>
      </c>
      <c r="I193" s="24">
        <f t="shared" si="5"/>
        <v>192</v>
      </c>
      <c r="J193" s="25">
        <f>VLOOKUP(I193,'Point Table'!A:B,2,FALSE)</f>
        <v>2</v>
      </c>
    </row>
    <row r="194" spans="1:10" x14ac:dyDescent="0.3">
      <c r="A194" s="3" t="s">
        <v>445</v>
      </c>
      <c r="B194" s="3" t="s">
        <v>446</v>
      </c>
      <c r="C194" s="3" t="s">
        <v>57</v>
      </c>
      <c r="D194" s="3">
        <v>38</v>
      </c>
      <c r="E194" s="3" t="s">
        <v>20</v>
      </c>
      <c r="F194" s="3" t="str">
        <f t="shared" ref="F194:F257" si="6">A194&amp;B194&amp;C194&amp;E194</f>
        <v>CatherineGardnerFMILLENNIUM RUNNING</v>
      </c>
      <c r="G194" s="13">
        <v>2.9300925925925928E-2</v>
      </c>
      <c r="H194" s="23">
        <f>IF(C194="F",VLOOKUP(D194,'F 4M Road'!$A$2:$B$101,2,FALSE)*G194,VLOOKUP(D194,'M 4M Road'!$A$2:$B$101,2,FALSE)*G194)</f>
        <v>2.8700256944444447E-2</v>
      </c>
      <c r="I194" s="24">
        <f t="shared" ref="I194:I257" si="7">COUNTIFS($C$2:$C$397,C194,$H$2:$H$397,"&lt;"&amp;H194)+1</f>
        <v>193</v>
      </c>
      <c r="J194" s="25">
        <f>VLOOKUP(I194,'Point Table'!A:B,2,FALSE)</f>
        <v>2</v>
      </c>
    </row>
    <row r="195" spans="1:10" x14ac:dyDescent="0.3">
      <c r="A195" s="3" t="s">
        <v>443</v>
      </c>
      <c r="B195" s="3" t="s">
        <v>444</v>
      </c>
      <c r="C195" s="3" t="s">
        <v>57</v>
      </c>
      <c r="D195" s="3">
        <v>48</v>
      </c>
      <c r="E195" s="3" t="s">
        <v>19</v>
      </c>
      <c r="F195" s="3" t="str">
        <f t="shared" si="6"/>
        <v>ReneeChristianFGREATER DERRY TRACK CLUB</v>
      </c>
      <c r="G195" s="13">
        <v>3.1775462962962964E-2</v>
      </c>
      <c r="H195" s="23">
        <f>IF(C195="F",VLOOKUP(D195,'F 4M Road'!$A$2:$B$101,2,FALSE)*G195,VLOOKUP(D195,'M 4M Road'!$A$2:$B$101,2,FALSE)*G195)</f>
        <v>2.8887073379629633E-2</v>
      </c>
      <c r="I195" s="24">
        <f t="shared" si="7"/>
        <v>194</v>
      </c>
      <c r="J195" s="25">
        <f>VLOOKUP(I195,'Point Table'!A:B,2,FALSE)</f>
        <v>2</v>
      </c>
    </row>
    <row r="196" spans="1:10" x14ac:dyDescent="0.3">
      <c r="A196" s="3" t="s">
        <v>441</v>
      </c>
      <c r="B196" s="3" t="s">
        <v>442</v>
      </c>
      <c r="C196" s="3" t="s">
        <v>57</v>
      </c>
      <c r="D196" s="3">
        <v>26</v>
      </c>
      <c r="E196" s="3" t="s">
        <v>20</v>
      </c>
      <c r="F196" s="3" t="str">
        <f t="shared" si="6"/>
        <v>KelseySousaFMILLENNIUM RUNNING</v>
      </c>
      <c r="G196" s="13">
        <v>2.8900462962962961E-2</v>
      </c>
      <c r="H196" s="23">
        <f>IF(C196="F",VLOOKUP(D196,'F 4M Road'!$A$2:$B$101,2,FALSE)*G196,VLOOKUP(D196,'M 4M Road'!$A$2:$B$101,2,FALSE)*G196)</f>
        <v>2.8900462962962961E-2</v>
      </c>
      <c r="I196" s="24">
        <f t="shared" si="7"/>
        <v>195</v>
      </c>
      <c r="J196" s="25">
        <f>VLOOKUP(I196,'Point Table'!A:B,2,FALSE)</f>
        <v>2</v>
      </c>
    </row>
    <row r="197" spans="1:10" x14ac:dyDescent="0.3">
      <c r="A197" s="3" t="s">
        <v>192</v>
      </c>
      <c r="B197" s="3" t="s">
        <v>438</v>
      </c>
      <c r="C197" s="3" t="s">
        <v>57</v>
      </c>
      <c r="D197" s="3">
        <v>54</v>
      </c>
      <c r="E197" s="3" t="s">
        <v>20</v>
      </c>
      <c r="F197" s="3" t="str">
        <f t="shared" si="6"/>
        <v>PamBeliveauFMILLENNIUM RUNNING</v>
      </c>
      <c r="G197" s="13">
        <v>3.4059027777777778E-2</v>
      </c>
      <c r="H197" s="23">
        <f>IF(C197="F",VLOOKUP(D197,'F 4M Road'!$A$2:$B$101,2,FALSE)*G197,VLOOKUP(D197,'M 4M Road'!$A$2:$B$101,2,FALSE)*G197)</f>
        <v>2.8963797222222223E-2</v>
      </c>
      <c r="I197" s="24">
        <f t="shared" si="7"/>
        <v>196</v>
      </c>
      <c r="J197" s="25">
        <f>VLOOKUP(I197,'Point Table'!A:B,2,FALSE)</f>
        <v>2</v>
      </c>
    </row>
    <row r="198" spans="1:10" x14ac:dyDescent="0.3">
      <c r="A198" s="3" t="s">
        <v>245</v>
      </c>
      <c r="B198" s="3" t="s">
        <v>447</v>
      </c>
      <c r="C198" s="3" t="s">
        <v>57</v>
      </c>
      <c r="D198" s="3">
        <v>48</v>
      </c>
      <c r="E198" s="3" t="s">
        <v>20</v>
      </c>
      <c r="F198" s="3" t="str">
        <f t="shared" si="6"/>
        <v>AngelaLafaveFMILLENNIUM RUNNING</v>
      </c>
      <c r="G198" s="13">
        <v>3.2567129629629633E-2</v>
      </c>
      <c r="H198" s="23">
        <f>IF(C198="F",VLOOKUP(D198,'F 4M Road'!$A$2:$B$101,2,FALSE)*G198,VLOOKUP(D198,'M 4M Road'!$A$2:$B$101,2,FALSE)*G198)</f>
        <v>2.9606777546296301E-2</v>
      </c>
      <c r="I198" s="24">
        <f t="shared" si="7"/>
        <v>197</v>
      </c>
      <c r="J198" s="25">
        <f>VLOOKUP(I198,'Point Table'!A:B,2,FALSE)</f>
        <v>2</v>
      </c>
    </row>
    <row r="199" spans="1:10" x14ac:dyDescent="0.3">
      <c r="A199" s="3" t="s">
        <v>389</v>
      </c>
      <c r="B199" s="3" t="s">
        <v>124</v>
      </c>
      <c r="C199" s="3" t="s">
        <v>57</v>
      </c>
      <c r="D199" s="3">
        <v>21</v>
      </c>
      <c r="E199" s="3" t="s">
        <v>20</v>
      </c>
      <c r="F199" s="3" t="str">
        <f t="shared" si="6"/>
        <v>LeahNelsonFMILLENNIUM RUNNING</v>
      </c>
      <c r="G199" s="13">
        <v>2.987037037037037E-2</v>
      </c>
      <c r="H199" s="23">
        <f>IF(C199="F",VLOOKUP(D199,'F 4M Road'!$A$2:$B$101,2,FALSE)*G199,VLOOKUP(D199,'M 4M Road'!$A$2:$B$101,2,FALSE)*G199)</f>
        <v>2.987037037037037E-2</v>
      </c>
      <c r="I199" s="24">
        <f t="shared" si="7"/>
        <v>198</v>
      </c>
      <c r="J199" s="25">
        <f>VLOOKUP(I199,'Point Table'!A:B,2,FALSE)</f>
        <v>2</v>
      </c>
    </row>
    <row r="200" spans="1:10" x14ac:dyDescent="0.3">
      <c r="A200" s="3" t="s">
        <v>249</v>
      </c>
      <c r="B200" s="3" t="s">
        <v>448</v>
      </c>
      <c r="C200" s="3" t="s">
        <v>57</v>
      </c>
      <c r="D200" s="3">
        <v>47</v>
      </c>
      <c r="E200" s="3" t="s">
        <v>20</v>
      </c>
      <c r="F200" s="3" t="str">
        <f t="shared" si="6"/>
        <v>SandraHurleyFMILLENNIUM RUNNING</v>
      </c>
      <c r="G200" s="13">
        <v>3.4192129629629628E-2</v>
      </c>
      <c r="H200" s="23">
        <f>IF(C200="F",VLOOKUP(D200,'F 4M Road'!$A$2:$B$101,2,FALSE)*G200,VLOOKUP(D200,'M 4M Road'!$A$2:$B$101,2,FALSE)*G200)</f>
        <v>3.1402051851851853E-2</v>
      </c>
      <c r="I200" s="24">
        <f t="shared" si="7"/>
        <v>199</v>
      </c>
      <c r="J200" s="25">
        <f>VLOOKUP(I200,'Point Table'!A:B,2,FALSE)</f>
        <v>2</v>
      </c>
    </row>
    <row r="201" spans="1:10" x14ac:dyDescent="0.3">
      <c r="A201" s="3" t="s">
        <v>102</v>
      </c>
      <c r="B201" s="3" t="s">
        <v>449</v>
      </c>
      <c r="C201" s="3" t="s">
        <v>57</v>
      </c>
      <c r="D201" s="3">
        <v>45</v>
      </c>
      <c r="E201" s="3" t="s">
        <v>20</v>
      </c>
      <c r="F201" s="3" t="str">
        <f t="shared" si="6"/>
        <v>KellyWhittakerFMILLENNIUM RUNNING</v>
      </c>
      <c r="G201" s="13">
        <v>3.3776620370370374E-2</v>
      </c>
      <c r="H201" s="23">
        <f>IF(C201="F",VLOOKUP(D201,'F 4M Road'!$A$2:$B$101,2,FALSE)*G201,VLOOKUP(D201,'M 4M Road'!$A$2:$B$101,2,FALSE)*G201)</f>
        <v>3.1598028356481483E-2</v>
      </c>
      <c r="I201" s="24">
        <f t="shared" si="7"/>
        <v>200</v>
      </c>
      <c r="J201" s="25">
        <f>VLOOKUP(I201,'Point Table'!A:B,2,FALSE)</f>
        <v>2</v>
      </c>
    </row>
    <row r="202" spans="1:10" x14ac:dyDescent="0.3">
      <c r="A202" s="3" t="s">
        <v>450</v>
      </c>
      <c r="B202" s="3" t="s">
        <v>451</v>
      </c>
      <c r="C202" s="3" t="s">
        <v>57</v>
      </c>
      <c r="D202" s="3">
        <v>49</v>
      </c>
      <c r="E202" s="3" t="s">
        <v>20</v>
      </c>
      <c r="F202" s="3" t="str">
        <f t="shared" si="6"/>
        <v>KristinaLubelczykFMILLENNIUM RUNNING</v>
      </c>
      <c r="G202" s="13">
        <v>3.5393518518518519E-2</v>
      </c>
      <c r="H202" s="23">
        <f>IF(C202="F",VLOOKUP(D202,'F 4M Road'!$A$2:$B$101,2,FALSE)*G202,VLOOKUP(D202,'M 4M Road'!$A$2:$B$101,2,FALSE)*G202)</f>
        <v>3.1829391203703705E-2</v>
      </c>
      <c r="I202" s="24">
        <f t="shared" si="7"/>
        <v>201</v>
      </c>
      <c r="J202" s="25">
        <f>VLOOKUP(I202,'Point Table'!A:B,2,FALSE)</f>
        <v>2</v>
      </c>
    </row>
    <row r="203" spans="1:10" x14ac:dyDescent="0.3">
      <c r="A203" s="3" t="s">
        <v>452</v>
      </c>
      <c r="B203" s="3" t="s">
        <v>453</v>
      </c>
      <c r="C203" s="3" t="s">
        <v>57</v>
      </c>
      <c r="D203" s="3">
        <v>39</v>
      </c>
      <c r="E203" s="3" t="s">
        <v>20</v>
      </c>
      <c r="F203" s="3" t="str">
        <f t="shared" si="6"/>
        <v>KendraHayesFMILLENNIUM RUNNING</v>
      </c>
      <c r="G203" s="13">
        <v>3.323148148148148E-2</v>
      </c>
      <c r="H203" s="23">
        <f>IF(C203="F",VLOOKUP(D203,'F 4M Road'!$A$2:$B$101,2,FALSE)*G203,VLOOKUP(D203,'M 4M Road'!$A$2:$B$101,2,FALSE)*G203)</f>
        <v>3.2390725000000002E-2</v>
      </c>
      <c r="I203" s="24">
        <f t="shared" si="7"/>
        <v>202</v>
      </c>
      <c r="J203" s="25">
        <f>VLOOKUP(I203,'Point Table'!A:B,2,FALSE)</f>
        <v>2</v>
      </c>
    </row>
    <row r="204" spans="1:10" x14ac:dyDescent="0.3">
      <c r="A204" s="3" t="s">
        <v>409</v>
      </c>
      <c r="B204" s="3" t="s">
        <v>454</v>
      </c>
      <c r="C204" s="3" t="s">
        <v>57</v>
      </c>
      <c r="D204" s="3">
        <v>45</v>
      </c>
      <c r="E204" s="3" t="s">
        <v>20</v>
      </c>
      <c r="F204" s="3" t="str">
        <f t="shared" si="6"/>
        <v>MelissaCummingsFMILLENNIUM RUNNING</v>
      </c>
      <c r="G204" s="13">
        <v>3.5172453703703706E-2</v>
      </c>
      <c r="H204" s="23">
        <f>IF(C204="F",VLOOKUP(D204,'F 4M Road'!$A$2:$B$101,2,FALSE)*G204,VLOOKUP(D204,'M 4M Road'!$A$2:$B$101,2,FALSE)*G204)</f>
        <v>3.2903830439814818E-2</v>
      </c>
      <c r="I204" s="24">
        <f t="shared" si="7"/>
        <v>203</v>
      </c>
      <c r="J204" s="25">
        <f>VLOOKUP(I204,'Point Table'!A:B,2,FALSE)</f>
        <v>2</v>
      </c>
    </row>
    <row r="205" spans="1:10" x14ac:dyDescent="0.3">
      <c r="A205" s="3" t="s">
        <v>455</v>
      </c>
      <c r="B205" s="3" t="s">
        <v>456</v>
      </c>
      <c r="C205" s="3" t="s">
        <v>57</v>
      </c>
      <c r="D205" s="3">
        <v>28</v>
      </c>
      <c r="E205" s="3" t="s">
        <v>20</v>
      </c>
      <c r="F205" s="3" t="str">
        <f t="shared" si="6"/>
        <v>SummerSlettenFMILLENNIUM RUNNING</v>
      </c>
      <c r="G205" s="13">
        <v>3.3149305555555557E-2</v>
      </c>
      <c r="H205" s="23">
        <f>IF(C205="F",VLOOKUP(D205,'F 4M Road'!$A$2:$B$101,2,FALSE)*G205,VLOOKUP(D205,'M 4M Road'!$A$2:$B$101,2,FALSE)*G205)</f>
        <v>3.3149305555555557E-2</v>
      </c>
      <c r="I205" s="24">
        <f t="shared" si="7"/>
        <v>204</v>
      </c>
      <c r="J205" s="25">
        <f>VLOOKUP(I205,'Point Table'!A:B,2,FALSE)</f>
        <v>2</v>
      </c>
    </row>
    <row r="206" spans="1:10" x14ac:dyDescent="0.3">
      <c r="A206" s="3" t="s">
        <v>143</v>
      </c>
      <c r="B206" s="3" t="s">
        <v>459</v>
      </c>
      <c r="C206" s="3" t="s">
        <v>57</v>
      </c>
      <c r="D206" s="3">
        <v>47</v>
      </c>
      <c r="E206" s="3" t="s">
        <v>20</v>
      </c>
      <c r="F206" s="3" t="str">
        <f t="shared" si="6"/>
        <v>AlisonThompsonFMILLENNIUM RUNNING</v>
      </c>
      <c r="G206" s="13">
        <v>3.6453703703703703E-2</v>
      </c>
      <c r="H206" s="23">
        <f>IF(C206="F",VLOOKUP(D206,'F 4M Road'!$A$2:$B$101,2,FALSE)*G206,VLOOKUP(D206,'M 4M Road'!$A$2:$B$101,2,FALSE)*G206)</f>
        <v>3.347908148148148E-2</v>
      </c>
      <c r="I206" s="24">
        <f t="shared" si="7"/>
        <v>205</v>
      </c>
      <c r="J206" s="25">
        <f>VLOOKUP(I206,'Point Table'!A:B,2,FALSE)</f>
        <v>2</v>
      </c>
    </row>
    <row r="207" spans="1:10" x14ac:dyDescent="0.3">
      <c r="A207" s="3" t="s">
        <v>457</v>
      </c>
      <c r="B207" s="3" t="s">
        <v>458</v>
      </c>
      <c r="C207" s="3" t="s">
        <v>57</v>
      </c>
      <c r="D207" s="3">
        <v>52</v>
      </c>
      <c r="E207" s="3" t="s">
        <v>18</v>
      </c>
      <c r="F207" s="3" t="str">
        <f t="shared" si="6"/>
        <v>Cheryl AnnMahaffeyFGATE CITY STRIDERS</v>
      </c>
      <c r="G207" s="13">
        <v>3.8671296296296294E-2</v>
      </c>
      <c r="H207" s="23">
        <f>IF(C207="F",VLOOKUP(D207,'F 4M Road'!$A$2:$B$101,2,FALSE)*G207,VLOOKUP(D207,'M 4M Road'!$A$2:$B$101,2,FALSE)*G207)</f>
        <v>3.3644027777777773E-2</v>
      </c>
      <c r="I207" s="24">
        <f t="shared" si="7"/>
        <v>206</v>
      </c>
      <c r="J207" s="25">
        <f>VLOOKUP(I207,'Point Table'!A:B,2,FALSE)</f>
        <v>2</v>
      </c>
    </row>
    <row r="208" spans="1:10" x14ac:dyDescent="0.3">
      <c r="A208" s="3" t="s">
        <v>262</v>
      </c>
      <c r="B208" s="3" t="s">
        <v>460</v>
      </c>
      <c r="C208" s="3" t="s">
        <v>57</v>
      </c>
      <c r="D208" s="3">
        <v>56</v>
      </c>
      <c r="E208" s="3" t="s">
        <v>20</v>
      </c>
      <c r="F208" s="3" t="str">
        <f t="shared" si="6"/>
        <v>KarenHanksFMILLENNIUM RUNNING</v>
      </c>
      <c r="G208" s="13">
        <v>4.1479166666666664E-2</v>
      </c>
      <c r="H208" s="23">
        <f>IF(C208="F",VLOOKUP(D208,'F 4M Road'!$A$2:$B$101,2,FALSE)*G208,VLOOKUP(D208,'M 4M Road'!$A$2:$B$101,2,FALSE)*G208)</f>
        <v>3.4460891666666667E-2</v>
      </c>
      <c r="I208" s="24">
        <f t="shared" si="7"/>
        <v>207</v>
      </c>
      <c r="J208" s="25">
        <f>VLOOKUP(I208,'Point Table'!A:B,2,FALSE)</f>
        <v>2</v>
      </c>
    </row>
    <row r="209" spans="1:10" x14ac:dyDescent="0.3">
      <c r="A209" s="3" t="s">
        <v>461</v>
      </c>
      <c r="B209" s="3" t="s">
        <v>462</v>
      </c>
      <c r="C209" s="3" t="s">
        <v>57</v>
      </c>
      <c r="D209" s="3">
        <v>26</v>
      </c>
      <c r="E209" s="3" t="s">
        <v>20</v>
      </c>
      <c r="F209" s="3" t="str">
        <f t="shared" si="6"/>
        <v>McKenzieBrunelleFMILLENNIUM RUNNING</v>
      </c>
      <c r="G209" s="13">
        <v>3.4619212962962963E-2</v>
      </c>
      <c r="H209" s="23">
        <f>IF(C209="F",VLOOKUP(D209,'F 4M Road'!$A$2:$B$101,2,FALSE)*G209,VLOOKUP(D209,'M 4M Road'!$A$2:$B$101,2,FALSE)*G209)</f>
        <v>3.4619212962962963E-2</v>
      </c>
      <c r="I209" s="24">
        <f t="shared" si="7"/>
        <v>208</v>
      </c>
      <c r="J209" s="25">
        <f>VLOOKUP(I209,'Point Table'!A:B,2,FALSE)</f>
        <v>2</v>
      </c>
    </row>
    <row r="210" spans="1:10" x14ac:dyDescent="0.3">
      <c r="A210" s="3" t="s">
        <v>365</v>
      </c>
      <c r="B210" s="3" t="s">
        <v>463</v>
      </c>
      <c r="C210" s="3" t="s">
        <v>57</v>
      </c>
      <c r="D210" s="3">
        <v>38</v>
      </c>
      <c r="E210" s="3" t="s">
        <v>19</v>
      </c>
      <c r="F210" s="3" t="str">
        <f t="shared" si="6"/>
        <v>ErinMcCuneFGREATER DERRY TRACK CLUB</v>
      </c>
      <c r="G210" s="13">
        <v>3.5686342592592596E-2</v>
      </c>
      <c r="H210" s="23">
        <f>IF(C210="F",VLOOKUP(D210,'F 4M Road'!$A$2:$B$101,2,FALSE)*G210,VLOOKUP(D210,'M 4M Road'!$A$2:$B$101,2,FALSE)*G210)</f>
        <v>3.4954772569444452E-2</v>
      </c>
      <c r="I210" s="24">
        <f t="shared" si="7"/>
        <v>209</v>
      </c>
      <c r="J210" s="25">
        <f>VLOOKUP(I210,'Point Table'!A:B,2,FALSE)</f>
        <v>2</v>
      </c>
    </row>
    <row r="211" spans="1:10" x14ac:dyDescent="0.3">
      <c r="A211" s="3" t="s">
        <v>380</v>
      </c>
      <c r="B211" s="3" t="s">
        <v>464</v>
      </c>
      <c r="C211" s="3" t="s">
        <v>57</v>
      </c>
      <c r="D211" s="3">
        <v>54</v>
      </c>
      <c r="E211" s="3" t="s">
        <v>20</v>
      </c>
      <c r="F211" s="3" t="str">
        <f t="shared" si="6"/>
        <v>KimMcAndrewFMILLENNIUM RUNNING</v>
      </c>
      <c r="G211" s="13">
        <v>4.1796296296296297E-2</v>
      </c>
      <c r="H211" s="23">
        <f>IF(C211="F",VLOOKUP(D211,'F 4M Road'!$A$2:$B$101,2,FALSE)*G211,VLOOKUP(D211,'M 4M Road'!$A$2:$B$101,2,FALSE)*G211)</f>
        <v>3.554357037037037E-2</v>
      </c>
      <c r="I211" s="24">
        <f t="shared" si="7"/>
        <v>210</v>
      </c>
      <c r="J211" s="25">
        <f>VLOOKUP(I211,'Point Table'!A:B,2,FALSE)</f>
        <v>2</v>
      </c>
    </row>
    <row r="212" spans="1:10" x14ac:dyDescent="0.3">
      <c r="A212" s="3" t="s">
        <v>240</v>
      </c>
      <c r="B212" s="3" t="s">
        <v>465</v>
      </c>
      <c r="C212" s="3" t="s">
        <v>57</v>
      </c>
      <c r="D212" s="3">
        <v>58</v>
      </c>
      <c r="E212" s="3" t="s">
        <v>20</v>
      </c>
      <c r="F212" s="3" t="str">
        <f t="shared" si="6"/>
        <v>MichelleCollierFMILLENNIUM RUNNING</v>
      </c>
      <c r="G212" s="13">
        <v>4.5388888888888888E-2</v>
      </c>
      <c r="H212" s="23">
        <f>IF(C212="F",VLOOKUP(D212,'F 4M Road'!$A$2:$B$101,2,FALSE)*G212,VLOOKUP(D212,'M 4M Road'!$A$2:$B$101,2,FALSE)*G212)</f>
        <v>3.6819466666666668E-2</v>
      </c>
      <c r="I212" s="24">
        <f t="shared" si="7"/>
        <v>211</v>
      </c>
      <c r="J212" s="25">
        <f>VLOOKUP(I212,'Point Table'!A:B,2,FALSE)</f>
        <v>2</v>
      </c>
    </row>
    <row r="213" spans="1:10" x14ac:dyDescent="0.3">
      <c r="A213" s="3" t="s">
        <v>242</v>
      </c>
      <c r="B213" s="3" t="s">
        <v>466</v>
      </c>
      <c r="C213" s="3" t="s">
        <v>57</v>
      </c>
      <c r="D213" s="3">
        <v>42</v>
      </c>
      <c r="E213" s="3" t="s">
        <v>20</v>
      </c>
      <c r="F213" s="3" t="str">
        <f t="shared" si="6"/>
        <v>StephanieRobinsonFMILLENNIUM RUNNING</v>
      </c>
      <c r="G213" s="13">
        <v>3.9908564814814813E-2</v>
      </c>
      <c r="H213" s="23">
        <f>IF(C213="F",VLOOKUP(D213,'F 4M Road'!$A$2:$B$101,2,FALSE)*G213,VLOOKUP(D213,'M 4M Road'!$A$2:$B$101,2,FALSE)*G213)</f>
        <v>3.8208459953703706E-2</v>
      </c>
      <c r="I213" s="24">
        <f t="shared" si="7"/>
        <v>212</v>
      </c>
      <c r="J213" s="25">
        <f>VLOOKUP(I213,'Point Table'!A:B,2,FALSE)</f>
        <v>2</v>
      </c>
    </row>
    <row r="214" spans="1:10" x14ac:dyDescent="0.3">
      <c r="A214" s="3" t="s">
        <v>434</v>
      </c>
      <c r="B214" s="3" t="s">
        <v>467</v>
      </c>
      <c r="C214" s="3" t="s">
        <v>57</v>
      </c>
      <c r="D214" s="3">
        <v>47</v>
      </c>
      <c r="E214" s="3" t="s">
        <v>20</v>
      </c>
      <c r="F214" s="3" t="str">
        <f t="shared" si="6"/>
        <v>KatieMillsFMILLENNIUM RUNNING</v>
      </c>
      <c r="G214" s="13">
        <v>4.2067129629629628E-2</v>
      </c>
      <c r="H214" s="23">
        <f>IF(C214="F",VLOOKUP(D214,'F 4M Road'!$A$2:$B$101,2,FALSE)*G214,VLOOKUP(D214,'M 4M Road'!$A$2:$B$101,2,FALSE)*G214)</f>
        <v>3.8634451851851853E-2</v>
      </c>
      <c r="I214" s="24">
        <f t="shared" si="7"/>
        <v>213</v>
      </c>
      <c r="J214" s="25">
        <f>VLOOKUP(I214,'Point Table'!A:B,2,FALSE)</f>
        <v>2</v>
      </c>
    </row>
    <row r="215" spans="1:10" x14ac:dyDescent="0.3">
      <c r="A215" s="3" t="s">
        <v>468</v>
      </c>
      <c r="B215" s="3" t="s">
        <v>469</v>
      </c>
      <c r="C215" s="3" t="s">
        <v>57</v>
      </c>
      <c r="D215" s="3">
        <v>40</v>
      </c>
      <c r="E215" s="3" t="s">
        <v>20</v>
      </c>
      <c r="F215" s="3" t="str">
        <f t="shared" si="6"/>
        <v>DebbyKempFMILLENNIUM RUNNING</v>
      </c>
      <c r="G215" s="13">
        <v>4.2172453703703705E-2</v>
      </c>
      <c r="H215" s="23">
        <f>IF(C215="F",VLOOKUP(D215,'F 4M Road'!$A$2:$B$101,2,FALSE)*G215,VLOOKUP(D215,'M 4M Road'!$A$2:$B$101,2,FALSE)*G215)</f>
        <v>4.0886193865740744E-2</v>
      </c>
      <c r="I215" s="24">
        <f t="shared" si="7"/>
        <v>214</v>
      </c>
      <c r="J215" s="25">
        <f>VLOOKUP(I215,'Point Table'!A:B,2,FALSE)</f>
        <v>2</v>
      </c>
    </row>
    <row r="216" spans="1:10" x14ac:dyDescent="0.3">
      <c r="A216" s="3" t="s">
        <v>398</v>
      </c>
      <c r="B216" s="3" t="s">
        <v>470</v>
      </c>
      <c r="C216" s="3" t="s">
        <v>57</v>
      </c>
      <c r="D216" s="3">
        <v>49</v>
      </c>
      <c r="E216" s="3" t="s">
        <v>20</v>
      </c>
      <c r="F216" s="3" t="str">
        <f t="shared" si="6"/>
        <v>StaceyRust-BelfortiFMILLENNIUM RUNNING</v>
      </c>
      <c r="G216" s="13">
        <v>4.6259259259259257E-2</v>
      </c>
      <c r="H216" s="23">
        <f>IF(C216="F",VLOOKUP(D216,'F 4M Road'!$A$2:$B$101,2,FALSE)*G216,VLOOKUP(D216,'M 4M Road'!$A$2:$B$101,2,FALSE)*G216)</f>
        <v>4.160095185185185E-2</v>
      </c>
      <c r="I216" s="24">
        <f t="shared" si="7"/>
        <v>215</v>
      </c>
      <c r="J216" s="25">
        <f>VLOOKUP(I216,'Point Table'!A:B,2,FALSE)</f>
        <v>2</v>
      </c>
    </row>
    <row r="217" spans="1:10" x14ac:dyDescent="0.3">
      <c r="A217" s="3" t="s">
        <v>471</v>
      </c>
      <c r="B217" s="3" t="s">
        <v>472</v>
      </c>
      <c r="C217" s="3" t="s">
        <v>57</v>
      </c>
      <c r="D217" s="3">
        <v>45</v>
      </c>
      <c r="E217" s="3" t="s">
        <v>20</v>
      </c>
      <c r="F217" s="3" t="str">
        <f t="shared" si="6"/>
        <v>VeronicaHannemannFMILLENNIUM RUNNING</v>
      </c>
      <c r="G217" s="13">
        <v>4.6259259259259257E-2</v>
      </c>
      <c r="H217" s="23">
        <f>IF(C217="F",VLOOKUP(D217,'F 4M Road'!$A$2:$B$101,2,FALSE)*G217,VLOOKUP(D217,'M 4M Road'!$A$2:$B$101,2,FALSE)*G217)</f>
        <v>4.3275537037037036E-2</v>
      </c>
      <c r="I217" s="24">
        <f t="shared" si="7"/>
        <v>216</v>
      </c>
      <c r="J217" s="25">
        <f>VLOOKUP(I217,'Point Table'!A:B,2,FALSE)</f>
        <v>2</v>
      </c>
    </row>
    <row r="218" spans="1:10" x14ac:dyDescent="0.3">
      <c r="A218" s="3" t="s">
        <v>31</v>
      </c>
      <c r="B218" s="3" t="s">
        <v>32</v>
      </c>
      <c r="C218" s="3" t="s">
        <v>33</v>
      </c>
      <c r="D218" s="3">
        <v>31</v>
      </c>
      <c r="E218" s="3" t="s">
        <v>19</v>
      </c>
      <c r="F218" s="3" t="str">
        <f t="shared" si="6"/>
        <v>SamuelFazioliMGREATER DERRY TRACK CLUB</v>
      </c>
      <c r="G218" s="13">
        <v>1.0965277777777777E-2</v>
      </c>
      <c r="H218" s="23">
        <f>IF(C218="F",VLOOKUP(D218,'F 4M Road'!$A$2:$B$101,2,FALSE)*G218,VLOOKUP(D218,'M 4M Road'!$A$2:$B$101,2,FALSE)*G218)</f>
        <v>1.0957602083333332E-2</v>
      </c>
      <c r="I218" s="24">
        <f t="shared" si="7"/>
        <v>1</v>
      </c>
      <c r="J218" s="25">
        <f>VLOOKUP(I218,'Point Table'!A:B,2,FALSE)</f>
        <v>100</v>
      </c>
    </row>
    <row r="219" spans="1:10" x14ac:dyDescent="0.3">
      <c r="A219" s="3" t="s">
        <v>58</v>
      </c>
      <c r="B219" s="3" t="s">
        <v>59</v>
      </c>
      <c r="C219" s="3" t="s">
        <v>33</v>
      </c>
      <c r="D219" s="3">
        <v>64</v>
      </c>
      <c r="E219" s="3" t="s">
        <v>18</v>
      </c>
      <c r="F219" s="3" t="str">
        <f t="shared" si="6"/>
        <v>JimHansenMGATE CITY STRIDERS</v>
      </c>
      <c r="G219" s="13">
        <v>1.4619212962962964E-2</v>
      </c>
      <c r="H219" s="23">
        <f>IF(C219="F",VLOOKUP(D219,'F 4M Road'!$A$2:$B$101,2,FALSE)*G219,VLOOKUP(D219,'M 4M Road'!$A$2:$B$101,2,FALSE)*G219)</f>
        <v>1.1433686458333335E-2</v>
      </c>
      <c r="I219" s="24">
        <f t="shared" si="7"/>
        <v>2</v>
      </c>
      <c r="J219" s="25">
        <f>VLOOKUP(I219,'Point Table'!A:B,2,FALSE)</f>
        <v>97</v>
      </c>
    </row>
    <row r="220" spans="1:10" x14ac:dyDescent="0.3">
      <c r="A220" s="3" t="s">
        <v>473</v>
      </c>
      <c r="B220" s="3" t="s">
        <v>474</v>
      </c>
      <c r="C220" s="3" t="s">
        <v>33</v>
      </c>
      <c r="D220" s="3">
        <v>52</v>
      </c>
      <c r="E220" s="3" t="s">
        <v>20</v>
      </c>
      <c r="F220" s="3" t="str">
        <f t="shared" si="6"/>
        <v>DavidSaarinenMMILLENNIUM RUNNING</v>
      </c>
      <c r="G220" s="13">
        <v>1.3270833333333334E-2</v>
      </c>
      <c r="H220" s="23">
        <f>IF(C220="F",VLOOKUP(D220,'F 4M Road'!$A$2:$B$101,2,FALSE)*G220,VLOOKUP(D220,'M 4M Road'!$A$2:$B$101,2,FALSE)*G220)</f>
        <v>1.1523064583333334E-2</v>
      </c>
      <c r="I220" s="24">
        <f t="shared" si="7"/>
        <v>3</v>
      </c>
      <c r="J220" s="25">
        <f>VLOOKUP(I220,'Point Table'!A:B,2,FALSE)</f>
        <v>94</v>
      </c>
    </row>
    <row r="221" spans="1:10" x14ac:dyDescent="0.3">
      <c r="A221" s="3" t="s">
        <v>36</v>
      </c>
      <c r="B221" s="3" t="s">
        <v>37</v>
      </c>
      <c r="C221" s="3" t="s">
        <v>33</v>
      </c>
      <c r="D221" s="3">
        <v>32</v>
      </c>
      <c r="E221" s="3" t="s">
        <v>18</v>
      </c>
      <c r="F221" s="3" t="str">
        <f t="shared" si="6"/>
        <v>ThomasCantaraMGATE CITY STRIDERS</v>
      </c>
      <c r="G221" s="13">
        <v>1.1562499999999998E-2</v>
      </c>
      <c r="H221" s="23">
        <f>IF(C221="F",VLOOKUP(D221,'F 4M Road'!$A$2:$B$101,2,FALSE)*G221,VLOOKUP(D221,'M 4M Road'!$A$2:$B$101,2,FALSE)*G221)</f>
        <v>1.1535906249999998E-2</v>
      </c>
      <c r="I221" s="24">
        <f t="shared" si="7"/>
        <v>4</v>
      </c>
      <c r="J221" s="25">
        <f>VLOOKUP(I221,'Point Table'!A:B,2,FALSE)</f>
        <v>91</v>
      </c>
    </row>
    <row r="222" spans="1:10" x14ac:dyDescent="0.3">
      <c r="A222" s="3" t="s">
        <v>48</v>
      </c>
      <c r="B222" s="3" t="s">
        <v>49</v>
      </c>
      <c r="C222" s="3" t="s">
        <v>33</v>
      </c>
      <c r="D222" s="3">
        <v>54</v>
      </c>
      <c r="E222" s="3" t="s">
        <v>18</v>
      </c>
      <c r="F222" s="3" t="str">
        <f t="shared" si="6"/>
        <v>MichaelO'NeillMGATE CITY STRIDERS</v>
      </c>
      <c r="G222" s="13">
        <v>1.357523148148148E-2</v>
      </c>
      <c r="H222" s="23">
        <f>IF(C222="F",VLOOKUP(D222,'F 4M Road'!$A$2:$B$101,2,FALSE)*G222,VLOOKUP(D222,'M 4M Road'!$A$2:$B$101,2,FALSE)*G222)</f>
        <v>1.1591890162037035E-2</v>
      </c>
      <c r="I222" s="24">
        <f t="shared" si="7"/>
        <v>5</v>
      </c>
      <c r="J222" s="25">
        <f>VLOOKUP(I222,'Point Table'!A:B,2,FALSE)</f>
        <v>88</v>
      </c>
    </row>
    <row r="223" spans="1:10" x14ac:dyDescent="0.3">
      <c r="A223" s="3" t="s">
        <v>42</v>
      </c>
      <c r="B223" s="3" t="s">
        <v>43</v>
      </c>
      <c r="C223" s="3" t="s">
        <v>33</v>
      </c>
      <c r="D223" s="3">
        <v>45</v>
      </c>
      <c r="E223" s="3" t="s">
        <v>18</v>
      </c>
      <c r="F223" s="3" t="str">
        <f t="shared" si="6"/>
        <v>RyanAschbrennerMGATE CITY STRIDERS</v>
      </c>
      <c r="G223" s="13">
        <v>1.2642361111111109E-2</v>
      </c>
      <c r="H223" s="23">
        <f>IF(C223="F",VLOOKUP(D223,'F 4M Road'!$A$2:$B$101,2,FALSE)*G223,VLOOKUP(D223,'M 4M Road'!$A$2:$B$101,2,FALSE)*G223)</f>
        <v>1.1612008680555553E-2</v>
      </c>
      <c r="I223" s="24">
        <f t="shared" si="7"/>
        <v>6</v>
      </c>
      <c r="J223" s="25">
        <f>VLOOKUP(I223,'Point Table'!A:B,2,FALSE)</f>
        <v>85</v>
      </c>
    </row>
    <row r="224" spans="1:10" x14ac:dyDescent="0.3">
      <c r="A224" s="3" t="s">
        <v>58</v>
      </c>
      <c r="B224" s="3" t="s">
        <v>60</v>
      </c>
      <c r="C224" s="3" t="s">
        <v>33</v>
      </c>
      <c r="D224" s="3">
        <v>59</v>
      </c>
      <c r="E224" s="3" t="s">
        <v>21</v>
      </c>
      <c r="F224" s="3" t="str">
        <f t="shared" si="6"/>
        <v>JimWestrichMUPPER VALLEY RUNNING CLUB</v>
      </c>
      <c r="G224" s="13">
        <v>1.4484953703703703E-2</v>
      </c>
      <c r="H224" s="23">
        <f>IF(C224="F",VLOOKUP(D224,'F 4M Road'!$A$2:$B$101,2,FALSE)*G224,VLOOKUP(D224,'M 4M Road'!$A$2:$B$101,2,FALSE)*G224)</f>
        <v>1.1848692129629629E-2</v>
      </c>
      <c r="I224" s="24">
        <f t="shared" si="7"/>
        <v>7</v>
      </c>
      <c r="J224" s="25">
        <f>VLOOKUP(I224,'Point Table'!A:B,2,FALSE)</f>
        <v>82</v>
      </c>
    </row>
    <row r="225" spans="1:10" x14ac:dyDescent="0.3">
      <c r="A225" s="3" t="s">
        <v>475</v>
      </c>
      <c r="B225" s="3" t="s">
        <v>476</v>
      </c>
      <c r="C225" s="3" t="s">
        <v>33</v>
      </c>
      <c r="D225" s="3">
        <v>28</v>
      </c>
      <c r="E225" s="3" t="s">
        <v>18</v>
      </c>
      <c r="F225" s="3" t="str">
        <f t="shared" si="6"/>
        <v>StevenHammarMGATE CITY STRIDERS</v>
      </c>
      <c r="G225" s="13">
        <v>1.1849537037037035E-2</v>
      </c>
      <c r="H225" s="23">
        <f>IF(C225="F",VLOOKUP(D225,'F 4M Road'!$A$2:$B$101,2,FALSE)*G225,VLOOKUP(D225,'M 4M Road'!$A$2:$B$101,2,FALSE)*G225)</f>
        <v>1.1849537037037035E-2</v>
      </c>
      <c r="I225" s="24">
        <f t="shared" si="7"/>
        <v>8</v>
      </c>
      <c r="J225" s="25">
        <f>VLOOKUP(I225,'Point Table'!A:B,2,FALSE)</f>
        <v>79</v>
      </c>
    </row>
    <row r="226" spans="1:10" x14ac:dyDescent="0.3">
      <c r="A226" s="3" t="s">
        <v>180</v>
      </c>
      <c r="B226" s="3" t="s">
        <v>356</v>
      </c>
      <c r="C226" s="3" t="s">
        <v>33</v>
      </c>
      <c r="D226" s="3">
        <v>50</v>
      </c>
      <c r="E226" s="3" t="s">
        <v>20</v>
      </c>
      <c r="F226" s="3" t="str">
        <f t="shared" si="6"/>
        <v>MarkLapradeMMILLENNIUM RUNNING</v>
      </c>
      <c r="G226" s="13">
        <v>1.3486111111111114E-2</v>
      </c>
      <c r="H226" s="23">
        <f>IF(C226="F",VLOOKUP(D226,'F 4M Road'!$A$2:$B$101,2,FALSE)*G226,VLOOKUP(D226,'M 4M Road'!$A$2:$B$101,2,FALSE)*G226)</f>
        <v>1.1902841666666669E-2</v>
      </c>
      <c r="I226" s="24">
        <f t="shared" si="7"/>
        <v>9</v>
      </c>
      <c r="J226" s="25">
        <f>VLOOKUP(I226,'Point Table'!A:B,2,FALSE)</f>
        <v>76</v>
      </c>
    </row>
    <row r="227" spans="1:10" x14ac:dyDescent="0.3">
      <c r="A227" s="3" t="s">
        <v>34</v>
      </c>
      <c r="B227" s="3" t="s">
        <v>35</v>
      </c>
      <c r="C227" s="3" t="s">
        <v>33</v>
      </c>
      <c r="D227" s="3">
        <v>27</v>
      </c>
      <c r="E227" s="3" t="s">
        <v>18</v>
      </c>
      <c r="F227" s="3" t="str">
        <f t="shared" si="6"/>
        <v>JacobWormaldMGATE CITY STRIDERS</v>
      </c>
      <c r="G227" s="13">
        <v>1.1960648148148149E-2</v>
      </c>
      <c r="H227" s="23">
        <f>IF(C227="F",VLOOKUP(D227,'F 4M Road'!$A$2:$B$101,2,FALSE)*G227,VLOOKUP(D227,'M 4M Road'!$A$2:$B$101,2,FALSE)*G227)</f>
        <v>1.1960648148148149E-2</v>
      </c>
      <c r="I227" s="24">
        <f t="shared" si="7"/>
        <v>10</v>
      </c>
      <c r="J227" s="25">
        <f>VLOOKUP(I227,'Point Table'!A:B,2,FALSE)</f>
        <v>73</v>
      </c>
    </row>
    <row r="228" spans="1:10" x14ac:dyDescent="0.3">
      <c r="A228" s="3" t="s">
        <v>477</v>
      </c>
      <c r="B228" s="3" t="s">
        <v>478</v>
      </c>
      <c r="C228" s="3" t="s">
        <v>33</v>
      </c>
      <c r="D228" s="3">
        <v>69</v>
      </c>
      <c r="E228" s="3" t="s">
        <v>20</v>
      </c>
      <c r="F228" s="3" t="str">
        <f t="shared" si="6"/>
        <v>DickJardineMMILLENNIUM RUNNING</v>
      </c>
      <c r="G228" s="13">
        <v>1.6196759259259261E-2</v>
      </c>
      <c r="H228" s="23">
        <f>IF(C228="F",VLOOKUP(D228,'F 4M Road'!$A$2:$B$101,2,FALSE)*G228,VLOOKUP(D228,'M 4M Road'!$A$2:$B$101,2,FALSE)*G228)</f>
        <v>1.2081162731481482E-2</v>
      </c>
      <c r="I228" s="24">
        <f t="shared" si="7"/>
        <v>11</v>
      </c>
      <c r="J228" s="25">
        <f>VLOOKUP(I228,'Point Table'!A:B,2,FALSE)</f>
        <v>70</v>
      </c>
    </row>
    <row r="229" spans="1:10" x14ac:dyDescent="0.3">
      <c r="A229" s="3" t="s">
        <v>81</v>
      </c>
      <c r="B229" s="3" t="s">
        <v>82</v>
      </c>
      <c r="C229" s="3" t="s">
        <v>33</v>
      </c>
      <c r="D229" s="3">
        <v>73</v>
      </c>
      <c r="E229" s="3" t="s">
        <v>18</v>
      </c>
      <c r="F229" s="3" t="str">
        <f t="shared" si="6"/>
        <v>TrevorWardMGATE CITY STRIDERS</v>
      </c>
      <c r="G229" s="13">
        <v>1.7071759259259259E-2</v>
      </c>
      <c r="H229" s="23">
        <f>IF(C229="F",VLOOKUP(D229,'F 4M Road'!$A$2:$B$101,2,FALSE)*G229,VLOOKUP(D229,'M 4M Road'!$A$2:$B$101,2,FALSE)*G229)</f>
        <v>1.2119241898148147E-2</v>
      </c>
      <c r="I229" s="24">
        <f t="shared" si="7"/>
        <v>12</v>
      </c>
      <c r="J229" s="25">
        <f>VLOOKUP(I229,'Point Table'!A:B,2,FALSE)</f>
        <v>68</v>
      </c>
    </row>
    <row r="230" spans="1:10" x14ac:dyDescent="0.3">
      <c r="A230" s="3" t="s">
        <v>481</v>
      </c>
      <c r="B230" s="3" t="s">
        <v>482</v>
      </c>
      <c r="C230" s="3" t="s">
        <v>33</v>
      </c>
      <c r="D230" s="3">
        <v>41</v>
      </c>
      <c r="E230" s="3" t="s">
        <v>20</v>
      </c>
      <c r="F230" s="3" t="str">
        <f t="shared" si="6"/>
        <v>CoreyGirardMMILLENNIUM RUNNING</v>
      </c>
      <c r="G230" s="13">
        <v>1.2832175925925926E-2</v>
      </c>
      <c r="H230" s="23">
        <f>IF(C230="F",VLOOKUP(D230,'F 4M Road'!$A$2:$B$101,2,FALSE)*G230,VLOOKUP(D230,'M 4M Road'!$A$2:$B$101,2,FALSE)*G230)</f>
        <v>1.215592025462963E-2</v>
      </c>
      <c r="I230" s="24">
        <f t="shared" si="7"/>
        <v>13</v>
      </c>
      <c r="J230" s="25">
        <f>VLOOKUP(I230,'Point Table'!A:B,2,FALSE)</f>
        <v>66</v>
      </c>
    </row>
    <row r="231" spans="1:10" x14ac:dyDescent="0.3">
      <c r="A231" s="3" t="s">
        <v>180</v>
      </c>
      <c r="B231" s="3" t="s">
        <v>181</v>
      </c>
      <c r="C231" s="3" t="s">
        <v>33</v>
      </c>
      <c r="D231" s="3">
        <v>55</v>
      </c>
      <c r="E231" s="3" t="s">
        <v>20</v>
      </c>
      <c r="F231" s="3" t="str">
        <f t="shared" si="6"/>
        <v>MarkCraneMMILLENNIUM RUNNING</v>
      </c>
      <c r="G231" s="13">
        <v>1.4362268518518517E-2</v>
      </c>
      <c r="H231" s="23">
        <f>IF(C231="F",VLOOKUP(D231,'F 4M Road'!$A$2:$B$101,2,FALSE)*G231,VLOOKUP(D231,'M 4M Road'!$A$2:$B$101,2,FALSE)*G231)</f>
        <v>1.2160532754629628E-2</v>
      </c>
      <c r="I231" s="24">
        <f t="shared" si="7"/>
        <v>14</v>
      </c>
      <c r="J231" s="25">
        <f>VLOOKUP(I231,'Point Table'!A:B,2,FALSE)</f>
        <v>64</v>
      </c>
    </row>
    <row r="232" spans="1:10" x14ac:dyDescent="0.3">
      <c r="A232" s="3" t="s">
        <v>53</v>
      </c>
      <c r="B232" s="3" t="s">
        <v>54</v>
      </c>
      <c r="C232" s="3" t="s">
        <v>33</v>
      </c>
      <c r="D232" s="3">
        <v>56</v>
      </c>
      <c r="E232" s="3" t="s">
        <v>19</v>
      </c>
      <c r="F232" s="3" t="str">
        <f t="shared" si="6"/>
        <v>JohnMcGarryMGREATER DERRY TRACK CLUB</v>
      </c>
      <c r="G232" s="13">
        <v>1.4548611111111111E-2</v>
      </c>
      <c r="H232" s="23">
        <f>IF(C232="F",VLOOKUP(D232,'F 4M Road'!$A$2:$B$101,2,FALSE)*G232,VLOOKUP(D232,'M 4M Road'!$A$2:$B$101,2,FALSE)*G232)</f>
        <v>1.2213559027777779E-2</v>
      </c>
      <c r="I232" s="24">
        <f t="shared" si="7"/>
        <v>15</v>
      </c>
      <c r="J232" s="25">
        <f>VLOOKUP(I232,'Point Table'!A:B,2,FALSE)</f>
        <v>62</v>
      </c>
    </row>
    <row r="233" spans="1:10" x14ac:dyDescent="0.3">
      <c r="A233" s="3" t="s">
        <v>479</v>
      </c>
      <c r="B233" s="3" t="s">
        <v>480</v>
      </c>
      <c r="C233" s="3" t="s">
        <v>33</v>
      </c>
      <c r="D233" s="3">
        <v>57</v>
      </c>
      <c r="E233" s="3" t="s">
        <v>20</v>
      </c>
      <c r="F233" s="3" t="str">
        <f t="shared" si="6"/>
        <v>BrianArsenaultMMILLENNIUM RUNNING</v>
      </c>
      <c r="G233" s="13">
        <v>1.4721064814814817E-2</v>
      </c>
      <c r="H233" s="23">
        <f>IF(C233="F",VLOOKUP(D233,'F 4M Road'!$A$2:$B$101,2,FALSE)*G233,VLOOKUP(D233,'M 4M Road'!$A$2:$B$101,2,FALSE)*G233)</f>
        <v>1.2252342245370373E-2</v>
      </c>
      <c r="I233" s="24">
        <f t="shared" si="7"/>
        <v>16</v>
      </c>
      <c r="J233" s="25">
        <f>VLOOKUP(I233,'Point Table'!A:B,2,FALSE)</f>
        <v>60</v>
      </c>
    </row>
    <row r="234" spans="1:10" x14ac:dyDescent="0.3">
      <c r="A234" s="3" t="s">
        <v>38</v>
      </c>
      <c r="B234" s="3" t="s">
        <v>39</v>
      </c>
      <c r="C234" s="3" t="s">
        <v>33</v>
      </c>
      <c r="D234" s="3">
        <v>36</v>
      </c>
      <c r="E234" s="3" t="s">
        <v>19</v>
      </c>
      <c r="F234" s="3" t="str">
        <f t="shared" si="6"/>
        <v>NicholasGregoryMGREATER DERRY TRACK CLUB</v>
      </c>
      <c r="G234" s="13">
        <v>1.254050925925926E-2</v>
      </c>
      <c r="H234" s="23">
        <f>IF(C234="F",VLOOKUP(D234,'F 4M Road'!$A$2:$B$101,2,FALSE)*G234,VLOOKUP(D234,'M 4M Road'!$A$2:$B$101,2,FALSE)*G234)</f>
        <v>1.2314780092592592E-2</v>
      </c>
      <c r="I234" s="24">
        <f t="shared" si="7"/>
        <v>17</v>
      </c>
      <c r="J234" s="25">
        <f>VLOOKUP(I234,'Point Table'!A:B,2,FALSE)</f>
        <v>58</v>
      </c>
    </row>
    <row r="235" spans="1:10" x14ac:dyDescent="0.3">
      <c r="A235" s="3" t="s">
        <v>483</v>
      </c>
      <c r="B235" s="3" t="s">
        <v>46</v>
      </c>
      <c r="C235" s="3" t="s">
        <v>33</v>
      </c>
      <c r="D235" s="3">
        <v>48</v>
      </c>
      <c r="E235" s="3" t="s">
        <v>19</v>
      </c>
      <c r="F235" s="3" t="str">
        <f t="shared" si="6"/>
        <v>FredCarterMGREATER DERRY TRACK CLUB</v>
      </c>
      <c r="G235" s="13">
        <v>1.3884259259259258E-2</v>
      </c>
      <c r="H235" s="23">
        <f>IF(C235="F",VLOOKUP(D235,'F 4M Road'!$A$2:$B$101,2,FALSE)*G235,VLOOKUP(D235,'M 4M Road'!$A$2:$B$101,2,FALSE)*G235)</f>
        <v>1.2454180555555555E-2</v>
      </c>
      <c r="I235" s="24">
        <f t="shared" si="7"/>
        <v>18</v>
      </c>
      <c r="J235" s="25">
        <f>VLOOKUP(I235,'Point Table'!A:B,2,FALSE)</f>
        <v>56</v>
      </c>
    </row>
    <row r="236" spans="1:10" x14ac:dyDescent="0.3">
      <c r="A236" s="3" t="s">
        <v>488</v>
      </c>
      <c r="B236" s="3" t="s">
        <v>320</v>
      </c>
      <c r="C236" s="3" t="s">
        <v>33</v>
      </c>
      <c r="D236" s="3">
        <v>49</v>
      </c>
      <c r="E236" s="3" t="s">
        <v>19</v>
      </c>
      <c r="F236" s="3" t="str">
        <f t="shared" si="6"/>
        <v>KurtMullenMGREATER DERRY TRACK CLUB</v>
      </c>
      <c r="G236" s="13">
        <v>1.4156250000000002E-2</v>
      </c>
      <c r="H236" s="23">
        <f>IF(C236="F",VLOOKUP(D236,'F 4M Road'!$A$2:$B$101,2,FALSE)*G236,VLOOKUP(D236,'M 4M Road'!$A$2:$B$101,2,FALSE)*G236)</f>
        <v>1.2596231250000003E-2</v>
      </c>
      <c r="I236" s="24">
        <f t="shared" si="7"/>
        <v>19</v>
      </c>
      <c r="J236" s="25">
        <f>VLOOKUP(I236,'Point Table'!A:B,2,FALSE)</f>
        <v>54</v>
      </c>
    </row>
    <row r="237" spans="1:10" x14ac:dyDescent="0.3">
      <c r="A237" s="3" t="s">
        <v>484</v>
      </c>
      <c r="B237" s="3" t="s">
        <v>485</v>
      </c>
      <c r="C237" s="3" t="s">
        <v>33</v>
      </c>
      <c r="D237" s="3">
        <v>26</v>
      </c>
      <c r="E237" s="3" t="s">
        <v>19</v>
      </c>
      <c r="F237" s="3" t="str">
        <f t="shared" si="6"/>
        <v>LoganFosterMGREATER DERRY TRACK CLUB</v>
      </c>
      <c r="G237" s="13">
        <v>1.2622685185185183E-2</v>
      </c>
      <c r="H237" s="23">
        <f>IF(C237="F",VLOOKUP(D237,'F 4M Road'!$A$2:$B$101,2,FALSE)*G237,VLOOKUP(D237,'M 4M Road'!$A$2:$B$101,2,FALSE)*G237)</f>
        <v>1.2622685185185183E-2</v>
      </c>
      <c r="I237" s="24">
        <f t="shared" si="7"/>
        <v>20</v>
      </c>
      <c r="J237" s="25">
        <f>VLOOKUP(I237,'Point Table'!A:B,2,FALSE)</f>
        <v>52</v>
      </c>
    </row>
    <row r="238" spans="1:10" x14ac:dyDescent="0.3">
      <c r="A238" s="3" t="s">
        <v>486</v>
      </c>
      <c r="B238" s="3" t="s">
        <v>487</v>
      </c>
      <c r="C238" s="3" t="s">
        <v>33</v>
      </c>
      <c r="D238" s="3">
        <v>68</v>
      </c>
      <c r="E238" s="3" t="s">
        <v>20</v>
      </c>
      <c r="F238" s="3" t="str">
        <f t="shared" si="6"/>
        <v>KevinDurkinMMILLENNIUM RUNNING</v>
      </c>
      <c r="G238" s="13">
        <v>1.6862268518518516E-2</v>
      </c>
      <c r="H238" s="23">
        <f>IF(C238="F",VLOOKUP(D238,'F 4M Road'!$A$2:$B$101,2,FALSE)*G238,VLOOKUP(D238,'M 4M Road'!$A$2:$B$101,2,FALSE)*G238)</f>
        <v>1.2702346874999998E-2</v>
      </c>
      <c r="I238" s="24">
        <f t="shared" si="7"/>
        <v>21</v>
      </c>
      <c r="J238" s="25">
        <f>VLOOKUP(I238,'Point Table'!A:B,2,FALSE)</f>
        <v>50</v>
      </c>
    </row>
    <row r="239" spans="1:10" x14ac:dyDescent="0.3">
      <c r="A239" s="3" t="s">
        <v>36</v>
      </c>
      <c r="B239" s="3" t="s">
        <v>214</v>
      </c>
      <c r="C239" s="3" t="s">
        <v>33</v>
      </c>
      <c r="D239" s="3">
        <v>37</v>
      </c>
      <c r="E239" s="3" t="s">
        <v>20</v>
      </c>
      <c r="F239" s="3" t="str">
        <f t="shared" si="6"/>
        <v>ThomasCookMMILLENNIUM RUNNING</v>
      </c>
      <c r="G239" s="13">
        <v>1.3092592592592591E-2</v>
      </c>
      <c r="H239" s="23">
        <f>IF(C239="F",VLOOKUP(D239,'F 4M Road'!$A$2:$B$101,2,FALSE)*G239,VLOOKUP(D239,'M 4M Road'!$A$2:$B$101,2,FALSE)*G239)</f>
        <v>1.2775751851851851E-2</v>
      </c>
      <c r="I239" s="24">
        <f t="shared" si="7"/>
        <v>22</v>
      </c>
      <c r="J239" s="25">
        <f>VLOOKUP(I239,'Point Table'!A:B,2,FALSE)</f>
        <v>48.5</v>
      </c>
    </row>
    <row r="240" spans="1:10" x14ac:dyDescent="0.3">
      <c r="A240" s="3" t="s">
        <v>489</v>
      </c>
      <c r="B240" s="3" t="s">
        <v>490</v>
      </c>
      <c r="C240" s="3" t="s">
        <v>33</v>
      </c>
      <c r="D240" s="3">
        <v>46</v>
      </c>
      <c r="E240" s="3" t="s">
        <v>20</v>
      </c>
      <c r="F240" s="3" t="str">
        <f t="shared" si="6"/>
        <v>EdwardFerris, IIIMMILLENNIUM RUNNING</v>
      </c>
      <c r="G240" s="13">
        <v>1.4034722222222224E-2</v>
      </c>
      <c r="H240" s="23">
        <f>IF(C240="F",VLOOKUP(D240,'F 4M Road'!$A$2:$B$101,2,FALSE)*G240,VLOOKUP(D240,'M 4M Road'!$A$2:$B$101,2,FALSE)*G240)</f>
        <v>1.2789842361111112E-2</v>
      </c>
      <c r="I240" s="24">
        <f t="shared" si="7"/>
        <v>23</v>
      </c>
      <c r="J240" s="25">
        <f>VLOOKUP(I240,'Point Table'!A:B,2,FALSE)</f>
        <v>47</v>
      </c>
    </row>
    <row r="241" spans="1:10" x14ac:dyDescent="0.3">
      <c r="A241" s="3" t="s">
        <v>583</v>
      </c>
      <c r="B241" s="3" t="s">
        <v>603</v>
      </c>
      <c r="C241" s="3" t="s">
        <v>33</v>
      </c>
      <c r="D241" s="3">
        <v>14</v>
      </c>
      <c r="E241" s="3" t="s">
        <v>18</v>
      </c>
      <c r="F241" s="3" t="str">
        <f t="shared" si="6"/>
        <v>WilliamMooresMGATE CITY STRIDERS</v>
      </c>
      <c r="G241" s="13">
        <v>1.2870370370370372E-2</v>
      </c>
      <c r="H241" s="23">
        <f>IF(C241="F",VLOOKUP(D241,'F 4M Road'!$A$2:$B$101,2,FALSE)*G241,VLOOKUP(D241,'M 4M Road'!$A$2:$B$101,2,FALSE)*G241)</f>
        <v>1.2870370370370372E-2</v>
      </c>
      <c r="I241" s="24">
        <f t="shared" si="7"/>
        <v>24</v>
      </c>
      <c r="J241" s="25">
        <f>VLOOKUP(I241,'Point Table'!A:B,2,FALSE)</f>
        <v>45.5</v>
      </c>
    </row>
    <row r="242" spans="1:10" x14ac:dyDescent="0.3">
      <c r="A242" s="3" t="s">
        <v>48</v>
      </c>
      <c r="B242" s="3" t="s">
        <v>492</v>
      </c>
      <c r="C242" s="3" t="s">
        <v>33</v>
      </c>
      <c r="D242" s="3">
        <v>43</v>
      </c>
      <c r="E242" s="3" t="s">
        <v>20</v>
      </c>
      <c r="F242" s="3" t="str">
        <f t="shared" si="6"/>
        <v>MichaelMartinezMMILLENNIUM RUNNING</v>
      </c>
      <c r="G242" s="13">
        <v>1.3821759259259258E-2</v>
      </c>
      <c r="H242" s="23">
        <f>IF(C242="F",VLOOKUP(D242,'F 4M Road'!$A$2:$B$101,2,FALSE)*G242,VLOOKUP(D242,'M 4M Road'!$A$2:$B$101,2,FALSE)*G242)</f>
        <v>1.2894319212962961E-2</v>
      </c>
      <c r="I242" s="24">
        <f t="shared" si="7"/>
        <v>25</v>
      </c>
      <c r="J242" s="25">
        <f>VLOOKUP(I242,'Point Table'!A:B,2,FALSE)</f>
        <v>44</v>
      </c>
    </row>
    <row r="243" spans="1:10" x14ac:dyDescent="0.3">
      <c r="A243" s="3" t="s">
        <v>79</v>
      </c>
      <c r="B243" s="3" t="s">
        <v>244</v>
      </c>
      <c r="C243" s="3" t="s">
        <v>33</v>
      </c>
      <c r="D243" s="3">
        <v>64</v>
      </c>
      <c r="E243" s="3" t="s">
        <v>20</v>
      </c>
      <c r="F243" s="3" t="str">
        <f t="shared" si="6"/>
        <v>ScottMcCurdyMMILLENNIUM RUNNING</v>
      </c>
      <c r="G243" s="13">
        <v>1.650462962962963E-2</v>
      </c>
      <c r="H243" s="23">
        <f>IF(C243="F",VLOOKUP(D243,'F 4M Road'!$A$2:$B$101,2,FALSE)*G243,VLOOKUP(D243,'M 4M Road'!$A$2:$B$101,2,FALSE)*G243)</f>
        <v>1.2908270833333334E-2</v>
      </c>
      <c r="I243" s="24">
        <f t="shared" si="7"/>
        <v>26</v>
      </c>
      <c r="J243" s="25">
        <f>VLOOKUP(I243,'Point Table'!A:B,2,FALSE)</f>
        <v>42.5</v>
      </c>
    </row>
    <row r="244" spans="1:10" x14ac:dyDescent="0.3">
      <c r="A244" s="3" t="s">
        <v>75</v>
      </c>
      <c r="B244" s="3" t="s">
        <v>76</v>
      </c>
      <c r="C244" s="3" t="s">
        <v>33</v>
      </c>
      <c r="D244" s="3">
        <v>62</v>
      </c>
      <c r="E244" s="3" t="s">
        <v>19</v>
      </c>
      <c r="F244" s="3" t="str">
        <f t="shared" si="6"/>
        <v>BobDolanMGREATER DERRY TRACK CLUB</v>
      </c>
      <c r="G244" s="13">
        <v>1.6343750000000001E-2</v>
      </c>
      <c r="H244" s="23">
        <f>IF(C244="F",VLOOKUP(D244,'F 4M Road'!$A$2:$B$101,2,FALSE)*G244,VLOOKUP(D244,'M 4M Road'!$A$2:$B$101,2,FALSE)*G244)</f>
        <v>1.3016162500000001E-2</v>
      </c>
      <c r="I244" s="24">
        <f t="shared" si="7"/>
        <v>27</v>
      </c>
      <c r="J244" s="25">
        <f>VLOOKUP(I244,'Point Table'!A:B,2,FALSE)</f>
        <v>41</v>
      </c>
    </row>
    <row r="245" spans="1:10" x14ac:dyDescent="0.3">
      <c r="A245" s="3" t="s">
        <v>489</v>
      </c>
      <c r="B245" s="3" t="s">
        <v>491</v>
      </c>
      <c r="C245" s="3" t="s">
        <v>33</v>
      </c>
      <c r="D245" s="3">
        <v>72</v>
      </c>
      <c r="E245" s="3" t="s">
        <v>600</v>
      </c>
      <c r="F245" s="3" t="str">
        <f t="shared" si="6"/>
        <v>EdwardBurnsMWHITE MOUNTAIN MILERS</v>
      </c>
      <c r="G245" s="13">
        <v>1.8093749999999999E-2</v>
      </c>
      <c r="H245" s="23">
        <f>IF(C245="F",VLOOKUP(D245,'F 4M Road'!$A$2:$B$101,2,FALSE)*G245,VLOOKUP(D245,'M 4M Road'!$A$2:$B$101,2,FALSE)*G245)</f>
        <v>1.3025690624999999E-2</v>
      </c>
      <c r="I245" s="24">
        <f t="shared" si="7"/>
        <v>28</v>
      </c>
      <c r="J245" s="25">
        <f>VLOOKUP(I245,'Point Table'!A:B,2,FALSE)</f>
        <v>39.5</v>
      </c>
    </row>
    <row r="246" spans="1:10" x14ac:dyDescent="0.3">
      <c r="A246" s="3" t="s">
        <v>493</v>
      </c>
      <c r="B246" s="3" t="s">
        <v>494</v>
      </c>
      <c r="C246" s="3" t="s">
        <v>33</v>
      </c>
      <c r="D246" s="3">
        <v>24</v>
      </c>
      <c r="E246" s="3" t="s">
        <v>19</v>
      </c>
      <c r="F246" s="3" t="str">
        <f t="shared" si="6"/>
        <v>JasonSchoellerMGREATER DERRY TRACK CLUB</v>
      </c>
      <c r="G246" s="13">
        <v>1.3322916666666665E-2</v>
      </c>
      <c r="H246" s="23">
        <f>IF(C246="F",VLOOKUP(D246,'F 4M Road'!$A$2:$B$101,2,FALSE)*G246,VLOOKUP(D246,'M 4M Road'!$A$2:$B$101,2,FALSE)*G246)</f>
        <v>1.3322916666666665E-2</v>
      </c>
      <c r="I246" s="24">
        <f t="shared" si="7"/>
        <v>29</v>
      </c>
      <c r="J246" s="25">
        <f>VLOOKUP(I246,'Point Table'!A:B,2,FALSE)</f>
        <v>38</v>
      </c>
    </row>
    <row r="247" spans="1:10" x14ac:dyDescent="0.3">
      <c r="A247" s="3" t="s">
        <v>489</v>
      </c>
      <c r="B247" s="3" t="s">
        <v>497</v>
      </c>
      <c r="C247" s="3" t="s">
        <v>33</v>
      </c>
      <c r="D247" s="3">
        <v>57</v>
      </c>
      <c r="E247" s="3" t="s">
        <v>24</v>
      </c>
      <c r="F247" s="3" t="str">
        <f t="shared" si="6"/>
        <v>EdwardIthierMGREATER MANCHESTER RUNNING CLUB</v>
      </c>
      <c r="G247" s="13">
        <v>1.6206018518518519E-2</v>
      </c>
      <c r="H247" s="23">
        <f>IF(C247="F",VLOOKUP(D247,'F 4M Road'!$A$2:$B$101,2,FALSE)*G247,VLOOKUP(D247,'M 4M Road'!$A$2:$B$101,2,FALSE)*G247)</f>
        <v>1.3488269212962964E-2</v>
      </c>
      <c r="I247" s="24">
        <f t="shared" si="7"/>
        <v>30</v>
      </c>
      <c r="J247" s="25">
        <f>VLOOKUP(I247,'Point Table'!A:B,2,FALSE)</f>
        <v>36.5</v>
      </c>
    </row>
    <row r="248" spans="1:10" x14ac:dyDescent="0.3">
      <c r="A248" s="3" t="s">
        <v>48</v>
      </c>
      <c r="B248" s="3" t="s">
        <v>498</v>
      </c>
      <c r="C248" s="3" t="s">
        <v>33</v>
      </c>
      <c r="D248" s="3">
        <v>36</v>
      </c>
      <c r="E248" s="3" t="s">
        <v>20</v>
      </c>
      <c r="F248" s="3" t="str">
        <f t="shared" si="6"/>
        <v>MichaelGendreauMMILLENNIUM RUNNING</v>
      </c>
      <c r="G248" s="13">
        <v>1.376736111111111E-2</v>
      </c>
      <c r="H248" s="23">
        <f>IF(C248="F",VLOOKUP(D248,'F 4M Road'!$A$2:$B$101,2,FALSE)*G248,VLOOKUP(D248,'M 4M Road'!$A$2:$B$101,2,FALSE)*G248)</f>
        <v>1.3519548611111111E-2</v>
      </c>
      <c r="I248" s="24">
        <f t="shared" si="7"/>
        <v>31</v>
      </c>
      <c r="J248" s="25">
        <f>VLOOKUP(I248,'Point Table'!A:B,2,FALSE)</f>
        <v>35</v>
      </c>
    </row>
    <row r="249" spans="1:10" x14ac:dyDescent="0.3">
      <c r="A249" s="3" t="s">
        <v>496</v>
      </c>
      <c r="B249" s="3" t="s">
        <v>36</v>
      </c>
      <c r="C249" s="3" t="s">
        <v>33</v>
      </c>
      <c r="D249" s="3">
        <v>25</v>
      </c>
      <c r="E249" s="3" t="s">
        <v>20</v>
      </c>
      <c r="F249" s="3" t="str">
        <f t="shared" si="6"/>
        <v>GavinThomasMMILLENNIUM RUNNING</v>
      </c>
      <c r="G249" s="13">
        <v>1.3532407407407408E-2</v>
      </c>
      <c r="H249" s="23">
        <f>IF(C249="F",VLOOKUP(D249,'F 4M Road'!$A$2:$B$101,2,FALSE)*G249,VLOOKUP(D249,'M 4M Road'!$A$2:$B$101,2,FALSE)*G249)</f>
        <v>1.3532407407407408E-2</v>
      </c>
      <c r="I249" s="24">
        <f t="shared" si="7"/>
        <v>32</v>
      </c>
      <c r="J249" s="25">
        <f>VLOOKUP(I249,'Point Table'!A:B,2,FALSE)</f>
        <v>34</v>
      </c>
    </row>
    <row r="250" spans="1:10" x14ac:dyDescent="0.3">
      <c r="A250" s="3" t="s">
        <v>106</v>
      </c>
      <c r="B250" s="3" t="s">
        <v>499</v>
      </c>
      <c r="C250" s="3" t="s">
        <v>33</v>
      </c>
      <c r="D250" s="3">
        <v>56</v>
      </c>
      <c r="E250" s="3" t="s">
        <v>22</v>
      </c>
      <c r="F250" s="3" t="str">
        <f t="shared" si="6"/>
        <v>BruceDykeMGRANITE STATE RACING TEAM</v>
      </c>
      <c r="G250" s="13">
        <v>1.6192129629629629E-2</v>
      </c>
      <c r="H250" s="23">
        <f>IF(C250="F",VLOOKUP(D250,'F 4M Road'!$A$2:$B$101,2,FALSE)*G250,VLOOKUP(D250,'M 4M Road'!$A$2:$B$101,2,FALSE)*G250)</f>
        <v>1.3593292824074074E-2</v>
      </c>
      <c r="I250" s="24">
        <f t="shared" si="7"/>
        <v>33</v>
      </c>
      <c r="J250" s="25">
        <f>VLOOKUP(I250,'Point Table'!A:B,2,FALSE)</f>
        <v>33</v>
      </c>
    </row>
    <row r="251" spans="1:10" x14ac:dyDescent="0.3">
      <c r="A251" s="3" t="s">
        <v>602</v>
      </c>
      <c r="B251" s="3" t="s">
        <v>51</v>
      </c>
      <c r="C251" s="3" t="s">
        <v>33</v>
      </c>
      <c r="D251" s="3">
        <v>13</v>
      </c>
      <c r="E251" s="3" t="s">
        <v>18</v>
      </c>
      <c r="F251" s="3" t="str">
        <f t="shared" si="6"/>
        <v>EvanJeanMGATE CITY STRIDERS</v>
      </c>
      <c r="G251" s="13">
        <v>1.3645833333333331E-2</v>
      </c>
      <c r="H251" s="23">
        <f>IF(C251="F",VLOOKUP(D251,'F 4M Road'!$A$2:$B$101,2,FALSE)*G251,VLOOKUP(D251,'M 4M Road'!$A$2:$B$101,2,FALSE)*G251)</f>
        <v>1.3645833333333331E-2</v>
      </c>
      <c r="I251" s="24">
        <f t="shared" si="7"/>
        <v>34</v>
      </c>
      <c r="J251" s="25">
        <f>VLOOKUP(I251,'Point Table'!A:B,2,FALSE)</f>
        <v>32</v>
      </c>
    </row>
    <row r="252" spans="1:10" x14ac:dyDescent="0.3">
      <c r="A252" s="3" t="s">
        <v>502</v>
      </c>
      <c r="B252" s="3" t="s">
        <v>128</v>
      </c>
      <c r="C252" s="3" t="s">
        <v>33</v>
      </c>
      <c r="D252" s="3">
        <v>50</v>
      </c>
      <c r="E252" s="3" t="s">
        <v>19</v>
      </c>
      <c r="F252" s="3" t="str">
        <f t="shared" si="6"/>
        <v>JoshRutsteinMGREATER DERRY TRACK CLUB</v>
      </c>
      <c r="G252" s="13">
        <v>1.5568287037037038E-2</v>
      </c>
      <c r="H252" s="23">
        <f>IF(C252="F",VLOOKUP(D252,'F 4M Road'!$A$2:$B$101,2,FALSE)*G252,VLOOKUP(D252,'M 4M Road'!$A$2:$B$101,2,FALSE)*G252)</f>
        <v>1.3740570138888891E-2</v>
      </c>
      <c r="I252" s="24">
        <f t="shared" si="7"/>
        <v>35</v>
      </c>
      <c r="J252" s="25">
        <f>VLOOKUP(I252,'Point Table'!A:B,2,FALSE)</f>
        <v>31</v>
      </c>
    </row>
    <row r="253" spans="1:10" x14ac:dyDescent="0.3">
      <c r="A253" s="3" t="s">
        <v>99</v>
      </c>
      <c r="B253" s="3" t="s">
        <v>261</v>
      </c>
      <c r="C253" s="3" t="s">
        <v>33</v>
      </c>
      <c r="D253" s="3">
        <v>39</v>
      </c>
      <c r="E253" s="3" t="s">
        <v>20</v>
      </c>
      <c r="F253" s="3" t="str">
        <f t="shared" si="6"/>
        <v>TomJohnsonMMILLENNIUM RUNNING</v>
      </c>
      <c r="G253" s="13">
        <v>1.4304398148148148E-2</v>
      </c>
      <c r="H253" s="23">
        <f>IF(C253="F",VLOOKUP(D253,'F 4M Road'!$A$2:$B$101,2,FALSE)*G253,VLOOKUP(D253,'M 4M Road'!$A$2:$B$101,2,FALSE)*G253)</f>
        <v>1.375510925925926E-2</v>
      </c>
      <c r="I253" s="24">
        <f t="shared" si="7"/>
        <v>36</v>
      </c>
      <c r="J253" s="25">
        <f>VLOOKUP(I253,'Point Table'!A:B,2,FALSE)</f>
        <v>30</v>
      </c>
    </row>
    <row r="254" spans="1:10" x14ac:dyDescent="0.3">
      <c r="A254" s="3" t="s">
        <v>500</v>
      </c>
      <c r="B254" s="3" t="s">
        <v>501</v>
      </c>
      <c r="C254" s="3" t="s">
        <v>33</v>
      </c>
      <c r="D254" s="3">
        <v>67</v>
      </c>
      <c r="E254" s="3" t="s">
        <v>18</v>
      </c>
      <c r="F254" s="3" t="str">
        <f t="shared" si="6"/>
        <v>HeinVan Den HeuvelMGATE CITY STRIDERS</v>
      </c>
      <c r="G254" s="13">
        <v>1.8131944444444444E-2</v>
      </c>
      <c r="H254" s="23">
        <f>IF(C254="F",VLOOKUP(D254,'F 4M Road'!$A$2:$B$101,2,FALSE)*G254,VLOOKUP(D254,'M 4M Road'!$A$2:$B$101,2,FALSE)*G254)</f>
        <v>1.3789343749999999E-2</v>
      </c>
      <c r="I254" s="24">
        <f t="shared" si="7"/>
        <v>37</v>
      </c>
      <c r="J254" s="25">
        <f>VLOOKUP(I254,'Point Table'!A:B,2,FALSE)</f>
        <v>29</v>
      </c>
    </row>
    <row r="255" spans="1:10" x14ac:dyDescent="0.3">
      <c r="A255" s="3" t="s">
        <v>495</v>
      </c>
      <c r="B255" s="3" t="s">
        <v>503</v>
      </c>
      <c r="C255" s="3" t="s">
        <v>33</v>
      </c>
      <c r="D255" s="3">
        <v>46</v>
      </c>
      <c r="E255" s="3" t="s">
        <v>20</v>
      </c>
      <c r="F255" s="3" t="str">
        <f t="shared" si="6"/>
        <v>ChristopherDeanMMILLENNIUM RUNNING</v>
      </c>
      <c r="G255" s="13">
        <v>1.5570601851851851E-2</v>
      </c>
      <c r="H255" s="23">
        <f>IF(C255="F",VLOOKUP(D255,'F 4M Road'!$A$2:$B$101,2,FALSE)*G255,VLOOKUP(D255,'M 4M Road'!$A$2:$B$101,2,FALSE)*G255)</f>
        <v>1.4189489467592593E-2</v>
      </c>
      <c r="I255" s="24">
        <f t="shared" si="7"/>
        <v>38</v>
      </c>
      <c r="J255" s="25">
        <f>VLOOKUP(I255,'Point Table'!A:B,2,FALSE)</f>
        <v>28</v>
      </c>
    </row>
    <row r="256" spans="1:10" x14ac:dyDescent="0.3">
      <c r="A256" s="3" t="s">
        <v>79</v>
      </c>
      <c r="B256" s="3" t="s">
        <v>80</v>
      </c>
      <c r="C256" s="3" t="s">
        <v>33</v>
      </c>
      <c r="D256" s="3">
        <v>51</v>
      </c>
      <c r="E256" s="3" t="s">
        <v>19</v>
      </c>
      <c r="F256" s="3" t="str">
        <f t="shared" si="6"/>
        <v>ScottReiffMGREATER DERRY TRACK CLUB</v>
      </c>
      <c r="G256" s="13">
        <v>1.6313657407407409E-2</v>
      </c>
      <c r="H256" s="23">
        <f>IF(C256="F",VLOOKUP(D256,'F 4M Road'!$A$2:$B$101,2,FALSE)*G256,VLOOKUP(D256,'M 4M Road'!$A$2:$B$101,2,FALSE)*G256)</f>
        <v>1.4280975694444444E-2</v>
      </c>
      <c r="I256" s="24">
        <f t="shared" si="7"/>
        <v>39</v>
      </c>
      <c r="J256" s="25">
        <f>VLOOKUP(I256,'Point Table'!A:B,2,FALSE)</f>
        <v>27</v>
      </c>
    </row>
    <row r="257" spans="1:10" x14ac:dyDescent="0.3">
      <c r="A257" s="3" t="s">
        <v>505</v>
      </c>
      <c r="B257" s="3" t="s">
        <v>506</v>
      </c>
      <c r="C257" s="3" t="s">
        <v>33</v>
      </c>
      <c r="D257" s="3">
        <v>37</v>
      </c>
      <c r="E257" s="3" t="s">
        <v>20</v>
      </c>
      <c r="F257" s="3" t="str">
        <f t="shared" si="6"/>
        <v>JoshuaDrazenMMILLENNIUM RUNNING</v>
      </c>
      <c r="G257" s="13">
        <v>1.4784722222222222E-2</v>
      </c>
      <c r="H257" s="23">
        <f>IF(C257="F",VLOOKUP(D257,'F 4M Road'!$A$2:$B$101,2,FALSE)*G257,VLOOKUP(D257,'M 4M Road'!$A$2:$B$101,2,FALSE)*G257)</f>
        <v>1.4426931944444443E-2</v>
      </c>
      <c r="I257" s="24">
        <f t="shared" si="7"/>
        <v>40</v>
      </c>
      <c r="J257" s="25">
        <f>VLOOKUP(I257,'Point Table'!A:B,2,FALSE)</f>
        <v>26</v>
      </c>
    </row>
    <row r="258" spans="1:10" x14ac:dyDescent="0.3">
      <c r="A258" s="3" t="s">
        <v>507</v>
      </c>
      <c r="B258" s="3" t="s">
        <v>508</v>
      </c>
      <c r="C258" s="3" t="s">
        <v>33</v>
      </c>
      <c r="D258" s="3">
        <v>46</v>
      </c>
      <c r="E258" s="3" t="s">
        <v>20</v>
      </c>
      <c r="F258" s="3" t="str">
        <f t="shared" ref="F258:F321" si="8">A258&amp;B258&amp;C258&amp;E258</f>
        <v>RayLevesqueMMILLENNIUM RUNNING</v>
      </c>
      <c r="G258" s="13">
        <v>1.5896990740740739E-2</v>
      </c>
      <c r="H258" s="23">
        <f>IF(C258="F",VLOOKUP(D258,'F 4M Road'!$A$2:$B$101,2,FALSE)*G258,VLOOKUP(D258,'M 4M Road'!$A$2:$B$101,2,FALSE)*G258)</f>
        <v>1.4486927662037036E-2</v>
      </c>
      <c r="I258" s="24">
        <f t="shared" ref="I258:I321" si="9">COUNTIFS($C$2:$C$397,C258,$H$2:$H$397,"&lt;"&amp;H258)+1</f>
        <v>41</v>
      </c>
      <c r="J258" s="25">
        <f>VLOOKUP(I258,'Point Table'!A:B,2,FALSE)</f>
        <v>25</v>
      </c>
    </row>
    <row r="259" spans="1:10" x14ac:dyDescent="0.3">
      <c r="A259" s="3" t="s">
        <v>495</v>
      </c>
      <c r="B259" s="3" t="s">
        <v>400</v>
      </c>
      <c r="C259" s="3" t="s">
        <v>33</v>
      </c>
      <c r="D259" s="3">
        <v>57</v>
      </c>
      <c r="E259" s="3" t="s">
        <v>20</v>
      </c>
      <c r="F259" s="3" t="str">
        <f t="shared" si="8"/>
        <v>ChristopherBaermanMMILLENNIUM RUNNING</v>
      </c>
      <c r="G259" s="13">
        <v>1.7459490740740741E-2</v>
      </c>
      <c r="H259" s="23">
        <f>IF(C259="F",VLOOKUP(D259,'F 4M Road'!$A$2:$B$101,2,FALSE)*G259,VLOOKUP(D259,'M 4M Road'!$A$2:$B$101,2,FALSE)*G259)</f>
        <v>1.4531534143518519E-2</v>
      </c>
      <c r="I259" s="24">
        <f t="shared" si="9"/>
        <v>42</v>
      </c>
      <c r="J259" s="25">
        <f>VLOOKUP(I259,'Point Table'!A:B,2,FALSE)</f>
        <v>24.25</v>
      </c>
    </row>
    <row r="260" spans="1:10" x14ac:dyDescent="0.3">
      <c r="A260" s="3" t="s">
        <v>504</v>
      </c>
      <c r="B260" s="3" t="s">
        <v>253</v>
      </c>
      <c r="C260" s="3" t="s">
        <v>33</v>
      </c>
      <c r="D260" s="3">
        <v>31</v>
      </c>
      <c r="E260" s="3" t="s">
        <v>19</v>
      </c>
      <c r="F260" s="3" t="str">
        <f t="shared" si="8"/>
        <v>MattPersellMGREATER DERRY TRACK CLUB</v>
      </c>
      <c r="G260" s="13">
        <v>1.4591435185185185E-2</v>
      </c>
      <c r="H260" s="23">
        <f>IF(C260="F",VLOOKUP(D260,'F 4M Road'!$A$2:$B$101,2,FALSE)*G260,VLOOKUP(D260,'M 4M Road'!$A$2:$B$101,2,FALSE)*G260)</f>
        <v>1.4581221180555555E-2</v>
      </c>
      <c r="I260" s="24">
        <f t="shared" si="9"/>
        <v>43</v>
      </c>
      <c r="J260" s="25">
        <f>VLOOKUP(I260,'Point Table'!A:B,2,FALSE)</f>
        <v>23.5</v>
      </c>
    </row>
    <row r="261" spans="1:10" x14ac:dyDescent="0.3">
      <c r="A261" s="3" t="s">
        <v>509</v>
      </c>
      <c r="B261" s="3" t="s">
        <v>510</v>
      </c>
      <c r="C261" s="3" t="s">
        <v>33</v>
      </c>
      <c r="D261" s="3">
        <v>50</v>
      </c>
      <c r="E261" s="3" t="s">
        <v>20</v>
      </c>
      <c r="F261" s="3" t="str">
        <f t="shared" si="8"/>
        <v>BradleyMaherMMILLENNIUM RUNNING</v>
      </c>
      <c r="G261" s="13">
        <v>1.6587962962962964E-2</v>
      </c>
      <c r="H261" s="23">
        <f>IF(C261="F",VLOOKUP(D261,'F 4M Road'!$A$2:$B$101,2,FALSE)*G261,VLOOKUP(D261,'M 4M Road'!$A$2:$B$101,2,FALSE)*G261)</f>
        <v>1.4640536111111112E-2</v>
      </c>
      <c r="I261" s="24">
        <f t="shared" si="9"/>
        <v>44</v>
      </c>
      <c r="J261" s="25">
        <f>VLOOKUP(I261,'Point Table'!A:B,2,FALSE)</f>
        <v>22.75</v>
      </c>
    </row>
    <row r="262" spans="1:10" x14ac:dyDescent="0.3">
      <c r="A262" s="3" t="s">
        <v>473</v>
      </c>
      <c r="B262" s="3" t="s">
        <v>311</v>
      </c>
      <c r="C262" s="3" t="s">
        <v>33</v>
      </c>
      <c r="D262" s="3">
        <v>72</v>
      </c>
      <c r="E262" s="3" t="s">
        <v>19</v>
      </c>
      <c r="F262" s="3" t="str">
        <f t="shared" si="8"/>
        <v>DavidKortzMGREATER DERRY TRACK CLUB</v>
      </c>
      <c r="G262" s="13">
        <v>2.0387731481481482E-2</v>
      </c>
      <c r="H262" s="23">
        <f>IF(C262="F",VLOOKUP(D262,'F 4M Road'!$A$2:$B$101,2,FALSE)*G262,VLOOKUP(D262,'M 4M Road'!$A$2:$B$101,2,FALSE)*G262)</f>
        <v>1.4677127893518519E-2</v>
      </c>
      <c r="I262" s="24">
        <f t="shared" si="9"/>
        <v>45</v>
      </c>
      <c r="J262" s="25">
        <f>VLOOKUP(I262,'Point Table'!A:B,2,FALSE)</f>
        <v>22</v>
      </c>
    </row>
    <row r="263" spans="1:10" x14ac:dyDescent="0.3">
      <c r="A263" s="3" t="s">
        <v>512</v>
      </c>
      <c r="B263" s="3" t="s">
        <v>513</v>
      </c>
      <c r="C263" s="3" t="s">
        <v>33</v>
      </c>
      <c r="D263" s="3">
        <v>47</v>
      </c>
      <c r="E263" s="3" t="s">
        <v>20</v>
      </c>
      <c r="F263" s="3" t="str">
        <f t="shared" si="8"/>
        <v>BarryFitzgeraldMMILLENNIUM RUNNING</v>
      </c>
      <c r="G263" s="13">
        <v>1.6247685185185188E-2</v>
      </c>
      <c r="H263" s="23">
        <f>IF(C263="F",VLOOKUP(D263,'F 4M Road'!$A$2:$B$101,2,FALSE)*G263,VLOOKUP(D263,'M 4M Road'!$A$2:$B$101,2,FALSE)*G263)</f>
        <v>1.4691156944444447E-2</v>
      </c>
      <c r="I263" s="24">
        <f t="shared" si="9"/>
        <v>46</v>
      </c>
      <c r="J263" s="25">
        <f>VLOOKUP(I263,'Point Table'!A:B,2,FALSE)</f>
        <v>21.25</v>
      </c>
    </row>
    <row r="264" spans="1:10" x14ac:dyDescent="0.3">
      <c r="A264" s="3" t="s">
        <v>99</v>
      </c>
      <c r="B264" s="3" t="s">
        <v>72</v>
      </c>
      <c r="C264" s="3" t="s">
        <v>33</v>
      </c>
      <c r="D264" s="3">
        <v>61</v>
      </c>
      <c r="E264" s="3" t="s">
        <v>21</v>
      </c>
      <c r="F264" s="3" t="str">
        <f t="shared" si="8"/>
        <v>TomMooreMUPPER VALLEY RUNNING CLUB</v>
      </c>
      <c r="G264" s="13">
        <v>1.837037037037037E-2</v>
      </c>
      <c r="H264" s="23">
        <f>IF(C264="F",VLOOKUP(D264,'F 4M Road'!$A$2:$B$101,2,FALSE)*G264,VLOOKUP(D264,'M 4M Road'!$A$2:$B$101,2,FALSE)*G264)</f>
        <v>1.4762429629629628E-2</v>
      </c>
      <c r="I264" s="24">
        <f t="shared" si="9"/>
        <v>47</v>
      </c>
      <c r="J264" s="25">
        <f>VLOOKUP(I264,'Point Table'!A:B,2,FALSE)</f>
        <v>20.5</v>
      </c>
    </row>
    <row r="265" spans="1:10" x14ac:dyDescent="0.3">
      <c r="A265" s="3" t="s">
        <v>511</v>
      </c>
      <c r="B265" s="3" t="s">
        <v>466</v>
      </c>
      <c r="C265" s="3" t="s">
        <v>33</v>
      </c>
      <c r="D265" s="3">
        <v>64</v>
      </c>
      <c r="E265" s="3" t="s">
        <v>20</v>
      </c>
      <c r="F265" s="3" t="str">
        <f t="shared" si="8"/>
        <v>WayneRobinsonMMILLENNIUM RUNNING</v>
      </c>
      <c r="G265" s="13">
        <v>1.8931712962962963E-2</v>
      </c>
      <c r="H265" s="23">
        <f>IF(C265="F",VLOOKUP(D265,'F 4M Road'!$A$2:$B$101,2,FALSE)*G265,VLOOKUP(D265,'M 4M Road'!$A$2:$B$101,2,FALSE)*G265)</f>
        <v>1.4806492708333334E-2</v>
      </c>
      <c r="I265" s="24">
        <f t="shared" si="9"/>
        <v>48</v>
      </c>
      <c r="J265" s="25">
        <f>VLOOKUP(I265,'Point Table'!A:B,2,FALSE)</f>
        <v>19.75</v>
      </c>
    </row>
    <row r="266" spans="1:10" x14ac:dyDescent="0.3">
      <c r="A266" s="3" t="s">
        <v>65</v>
      </c>
      <c r="B266" s="3" t="s">
        <v>66</v>
      </c>
      <c r="C266" s="3" t="s">
        <v>33</v>
      </c>
      <c r="D266" s="3">
        <v>37</v>
      </c>
      <c r="E266" s="3" t="s">
        <v>19</v>
      </c>
      <c r="F266" s="3" t="str">
        <f t="shared" si="8"/>
        <v>RonaldGallantMGREATER DERRY TRACK CLUB</v>
      </c>
      <c r="G266" s="13">
        <v>1.5300925925925926E-2</v>
      </c>
      <c r="H266" s="23">
        <f>IF(C266="F",VLOOKUP(D266,'F 4M Road'!$A$2:$B$101,2,FALSE)*G266,VLOOKUP(D266,'M 4M Road'!$A$2:$B$101,2,FALSE)*G266)</f>
        <v>1.4930643518518518E-2</v>
      </c>
      <c r="I266" s="24">
        <f t="shared" si="9"/>
        <v>49</v>
      </c>
      <c r="J266" s="25">
        <f>VLOOKUP(I266,'Point Table'!A:B,2,FALSE)</f>
        <v>19</v>
      </c>
    </row>
    <row r="267" spans="1:10" x14ac:dyDescent="0.3">
      <c r="A267" s="3" t="s">
        <v>106</v>
      </c>
      <c r="B267" s="3" t="s">
        <v>107</v>
      </c>
      <c r="C267" s="3" t="s">
        <v>33</v>
      </c>
      <c r="D267" s="3">
        <v>64</v>
      </c>
      <c r="E267" s="3" t="s">
        <v>18</v>
      </c>
      <c r="F267" s="3" t="str">
        <f t="shared" si="8"/>
        <v>BruceContiMGATE CITY STRIDERS</v>
      </c>
      <c r="G267" s="13">
        <v>1.9123842592592592E-2</v>
      </c>
      <c r="H267" s="23">
        <f>IF(C267="F",VLOOKUP(D267,'F 4M Road'!$A$2:$B$101,2,FALSE)*G267,VLOOKUP(D267,'M 4M Road'!$A$2:$B$101,2,FALSE)*G267)</f>
        <v>1.4956757291666666E-2</v>
      </c>
      <c r="I267" s="24">
        <f t="shared" si="9"/>
        <v>50</v>
      </c>
      <c r="J267" s="25">
        <f>VLOOKUP(I267,'Point Table'!A:B,2,FALSE)</f>
        <v>18.25</v>
      </c>
    </row>
    <row r="268" spans="1:10" x14ac:dyDescent="0.3">
      <c r="A268" s="3" t="s">
        <v>516</v>
      </c>
      <c r="B268" s="3" t="s">
        <v>438</v>
      </c>
      <c r="C268" s="3" t="s">
        <v>33</v>
      </c>
      <c r="D268" s="3">
        <v>54</v>
      </c>
      <c r="E268" s="3" t="s">
        <v>20</v>
      </c>
      <c r="F268" s="3" t="str">
        <f t="shared" si="8"/>
        <v>DaveBeliveauMMILLENNIUM RUNNING</v>
      </c>
      <c r="G268" s="13">
        <v>1.7553240740740741E-2</v>
      </c>
      <c r="H268" s="23">
        <f>IF(C268="F",VLOOKUP(D268,'F 4M Road'!$A$2:$B$101,2,FALSE)*G268,VLOOKUP(D268,'M 4M Road'!$A$2:$B$101,2,FALSE)*G268)</f>
        <v>1.4988712268518518E-2</v>
      </c>
      <c r="I268" s="24">
        <f t="shared" si="9"/>
        <v>51</v>
      </c>
      <c r="J268" s="25">
        <f>VLOOKUP(I268,'Point Table'!A:B,2,FALSE)</f>
        <v>17.5</v>
      </c>
    </row>
    <row r="269" spans="1:10" x14ac:dyDescent="0.3">
      <c r="A269" s="3" t="s">
        <v>111</v>
      </c>
      <c r="B269" s="3" t="s">
        <v>514</v>
      </c>
      <c r="C269" s="3" t="s">
        <v>33</v>
      </c>
      <c r="D269" s="3">
        <v>68</v>
      </c>
      <c r="E269" s="3" t="s">
        <v>18</v>
      </c>
      <c r="F269" s="3" t="str">
        <f t="shared" si="8"/>
        <v>RobertLevineMGATE CITY STRIDERS</v>
      </c>
      <c r="G269" s="13">
        <v>1.9922453703703703E-2</v>
      </c>
      <c r="H269" s="23">
        <f>IF(C269="F",VLOOKUP(D269,'F 4M Road'!$A$2:$B$101,2,FALSE)*G269,VLOOKUP(D269,'M 4M Road'!$A$2:$B$101,2,FALSE)*G269)</f>
        <v>1.5007584374999999E-2</v>
      </c>
      <c r="I269" s="24">
        <f t="shared" si="9"/>
        <v>52</v>
      </c>
      <c r="J269" s="25">
        <f>VLOOKUP(I269,'Point Table'!A:B,2,FALSE)</f>
        <v>17</v>
      </c>
    </row>
    <row r="270" spans="1:10" x14ac:dyDescent="0.3">
      <c r="A270" s="3" t="s">
        <v>65</v>
      </c>
      <c r="B270" s="3" t="s">
        <v>515</v>
      </c>
      <c r="C270" s="3" t="s">
        <v>33</v>
      </c>
      <c r="D270" s="3">
        <v>76</v>
      </c>
      <c r="E270" s="3" t="s">
        <v>20</v>
      </c>
      <c r="F270" s="3" t="str">
        <f t="shared" si="8"/>
        <v>RonaldCurrierMMILLENNIUM RUNNING</v>
      </c>
      <c r="G270" s="13">
        <v>2.2218749999999999E-2</v>
      </c>
      <c r="H270" s="23">
        <f>IF(C270="F",VLOOKUP(D270,'F 4M Road'!$A$2:$B$101,2,FALSE)*G270,VLOOKUP(D270,'M 4M Road'!$A$2:$B$101,2,FALSE)*G270)</f>
        <v>1.5028762499999999E-2</v>
      </c>
      <c r="I270" s="24">
        <f t="shared" si="9"/>
        <v>53</v>
      </c>
      <c r="J270" s="25">
        <f>VLOOKUP(I270,'Point Table'!A:B,2,FALSE)</f>
        <v>16.5</v>
      </c>
    </row>
    <row r="271" spans="1:10" x14ac:dyDescent="0.3">
      <c r="A271" s="3" t="s">
        <v>517</v>
      </c>
      <c r="B271" s="3" t="s">
        <v>518</v>
      </c>
      <c r="C271" s="3" t="s">
        <v>33</v>
      </c>
      <c r="D271" s="3">
        <v>54</v>
      </c>
      <c r="E271" s="3" t="s">
        <v>20</v>
      </c>
      <c r="F271" s="3" t="str">
        <f t="shared" si="8"/>
        <v>PeterLincolnMMILLENNIUM RUNNING</v>
      </c>
      <c r="G271" s="13">
        <v>1.7604166666666667E-2</v>
      </c>
      <c r="H271" s="23">
        <f>IF(C271="F",VLOOKUP(D271,'F 4M Road'!$A$2:$B$101,2,FALSE)*G271,VLOOKUP(D271,'M 4M Road'!$A$2:$B$101,2,FALSE)*G271)</f>
        <v>1.5032197916666667E-2</v>
      </c>
      <c r="I271" s="24">
        <f t="shared" si="9"/>
        <v>54</v>
      </c>
      <c r="J271" s="25">
        <f>VLOOKUP(I271,'Point Table'!A:B,2,FALSE)</f>
        <v>16</v>
      </c>
    </row>
    <row r="272" spans="1:10" x14ac:dyDescent="0.3">
      <c r="A272" s="3" t="s">
        <v>519</v>
      </c>
      <c r="B272" s="3" t="s">
        <v>520</v>
      </c>
      <c r="C272" s="3" t="s">
        <v>33</v>
      </c>
      <c r="D272" s="3">
        <v>51</v>
      </c>
      <c r="E272" s="3" t="s">
        <v>18</v>
      </c>
      <c r="F272" s="3" t="str">
        <f t="shared" si="8"/>
        <v>José AOchoaMGATE CITY STRIDERS</v>
      </c>
      <c r="G272" s="13">
        <v>1.7211805555555557E-2</v>
      </c>
      <c r="H272" s="23">
        <f>IF(C272="F",VLOOKUP(D272,'F 4M Road'!$A$2:$B$101,2,FALSE)*G272,VLOOKUP(D272,'M 4M Road'!$A$2:$B$101,2,FALSE)*G272)</f>
        <v>1.5067214583333334E-2</v>
      </c>
      <c r="I272" s="24">
        <f t="shared" si="9"/>
        <v>55</v>
      </c>
      <c r="J272" s="25">
        <f>VLOOKUP(I272,'Point Table'!A:B,2,FALSE)</f>
        <v>15.5</v>
      </c>
    </row>
    <row r="273" spans="1:10" x14ac:dyDescent="0.3">
      <c r="A273" s="3" t="s">
        <v>99</v>
      </c>
      <c r="B273" s="3" t="s">
        <v>37</v>
      </c>
      <c r="C273" s="3" t="s">
        <v>33</v>
      </c>
      <c r="D273" s="3">
        <v>57</v>
      </c>
      <c r="E273" s="3" t="s">
        <v>18</v>
      </c>
      <c r="F273" s="3" t="str">
        <f t="shared" si="8"/>
        <v>TomCantaraMGATE CITY STRIDERS</v>
      </c>
      <c r="G273" s="13">
        <v>1.8112268518518517E-2</v>
      </c>
      <c r="H273" s="23">
        <f>IF(C273="F",VLOOKUP(D273,'F 4M Road'!$A$2:$B$101,2,FALSE)*G273,VLOOKUP(D273,'M 4M Road'!$A$2:$B$101,2,FALSE)*G273)</f>
        <v>1.5074841087962962E-2</v>
      </c>
      <c r="I273" s="24">
        <f t="shared" si="9"/>
        <v>56</v>
      </c>
      <c r="J273" s="25">
        <f>VLOOKUP(I273,'Point Table'!A:B,2,FALSE)</f>
        <v>15</v>
      </c>
    </row>
    <row r="274" spans="1:10" x14ac:dyDescent="0.3">
      <c r="A274" s="3" t="s">
        <v>73</v>
      </c>
      <c r="B274" s="3" t="s">
        <v>74</v>
      </c>
      <c r="C274" s="3" t="s">
        <v>33</v>
      </c>
      <c r="D274" s="3">
        <v>49</v>
      </c>
      <c r="E274" s="3" t="s">
        <v>19</v>
      </c>
      <c r="F274" s="3" t="str">
        <f t="shared" si="8"/>
        <v>JamesAikenMGREATER DERRY TRACK CLUB</v>
      </c>
      <c r="G274" s="13">
        <v>1.7083333333333336E-2</v>
      </c>
      <c r="H274" s="23">
        <f>IF(C274="F",VLOOKUP(D274,'F 4M Road'!$A$2:$B$101,2,FALSE)*G274,VLOOKUP(D274,'M 4M Road'!$A$2:$B$101,2,FALSE)*G274)</f>
        <v>1.5200750000000002E-2</v>
      </c>
      <c r="I274" s="24">
        <f t="shared" si="9"/>
        <v>57</v>
      </c>
      <c r="J274" s="25">
        <f>VLOOKUP(I274,'Point Table'!A:B,2,FALSE)</f>
        <v>14.5</v>
      </c>
    </row>
    <row r="275" spans="1:10" x14ac:dyDescent="0.3">
      <c r="A275" s="3" t="s">
        <v>524</v>
      </c>
      <c r="B275" s="3" t="s">
        <v>525</v>
      </c>
      <c r="C275" s="3" t="s">
        <v>33</v>
      </c>
      <c r="D275" s="3">
        <v>49</v>
      </c>
      <c r="E275" s="3" t="s">
        <v>20</v>
      </c>
      <c r="F275" s="3" t="str">
        <f t="shared" si="8"/>
        <v>AndyYouttMMILLENNIUM RUNNING</v>
      </c>
      <c r="G275" s="13">
        <v>1.7087962962962961E-2</v>
      </c>
      <c r="H275" s="23">
        <f>IF(C275="F",VLOOKUP(D275,'F 4M Road'!$A$2:$B$101,2,FALSE)*G275,VLOOKUP(D275,'M 4M Road'!$A$2:$B$101,2,FALSE)*G275)</f>
        <v>1.5204869444444444E-2</v>
      </c>
      <c r="I275" s="24">
        <f t="shared" si="9"/>
        <v>58</v>
      </c>
      <c r="J275" s="25">
        <f>VLOOKUP(I275,'Point Table'!A:B,2,FALSE)</f>
        <v>14</v>
      </c>
    </row>
    <row r="276" spans="1:10" x14ac:dyDescent="0.3">
      <c r="A276" s="3" t="s">
        <v>67</v>
      </c>
      <c r="B276" s="3" t="s">
        <v>68</v>
      </c>
      <c r="C276" s="3" t="s">
        <v>33</v>
      </c>
      <c r="D276" s="3">
        <v>53</v>
      </c>
      <c r="E276" s="3" t="s">
        <v>18</v>
      </c>
      <c r="F276" s="3" t="str">
        <f t="shared" si="8"/>
        <v>EmmetCliffordMGATE CITY STRIDERS</v>
      </c>
      <c r="G276" s="13">
        <v>1.7730324074074075E-2</v>
      </c>
      <c r="H276" s="23">
        <f>IF(C276="F",VLOOKUP(D276,'F 4M Road'!$A$2:$B$101,2,FALSE)*G276,VLOOKUP(D276,'M 4M Road'!$A$2:$B$101,2,FALSE)*G276)</f>
        <v>1.5267582060185187E-2</v>
      </c>
      <c r="I276" s="24">
        <f t="shared" si="9"/>
        <v>59</v>
      </c>
      <c r="J276" s="25">
        <f>VLOOKUP(I276,'Point Table'!A:B,2,FALSE)</f>
        <v>13.5</v>
      </c>
    </row>
    <row r="277" spans="1:10" x14ac:dyDescent="0.3">
      <c r="A277" s="3" t="s">
        <v>36</v>
      </c>
      <c r="B277" s="3" t="s">
        <v>521</v>
      </c>
      <c r="C277" s="3" t="s">
        <v>33</v>
      </c>
      <c r="D277" s="3">
        <v>69</v>
      </c>
      <c r="E277" s="3" t="s">
        <v>18</v>
      </c>
      <c r="F277" s="3" t="str">
        <f t="shared" si="8"/>
        <v>ThomasConleyMGATE CITY STRIDERS</v>
      </c>
      <c r="G277" s="13">
        <v>2.050462962962963E-2</v>
      </c>
      <c r="H277" s="23">
        <f>IF(C277="F",VLOOKUP(D277,'F 4M Road'!$A$2:$B$101,2,FALSE)*G277,VLOOKUP(D277,'M 4M Road'!$A$2:$B$101,2,FALSE)*G277)</f>
        <v>1.5294403240740741E-2</v>
      </c>
      <c r="I277" s="24">
        <f t="shared" si="9"/>
        <v>60</v>
      </c>
      <c r="J277" s="25">
        <f>VLOOKUP(I277,'Point Table'!A:B,2,FALSE)</f>
        <v>13</v>
      </c>
    </row>
    <row r="278" spans="1:10" x14ac:dyDescent="0.3">
      <c r="A278" s="3" t="s">
        <v>85</v>
      </c>
      <c r="B278" s="3" t="s">
        <v>86</v>
      </c>
      <c r="C278" s="3" t="s">
        <v>33</v>
      </c>
      <c r="D278" s="3">
        <v>44</v>
      </c>
      <c r="E278" s="3" t="s">
        <v>18</v>
      </c>
      <c r="F278" s="3" t="str">
        <f t="shared" si="8"/>
        <v>StephenRouleauMGATE CITY STRIDERS</v>
      </c>
      <c r="G278" s="13">
        <v>1.6589120370370369E-2</v>
      </c>
      <c r="H278" s="23">
        <f>IF(C278="F",VLOOKUP(D278,'F 4M Road'!$A$2:$B$101,2,FALSE)*G278,VLOOKUP(D278,'M 4M Road'!$A$2:$B$101,2,FALSE)*G278)</f>
        <v>1.5356548726851849E-2</v>
      </c>
      <c r="I278" s="24">
        <f t="shared" si="9"/>
        <v>61</v>
      </c>
      <c r="J278" s="25">
        <f>VLOOKUP(I278,'Point Table'!A:B,2,FALSE)</f>
        <v>12.5</v>
      </c>
    </row>
    <row r="279" spans="1:10" x14ac:dyDescent="0.3">
      <c r="A279" s="3" t="s">
        <v>522</v>
      </c>
      <c r="B279" s="3" t="s">
        <v>523</v>
      </c>
      <c r="C279" s="3" t="s">
        <v>33</v>
      </c>
      <c r="D279" s="3">
        <v>23</v>
      </c>
      <c r="E279" s="3" t="s">
        <v>20</v>
      </c>
      <c r="F279" s="3" t="str">
        <f t="shared" si="8"/>
        <v>AidenGindinMMILLENNIUM RUNNING</v>
      </c>
      <c r="G279" s="13">
        <v>1.5359953703703702E-2</v>
      </c>
      <c r="H279" s="23">
        <f>IF(C279="F",VLOOKUP(D279,'F 4M Road'!$A$2:$B$101,2,FALSE)*G279,VLOOKUP(D279,'M 4M Road'!$A$2:$B$101,2,FALSE)*G279)</f>
        <v>1.5359953703703702E-2</v>
      </c>
      <c r="I279" s="24">
        <f t="shared" si="9"/>
        <v>62</v>
      </c>
      <c r="J279" s="25">
        <f>VLOOKUP(I279,'Point Table'!A:B,2,FALSE)</f>
        <v>12.125</v>
      </c>
    </row>
    <row r="280" spans="1:10" x14ac:dyDescent="0.3">
      <c r="A280" s="3" t="s">
        <v>38</v>
      </c>
      <c r="B280" s="3" t="s">
        <v>184</v>
      </c>
      <c r="C280" s="3" t="s">
        <v>33</v>
      </c>
      <c r="D280" s="3">
        <v>44</v>
      </c>
      <c r="E280" s="3" t="s">
        <v>20</v>
      </c>
      <c r="F280" s="3" t="str">
        <f t="shared" si="8"/>
        <v>NicholasFolsomMMILLENNIUM RUNNING</v>
      </c>
      <c r="G280" s="13">
        <v>1.6637731481481479E-2</v>
      </c>
      <c r="H280" s="23">
        <f>IF(C280="F",VLOOKUP(D280,'F 4M Road'!$A$2:$B$101,2,FALSE)*G280,VLOOKUP(D280,'M 4M Road'!$A$2:$B$101,2,FALSE)*G280)</f>
        <v>1.5401548032407404E-2</v>
      </c>
      <c r="I280" s="24">
        <f t="shared" si="9"/>
        <v>63</v>
      </c>
      <c r="J280" s="25">
        <f>VLOOKUP(I280,'Point Table'!A:B,2,FALSE)</f>
        <v>11.75</v>
      </c>
    </row>
    <row r="281" spans="1:10" x14ac:dyDescent="0.3">
      <c r="A281" s="3" t="s">
        <v>526</v>
      </c>
      <c r="B281" s="3" t="s">
        <v>527</v>
      </c>
      <c r="C281" s="3" t="s">
        <v>33</v>
      </c>
      <c r="D281" s="3">
        <v>51</v>
      </c>
      <c r="E281" s="3" t="s">
        <v>21</v>
      </c>
      <c r="F281" s="3" t="str">
        <f t="shared" si="8"/>
        <v>PedroAlvarezMUPPER VALLEY RUNNING CLUB</v>
      </c>
      <c r="G281" s="13">
        <v>1.7598379629629627E-2</v>
      </c>
      <c r="H281" s="23">
        <f>IF(C281="F",VLOOKUP(D281,'F 4M Road'!$A$2:$B$101,2,FALSE)*G281,VLOOKUP(D281,'M 4M Road'!$A$2:$B$101,2,FALSE)*G281)</f>
        <v>1.5405621527777774E-2</v>
      </c>
      <c r="I281" s="24">
        <f t="shared" si="9"/>
        <v>64</v>
      </c>
      <c r="J281" s="25">
        <f>VLOOKUP(I281,'Point Table'!A:B,2,FALSE)</f>
        <v>11.375</v>
      </c>
    </row>
    <row r="282" spans="1:10" x14ac:dyDescent="0.3">
      <c r="A282" s="3" t="s">
        <v>42</v>
      </c>
      <c r="B282" s="3" t="s">
        <v>446</v>
      </c>
      <c r="C282" s="3" t="s">
        <v>33</v>
      </c>
      <c r="D282" s="3">
        <v>37</v>
      </c>
      <c r="E282" s="3" t="s">
        <v>20</v>
      </c>
      <c r="F282" s="3" t="str">
        <f t="shared" si="8"/>
        <v>RyanGardnerMMILLENNIUM RUNNING</v>
      </c>
      <c r="G282" s="13">
        <v>1.584375E-2</v>
      </c>
      <c r="H282" s="23">
        <f>IF(C282="F",VLOOKUP(D282,'F 4M Road'!$A$2:$B$101,2,FALSE)*G282,VLOOKUP(D282,'M 4M Road'!$A$2:$B$101,2,FALSE)*G282)</f>
        <v>1.5460331250000001E-2</v>
      </c>
      <c r="I282" s="24">
        <f t="shared" si="9"/>
        <v>65</v>
      </c>
      <c r="J282" s="25">
        <f>VLOOKUP(I282,'Point Table'!A:B,2,FALSE)</f>
        <v>11</v>
      </c>
    </row>
    <row r="283" spans="1:10" x14ac:dyDescent="0.3">
      <c r="A283" s="3" t="s">
        <v>530</v>
      </c>
      <c r="B283" s="3" t="s">
        <v>218</v>
      </c>
      <c r="C283" s="3" t="s">
        <v>33</v>
      </c>
      <c r="D283" s="3">
        <v>54</v>
      </c>
      <c r="E283" s="3" t="s">
        <v>20</v>
      </c>
      <c r="F283" s="3" t="str">
        <f t="shared" si="8"/>
        <v>DanKingMMILLENNIUM RUNNING</v>
      </c>
      <c r="G283" s="13">
        <v>1.8145833333333333E-2</v>
      </c>
      <c r="H283" s="23">
        <f>IF(C283="F",VLOOKUP(D283,'F 4M Road'!$A$2:$B$101,2,FALSE)*G283,VLOOKUP(D283,'M 4M Road'!$A$2:$B$101,2,FALSE)*G283)</f>
        <v>1.5494727083333333E-2</v>
      </c>
      <c r="I283" s="24">
        <f t="shared" si="9"/>
        <v>66</v>
      </c>
      <c r="J283" s="25">
        <f>VLOOKUP(I283,'Point Table'!A:B,2,FALSE)</f>
        <v>10.625</v>
      </c>
    </row>
    <row r="284" spans="1:10" x14ac:dyDescent="0.3">
      <c r="A284" s="3" t="s">
        <v>528</v>
      </c>
      <c r="B284" s="3" t="s">
        <v>529</v>
      </c>
      <c r="C284" s="3" t="s">
        <v>33</v>
      </c>
      <c r="D284" s="3">
        <v>60</v>
      </c>
      <c r="E284" s="3" t="s">
        <v>20</v>
      </c>
      <c r="F284" s="3" t="str">
        <f t="shared" si="8"/>
        <v>BryanNowellMMILLENNIUM RUNNING</v>
      </c>
      <c r="G284" s="13">
        <v>1.9116898148148147E-2</v>
      </c>
      <c r="H284" s="23">
        <f>IF(C284="F",VLOOKUP(D284,'F 4M Road'!$A$2:$B$101,2,FALSE)*G284,VLOOKUP(D284,'M 4M Road'!$A$2:$B$101,2,FALSE)*G284)</f>
        <v>1.5499981018518516E-2</v>
      </c>
      <c r="I284" s="24">
        <f t="shared" si="9"/>
        <v>67</v>
      </c>
      <c r="J284" s="25">
        <f>VLOOKUP(I284,'Point Table'!A:B,2,FALSE)</f>
        <v>10.25</v>
      </c>
    </row>
    <row r="285" spans="1:10" x14ac:dyDescent="0.3">
      <c r="A285" s="3" t="s">
        <v>532</v>
      </c>
      <c r="B285" s="3" t="s">
        <v>186</v>
      </c>
      <c r="C285" s="3" t="s">
        <v>33</v>
      </c>
      <c r="D285" s="3">
        <v>46</v>
      </c>
      <c r="E285" s="3" t="s">
        <v>20</v>
      </c>
      <c r="F285" s="3" t="str">
        <f t="shared" si="8"/>
        <v>EricChorneyMMILLENNIUM RUNNING</v>
      </c>
      <c r="G285" s="13">
        <v>1.7040509259259259E-2</v>
      </c>
      <c r="H285" s="23">
        <f>IF(C285="F",VLOOKUP(D285,'F 4M Road'!$A$2:$B$101,2,FALSE)*G285,VLOOKUP(D285,'M 4M Road'!$A$2:$B$101,2,FALSE)*G285)</f>
        <v>1.5529016087962963E-2</v>
      </c>
      <c r="I285" s="24">
        <f t="shared" si="9"/>
        <v>68</v>
      </c>
      <c r="J285" s="25">
        <f>VLOOKUP(I285,'Point Table'!A:B,2,FALSE)</f>
        <v>9.875</v>
      </c>
    </row>
    <row r="286" spans="1:10" x14ac:dyDescent="0.3">
      <c r="A286" s="3" t="s">
        <v>535</v>
      </c>
      <c r="B286" s="3" t="s">
        <v>536</v>
      </c>
      <c r="C286" s="3" t="s">
        <v>33</v>
      </c>
      <c r="D286" s="3">
        <v>53</v>
      </c>
      <c r="E286" s="3" t="s">
        <v>19</v>
      </c>
      <c r="F286" s="3" t="str">
        <f t="shared" si="8"/>
        <v>JoseVelhoMGREATER DERRY TRACK CLUB</v>
      </c>
      <c r="G286" s="13">
        <v>1.8203703703703705E-2</v>
      </c>
      <c r="H286" s="23">
        <f>IF(C286="F",VLOOKUP(D286,'F 4M Road'!$A$2:$B$101,2,FALSE)*G286,VLOOKUP(D286,'M 4M Road'!$A$2:$B$101,2,FALSE)*G286)</f>
        <v>1.5675209259259259E-2</v>
      </c>
      <c r="I286" s="24">
        <f t="shared" si="9"/>
        <v>69</v>
      </c>
      <c r="J286" s="25">
        <f>VLOOKUP(I286,'Point Table'!A:B,2,FALSE)</f>
        <v>9.5</v>
      </c>
    </row>
    <row r="287" spans="1:10" x14ac:dyDescent="0.3">
      <c r="A287" s="3" t="s">
        <v>531</v>
      </c>
      <c r="B287" s="3" t="s">
        <v>230</v>
      </c>
      <c r="C287" s="3" t="s">
        <v>33</v>
      </c>
      <c r="D287" s="3">
        <v>22</v>
      </c>
      <c r="E287" s="3" t="s">
        <v>19</v>
      </c>
      <c r="F287" s="3" t="str">
        <f t="shared" si="8"/>
        <v>KyleHoglundMGREATER DERRY TRACK CLUB</v>
      </c>
      <c r="G287" s="13">
        <v>1.5685185185185184E-2</v>
      </c>
      <c r="H287" s="23">
        <f>IF(C287="F",VLOOKUP(D287,'F 4M Road'!$A$2:$B$101,2,FALSE)*G287,VLOOKUP(D287,'M 4M Road'!$A$2:$B$101,2,FALSE)*G287)</f>
        <v>1.5685185185185184E-2</v>
      </c>
      <c r="I287" s="24">
        <f t="shared" si="9"/>
        <v>70</v>
      </c>
      <c r="J287" s="25">
        <f>VLOOKUP(I287,'Point Table'!A:B,2,FALSE)</f>
        <v>9.125</v>
      </c>
    </row>
    <row r="288" spans="1:10" x14ac:dyDescent="0.3">
      <c r="A288" s="3" t="s">
        <v>93</v>
      </c>
      <c r="B288" s="3" t="s">
        <v>94</v>
      </c>
      <c r="C288" s="3" t="s">
        <v>33</v>
      </c>
      <c r="D288" s="3">
        <v>51</v>
      </c>
      <c r="E288" s="3" t="s">
        <v>18</v>
      </c>
      <c r="F288" s="3" t="str">
        <f t="shared" si="8"/>
        <v>MatthewShapiroMGATE CITY STRIDERS</v>
      </c>
      <c r="G288" s="13">
        <v>1.7972222222222219E-2</v>
      </c>
      <c r="H288" s="23">
        <f>IF(C288="F",VLOOKUP(D288,'F 4M Road'!$A$2:$B$101,2,FALSE)*G288,VLOOKUP(D288,'M 4M Road'!$A$2:$B$101,2,FALSE)*G288)</f>
        <v>1.5732883333333329E-2</v>
      </c>
      <c r="I288" s="24">
        <f t="shared" si="9"/>
        <v>71</v>
      </c>
      <c r="J288" s="25">
        <f>VLOOKUP(I288,'Point Table'!A:B,2,FALSE)</f>
        <v>8.75</v>
      </c>
    </row>
    <row r="289" spans="1:10" x14ac:dyDescent="0.3">
      <c r="A289" s="3" t="s">
        <v>537</v>
      </c>
      <c r="B289" s="3" t="s">
        <v>538</v>
      </c>
      <c r="C289" s="3" t="s">
        <v>33</v>
      </c>
      <c r="D289" s="3">
        <v>60</v>
      </c>
      <c r="E289" s="3" t="s">
        <v>20</v>
      </c>
      <c r="F289" s="3" t="str">
        <f t="shared" si="8"/>
        <v>StevePembertonMMILLENNIUM RUNNING</v>
      </c>
      <c r="G289" s="13">
        <v>1.9432870370370371E-2</v>
      </c>
      <c r="H289" s="23">
        <f>IF(C289="F",VLOOKUP(D289,'F 4M Road'!$A$2:$B$101,2,FALSE)*G289,VLOOKUP(D289,'M 4M Road'!$A$2:$B$101,2,FALSE)*G289)</f>
        <v>1.5756171296296296E-2</v>
      </c>
      <c r="I289" s="24">
        <f t="shared" si="9"/>
        <v>72</v>
      </c>
      <c r="J289" s="25">
        <f>VLOOKUP(I289,'Point Table'!A:B,2,FALSE)</f>
        <v>8.5</v>
      </c>
    </row>
    <row r="290" spans="1:10" x14ac:dyDescent="0.3">
      <c r="A290" s="3" t="s">
        <v>533</v>
      </c>
      <c r="B290" s="3" t="s">
        <v>534</v>
      </c>
      <c r="C290" s="3" t="s">
        <v>33</v>
      </c>
      <c r="D290" s="3">
        <v>28</v>
      </c>
      <c r="E290" s="3" t="s">
        <v>25</v>
      </c>
      <c r="F290" s="3" t="str">
        <f t="shared" si="8"/>
        <v>AaronJonesMRUNNERS ALLEY</v>
      </c>
      <c r="G290" s="13">
        <v>1.5761574074074074E-2</v>
      </c>
      <c r="H290" s="23">
        <f>IF(C290="F",VLOOKUP(D290,'F 4M Road'!$A$2:$B$101,2,FALSE)*G290,VLOOKUP(D290,'M 4M Road'!$A$2:$B$101,2,FALSE)*G290)</f>
        <v>1.5761574074074074E-2</v>
      </c>
      <c r="I290" s="24">
        <f t="shared" si="9"/>
        <v>73</v>
      </c>
      <c r="J290" s="25">
        <f>VLOOKUP(I290,'Point Table'!A:B,2,FALSE)</f>
        <v>8.25</v>
      </c>
    </row>
    <row r="291" spans="1:10" x14ac:dyDescent="0.3">
      <c r="A291" s="3" t="s">
        <v>532</v>
      </c>
      <c r="B291" s="3" t="s">
        <v>405</v>
      </c>
      <c r="C291" s="3" t="s">
        <v>33</v>
      </c>
      <c r="D291" s="3">
        <v>43</v>
      </c>
      <c r="E291" s="3" t="s">
        <v>20</v>
      </c>
      <c r="F291" s="3" t="str">
        <f t="shared" si="8"/>
        <v>EricBoucherMMILLENNIUM RUNNING</v>
      </c>
      <c r="G291" s="13">
        <v>1.7137731481481483E-2</v>
      </c>
      <c r="H291" s="23">
        <f>IF(C291="F",VLOOKUP(D291,'F 4M Road'!$A$2:$B$101,2,FALSE)*G291,VLOOKUP(D291,'M 4M Road'!$A$2:$B$101,2,FALSE)*G291)</f>
        <v>1.5987789699074075E-2</v>
      </c>
      <c r="I291" s="24">
        <f t="shared" si="9"/>
        <v>74</v>
      </c>
      <c r="J291" s="25">
        <f>VLOOKUP(I291,'Point Table'!A:B,2,FALSE)</f>
        <v>8</v>
      </c>
    </row>
    <row r="292" spans="1:10" x14ac:dyDescent="0.3">
      <c r="A292" s="3" t="s">
        <v>113</v>
      </c>
      <c r="B292" s="3" t="s">
        <v>444</v>
      </c>
      <c r="C292" s="3" t="s">
        <v>33</v>
      </c>
      <c r="D292" s="3">
        <v>51</v>
      </c>
      <c r="E292" s="3" t="s">
        <v>19</v>
      </c>
      <c r="F292" s="3" t="str">
        <f t="shared" si="8"/>
        <v>RichardChristianMGREATER DERRY TRACK CLUB</v>
      </c>
      <c r="G292" s="13">
        <v>1.834490740740741E-2</v>
      </c>
      <c r="H292" s="23">
        <f>IF(C292="F",VLOOKUP(D292,'F 4M Road'!$A$2:$B$101,2,FALSE)*G292,VLOOKUP(D292,'M 4M Road'!$A$2:$B$101,2,FALSE)*G292)</f>
        <v>1.6059131944444447E-2</v>
      </c>
      <c r="I292" s="24">
        <f t="shared" si="9"/>
        <v>75</v>
      </c>
      <c r="J292" s="25">
        <f>VLOOKUP(I292,'Point Table'!A:B,2,FALSE)</f>
        <v>7.75</v>
      </c>
    </row>
    <row r="293" spans="1:10" x14ac:dyDescent="0.3">
      <c r="A293" s="3" t="s">
        <v>539</v>
      </c>
      <c r="B293" s="3" t="s">
        <v>540</v>
      </c>
      <c r="C293" s="3" t="s">
        <v>33</v>
      </c>
      <c r="D293" s="3">
        <v>84</v>
      </c>
      <c r="E293" s="3" t="s">
        <v>20</v>
      </c>
      <c r="F293" s="3" t="str">
        <f t="shared" si="8"/>
        <v>ShuMinamiMMILLENNIUM RUNNING</v>
      </c>
      <c r="G293" s="13">
        <v>2.8751157407407402E-2</v>
      </c>
      <c r="H293" s="23">
        <f>IF(C293="F",VLOOKUP(D293,'F 4M Road'!$A$2:$B$101,2,FALSE)*G293,VLOOKUP(D293,'M 4M Road'!$A$2:$B$101,2,FALSE)*G293)</f>
        <v>1.6094897916666663E-2</v>
      </c>
      <c r="I293" s="24">
        <f t="shared" si="9"/>
        <v>76</v>
      </c>
      <c r="J293" s="25">
        <f>VLOOKUP(I293,'Point Table'!A:B,2,FALSE)</f>
        <v>7.5</v>
      </c>
    </row>
    <row r="294" spans="1:10" x14ac:dyDescent="0.3">
      <c r="A294" s="3" t="s">
        <v>58</v>
      </c>
      <c r="B294" s="3" t="s">
        <v>541</v>
      </c>
      <c r="C294" s="3" t="s">
        <v>33</v>
      </c>
      <c r="D294" s="3">
        <v>56</v>
      </c>
      <c r="E294" s="3" t="s">
        <v>20</v>
      </c>
      <c r="F294" s="3" t="str">
        <f t="shared" si="8"/>
        <v>JimChrabolowskiMMILLENNIUM RUNNING</v>
      </c>
      <c r="G294" s="13">
        <v>1.9212962962962963E-2</v>
      </c>
      <c r="H294" s="23">
        <f>IF(C294="F",VLOOKUP(D294,'F 4M Road'!$A$2:$B$101,2,FALSE)*G294,VLOOKUP(D294,'M 4M Road'!$A$2:$B$101,2,FALSE)*G294)</f>
        <v>1.6129282407407408E-2</v>
      </c>
      <c r="I294" s="24">
        <f t="shared" si="9"/>
        <v>77</v>
      </c>
      <c r="J294" s="25">
        <f>VLOOKUP(I294,'Point Table'!A:B,2,FALSE)</f>
        <v>7.25</v>
      </c>
    </row>
    <row r="295" spans="1:10" x14ac:dyDescent="0.3">
      <c r="A295" s="3" t="s">
        <v>180</v>
      </c>
      <c r="B295" s="3" t="s">
        <v>542</v>
      </c>
      <c r="C295" s="3" t="s">
        <v>33</v>
      </c>
      <c r="D295" s="3">
        <v>62</v>
      </c>
      <c r="E295" s="3" t="s">
        <v>19</v>
      </c>
      <c r="F295" s="3" t="str">
        <f t="shared" si="8"/>
        <v>MarkLutterMGREATER DERRY TRACK CLUB</v>
      </c>
      <c r="G295" s="13">
        <v>2.0571759259259258E-2</v>
      </c>
      <c r="H295" s="23">
        <f>IF(C295="F",VLOOKUP(D295,'F 4M Road'!$A$2:$B$101,2,FALSE)*G295,VLOOKUP(D295,'M 4M Road'!$A$2:$B$101,2,FALSE)*G295)</f>
        <v>1.6383349074074072E-2</v>
      </c>
      <c r="I295" s="24">
        <f t="shared" si="9"/>
        <v>78</v>
      </c>
      <c r="J295" s="25">
        <f>VLOOKUP(I295,'Point Table'!A:B,2,FALSE)</f>
        <v>7</v>
      </c>
    </row>
    <row r="296" spans="1:10" x14ac:dyDescent="0.3">
      <c r="A296" s="3" t="s">
        <v>543</v>
      </c>
      <c r="B296" s="3" t="s">
        <v>544</v>
      </c>
      <c r="C296" s="3" t="s">
        <v>33</v>
      </c>
      <c r="D296" s="3">
        <v>69</v>
      </c>
      <c r="E296" s="3" t="s">
        <v>600</v>
      </c>
      <c r="F296" s="3" t="str">
        <f t="shared" si="8"/>
        <v>DonaldBergeronMWHITE MOUNTAIN MILERS</v>
      </c>
      <c r="G296" s="13">
        <v>2.2156250000000002E-2</v>
      </c>
      <c r="H296" s="23">
        <f>IF(C296="F",VLOOKUP(D296,'F 4M Road'!$A$2:$B$101,2,FALSE)*G296,VLOOKUP(D296,'M 4M Road'!$A$2:$B$101,2,FALSE)*G296)</f>
        <v>1.6526346875E-2</v>
      </c>
      <c r="I296" s="24">
        <f t="shared" si="9"/>
        <v>79</v>
      </c>
      <c r="J296" s="25">
        <f>VLOOKUP(I296,'Point Table'!A:B,2,FALSE)</f>
        <v>6.75</v>
      </c>
    </row>
    <row r="297" spans="1:10" x14ac:dyDescent="0.3">
      <c r="A297" s="3" t="s">
        <v>546</v>
      </c>
      <c r="B297" s="3" t="s">
        <v>547</v>
      </c>
      <c r="C297" s="3" t="s">
        <v>33</v>
      </c>
      <c r="D297" s="3">
        <v>41</v>
      </c>
      <c r="E297" s="3" t="s">
        <v>20</v>
      </c>
      <c r="F297" s="3" t="str">
        <f t="shared" si="8"/>
        <v>TorayMonteiroMMILLENNIUM RUNNING</v>
      </c>
      <c r="G297" s="13">
        <v>1.7726851851851851E-2</v>
      </c>
      <c r="H297" s="23">
        <f>IF(C297="F",VLOOKUP(D297,'F 4M Road'!$A$2:$B$101,2,FALSE)*G297,VLOOKUP(D297,'M 4M Road'!$A$2:$B$101,2,FALSE)*G297)</f>
        <v>1.6792646759259261E-2</v>
      </c>
      <c r="I297" s="24">
        <f t="shared" si="9"/>
        <v>80</v>
      </c>
      <c r="J297" s="25">
        <f>VLOOKUP(I297,'Point Table'!A:B,2,FALSE)</f>
        <v>6.5</v>
      </c>
    </row>
    <row r="298" spans="1:10" x14ac:dyDescent="0.3">
      <c r="A298" s="3" t="s">
        <v>545</v>
      </c>
      <c r="B298" s="3" t="s">
        <v>224</v>
      </c>
      <c r="C298" s="3" t="s">
        <v>33</v>
      </c>
      <c r="D298" s="3">
        <v>26</v>
      </c>
      <c r="E298" s="3" t="s">
        <v>20</v>
      </c>
      <c r="F298" s="3" t="str">
        <f t="shared" si="8"/>
        <v>NoahKondorMMILLENNIUM RUNNING</v>
      </c>
      <c r="G298" s="13">
        <v>1.7043981481481483E-2</v>
      </c>
      <c r="H298" s="23">
        <f>IF(C298="F",VLOOKUP(D298,'F 4M Road'!$A$2:$B$101,2,FALSE)*G298,VLOOKUP(D298,'M 4M Road'!$A$2:$B$101,2,FALSE)*G298)</f>
        <v>1.7043981481481483E-2</v>
      </c>
      <c r="I298" s="24">
        <f t="shared" si="9"/>
        <v>81</v>
      </c>
      <c r="J298" s="25">
        <f>VLOOKUP(I298,'Point Table'!A:B,2,FALSE)</f>
        <v>6.25</v>
      </c>
    </row>
    <row r="299" spans="1:10" x14ac:dyDescent="0.3">
      <c r="A299" s="3" t="s">
        <v>48</v>
      </c>
      <c r="B299" s="3" t="s">
        <v>187</v>
      </c>
      <c r="C299" s="3" t="s">
        <v>33</v>
      </c>
      <c r="D299" s="3">
        <v>80</v>
      </c>
      <c r="E299" s="3" t="s">
        <v>21</v>
      </c>
      <c r="F299" s="3" t="str">
        <f t="shared" si="8"/>
        <v>MichaelGonnermanMUPPER VALLEY RUNNING CLUB</v>
      </c>
      <c r="G299" s="13">
        <v>2.7459490740740739E-2</v>
      </c>
      <c r="H299" s="23">
        <f>IF(C299="F",VLOOKUP(D299,'F 4M Road'!$A$2:$B$101,2,FALSE)*G299,VLOOKUP(D299,'M 4M Road'!$A$2:$B$101,2,FALSE)*G299)</f>
        <v>1.7110008680555556E-2</v>
      </c>
      <c r="I299" s="24">
        <f t="shared" si="9"/>
        <v>82</v>
      </c>
      <c r="J299" s="25">
        <f>VLOOKUP(I299,'Point Table'!A:B,2,FALSE)</f>
        <v>6.0625</v>
      </c>
    </row>
    <row r="300" spans="1:10" x14ac:dyDescent="0.3">
      <c r="A300" s="3" t="s">
        <v>479</v>
      </c>
      <c r="B300" s="3" t="s">
        <v>552</v>
      </c>
      <c r="C300" s="3" t="s">
        <v>33</v>
      </c>
      <c r="D300" s="3">
        <v>46</v>
      </c>
      <c r="E300" s="3" t="s">
        <v>20</v>
      </c>
      <c r="F300" s="3" t="str">
        <f t="shared" si="8"/>
        <v>BrianGillMMILLENNIUM RUNNING</v>
      </c>
      <c r="G300" s="13">
        <v>1.8925925925925926E-2</v>
      </c>
      <c r="H300" s="23">
        <f>IF(C300="F",VLOOKUP(D300,'F 4M Road'!$A$2:$B$101,2,FALSE)*G300,VLOOKUP(D300,'M 4M Road'!$A$2:$B$101,2,FALSE)*G300)</f>
        <v>1.7247196296296296E-2</v>
      </c>
      <c r="I300" s="24">
        <f t="shared" si="9"/>
        <v>83</v>
      </c>
      <c r="J300" s="25">
        <f>VLOOKUP(I300,'Point Table'!A:B,2,FALSE)</f>
        <v>5.875</v>
      </c>
    </row>
    <row r="301" spans="1:10" x14ac:dyDescent="0.3">
      <c r="A301" s="3" t="s">
        <v>548</v>
      </c>
      <c r="B301" s="3" t="s">
        <v>451</v>
      </c>
      <c r="C301" s="3" t="s">
        <v>33</v>
      </c>
      <c r="D301" s="3">
        <v>17</v>
      </c>
      <c r="E301" s="3" t="s">
        <v>20</v>
      </c>
      <c r="F301" s="3" t="str">
        <f t="shared" si="8"/>
        <v>BraedenLubelczykMMILLENNIUM RUNNING</v>
      </c>
      <c r="G301" s="13">
        <v>1.728240740740741E-2</v>
      </c>
      <c r="H301" s="23">
        <f>IF(C301="F",VLOOKUP(D301,'F 4M Road'!$A$2:$B$101,2,FALSE)*G301,VLOOKUP(D301,'M 4M Road'!$A$2:$B$101,2,FALSE)*G301)</f>
        <v>1.728240740740741E-2</v>
      </c>
      <c r="I301" s="24">
        <f t="shared" si="9"/>
        <v>84</v>
      </c>
      <c r="J301" s="25">
        <f>VLOOKUP(I301,'Point Table'!A:B,2,FALSE)</f>
        <v>5.6875</v>
      </c>
    </row>
    <row r="302" spans="1:10" x14ac:dyDescent="0.3">
      <c r="A302" s="3" t="s">
        <v>111</v>
      </c>
      <c r="B302" s="3" t="s">
        <v>534</v>
      </c>
      <c r="C302" s="3" t="s">
        <v>33</v>
      </c>
      <c r="D302" s="3">
        <v>33</v>
      </c>
      <c r="E302" s="3" t="s">
        <v>21</v>
      </c>
      <c r="F302" s="3" t="str">
        <f t="shared" si="8"/>
        <v>RobertJonesMUPPER VALLEY RUNNING CLUB</v>
      </c>
      <c r="G302" s="13">
        <v>1.7458333333333333E-2</v>
      </c>
      <c r="H302" s="23">
        <f>IF(C302="F",VLOOKUP(D302,'F 4M Road'!$A$2:$B$101,2,FALSE)*G302,VLOOKUP(D302,'M 4M Road'!$A$2:$B$101,2,FALSE)*G302)</f>
        <v>1.73727875E-2</v>
      </c>
      <c r="I302" s="24">
        <f t="shared" si="9"/>
        <v>85</v>
      </c>
      <c r="J302" s="25">
        <f>VLOOKUP(I302,'Point Table'!A:B,2,FALSE)</f>
        <v>5.5</v>
      </c>
    </row>
    <row r="303" spans="1:10" x14ac:dyDescent="0.3">
      <c r="A303" s="3" t="s">
        <v>532</v>
      </c>
      <c r="B303" s="3" t="s">
        <v>422</v>
      </c>
      <c r="C303" s="3" t="s">
        <v>33</v>
      </c>
      <c r="D303" s="3">
        <v>34</v>
      </c>
      <c r="E303" s="3" t="s">
        <v>20</v>
      </c>
      <c r="F303" s="3" t="str">
        <f t="shared" si="8"/>
        <v>EricSmithMMILLENNIUM RUNNING</v>
      </c>
      <c r="G303" s="13">
        <v>1.7563657407407406E-2</v>
      </c>
      <c r="H303" s="23">
        <f>IF(C303="F",VLOOKUP(D303,'F 4M Road'!$A$2:$B$101,2,FALSE)*G303,VLOOKUP(D303,'M 4M Road'!$A$2:$B$101,2,FALSE)*G303)</f>
        <v>1.7417879050925924E-2</v>
      </c>
      <c r="I303" s="24">
        <f t="shared" si="9"/>
        <v>86</v>
      </c>
      <c r="J303" s="25">
        <f>VLOOKUP(I303,'Point Table'!A:B,2,FALSE)</f>
        <v>5.3125</v>
      </c>
    </row>
    <row r="304" spans="1:10" x14ac:dyDescent="0.3">
      <c r="A304" s="3" t="s">
        <v>99</v>
      </c>
      <c r="B304" s="3" t="s">
        <v>553</v>
      </c>
      <c r="C304" s="3" t="s">
        <v>33</v>
      </c>
      <c r="D304" s="3">
        <v>33</v>
      </c>
      <c r="E304" s="3" t="s">
        <v>25</v>
      </c>
      <c r="F304" s="3" t="str">
        <f t="shared" si="8"/>
        <v>TomMeloMRUNNERS ALLEY</v>
      </c>
      <c r="G304" s="13">
        <v>1.751273148148148E-2</v>
      </c>
      <c r="H304" s="23">
        <f>IF(C304="F",VLOOKUP(D304,'F 4M Road'!$A$2:$B$101,2,FALSE)*G304,VLOOKUP(D304,'M 4M Road'!$A$2:$B$101,2,FALSE)*G304)</f>
        <v>1.7426919097222219E-2</v>
      </c>
      <c r="I304" s="24">
        <f t="shared" si="9"/>
        <v>87</v>
      </c>
      <c r="J304" s="25">
        <f>VLOOKUP(I304,'Point Table'!A:B,2,FALSE)</f>
        <v>5.125</v>
      </c>
    </row>
    <row r="305" spans="1:10" x14ac:dyDescent="0.3">
      <c r="A305" s="3" t="s">
        <v>50</v>
      </c>
      <c r="B305" s="3" t="s">
        <v>396</v>
      </c>
      <c r="C305" s="3" t="s">
        <v>33</v>
      </c>
      <c r="D305" s="3">
        <v>11</v>
      </c>
      <c r="E305" s="3" t="s">
        <v>18</v>
      </c>
      <c r="F305" s="3" t="str">
        <f t="shared" si="8"/>
        <v>JackNewboldMGATE CITY STRIDERS</v>
      </c>
      <c r="G305" s="13">
        <v>1.7646990740740741E-2</v>
      </c>
      <c r="H305" s="23">
        <f>IF(C305="F",VLOOKUP(D305,'F 4M Road'!$A$2:$B$101,2,FALSE)*G305,VLOOKUP(D305,'M 4M Road'!$A$2:$B$101,2,FALSE)*G305)</f>
        <v>1.7646990740740741E-2</v>
      </c>
      <c r="I305" s="24">
        <f t="shared" si="9"/>
        <v>88</v>
      </c>
      <c r="J305" s="25">
        <f>VLOOKUP(I305,'Point Table'!A:B,2,FALSE)</f>
        <v>4.9375</v>
      </c>
    </row>
    <row r="306" spans="1:10" x14ac:dyDescent="0.3">
      <c r="A306" s="3" t="s">
        <v>559</v>
      </c>
      <c r="B306" s="3" t="s">
        <v>269</v>
      </c>
      <c r="C306" s="3" t="s">
        <v>33</v>
      </c>
      <c r="D306" s="3">
        <v>44</v>
      </c>
      <c r="E306" s="3" t="s">
        <v>20</v>
      </c>
      <c r="F306" s="3" t="str">
        <f t="shared" si="8"/>
        <v>AdamWilsonMMILLENNIUM RUNNING</v>
      </c>
      <c r="G306" s="13">
        <v>1.9091435185185187E-2</v>
      </c>
      <c r="H306" s="23">
        <f>IF(C306="F",VLOOKUP(D306,'F 4M Road'!$A$2:$B$101,2,FALSE)*G306,VLOOKUP(D306,'M 4M Road'!$A$2:$B$101,2,FALSE)*G306)</f>
        <v>1.7672941550925927E-2</v>
      </c>
      <c r="I306" s="24">
        <f t="shared" si="9"/>
        <v>89</v>
      </c>
      <c r="J306" s="25">
        <f>VLOOKUP(I306,'Point Table'!A:B,2,FALSE)</f>
        <v>4.75</v>
      </c>
    </row>
    <row r="307" spans="1:10" x14ac:dyDescent="0.3">
      <c r="A307" s="3" t="s">
        <v>554</v>
      </c>
      <c r="B307" s="3" t="s">
        <v>265</v>
      </c>
      <c r="C307" s="3" t="s">
        <v>33</v>
      </c>
      <c r="D307" s="3">
        <v>68</v>
      </c>
      <c r="E307" s="3" t="s">
        <v>19</v>
      </c>
      <c r="F307" s="3" t="str">
        <f t="shared" si="8"/>
        <v>GarySomogieMGREATER DERRY TRACK CLUB</v>
      </c>
      <c r="G307" s="13">
        <v>2.3495370370370371E-2</v>
      </c>
      <c r="H307" s="23">
        <f>IF(C307="F",VLOOKUP(D307,'F 4M Road'!$A$2:$B$101,2,FALSE)*G307,VLOOKUP(D307,'M 4M Road'!$A$2:$B$101,2,FALSE)*G307)</f>
        <v>1.7699062500000001E-2</v>
      </c>
      <c r="I307" s="24">
        <f t="shared" si="9"/>
        <v>90</v>
      </c>
      <c r="J307" s="25">
        <f>VLOOKUP(I307,'Point Table'!A:B,2,FALSE)</f>
        <v>4.5625</v>
      </c>
    </row>
    <row r="308" spans="1:10" x14ac:dyDescent="0.3">
      <c r="A308" s="3" t="s">
        <v>555</v>
      </c>
      <c r="B308" s="3" t="s">
        <v>556</v>
      </c>
      <c r="C308" s="3" t="s">
        <v>33</v>
      </c>
      <c r="D308" s="3">
        <v>31</v>
      </c>
      <c r="E308" s="3" t="s">
        <v>20</v>
      </c>
      <c r="F308" s="3" t="str">
        <f t="shared" si="8"/>
        <v>TylerGuilbeaultMMILLENNIUM RUNNING</v>
      </c>
      <c r="G308" s="13">
        <v>1.7729166666666667E-2</v>
      </c>
      <c r="H308" s="23">
        <f>IF(C308="F",VLOOKUP(D308,'F 4M Road'!$A$2:$B$101,2,FALSE)*G308,VLOOKUP(D308,'M 4M Road'!$A$2:$B$101,2,FALSE)*G308)</f>
        <v>1.771675625E-2</v>
      </c>
      <c r="I308" s="24">
        <f t="shared" si="9"/>
        <v>91</v>
      </c>
      <c r="J308" s="25">
        <f>VLOOKUP(I308,'Point Table'!A:B,2,FALSE)</f>
        <v>4.375</v>
      </c>
    </row>
    <row r="309" spans="1:10" x14ac:dyDescent="0.3">
      <c r="A309" s="3" t="s">
        <v>557</v>
      </c>
      <c r="B309" s="3" t="s">
        <v>558</v>
      </c>
      <c r="C309" s="3" t="s">
        <v>33</v>
      </c>
      <c r="D309" s="3">
        <v>76</v>
      </c>
      <c r="E309" s="3" t="s">
        <v>20</v>
      </c>
      <c r="F309" s="3" t="str">
        <f t="shared" si="8"/>
        <v>SamyEl-GuebalyMMILLENNIUM RUNNING</v>
      </c>
      <c r="G309" s="13">
        <v>2.6262731481481481E-2</v>
      </c>
      <c r="H309" s="23">
        <f>IF(C309="F",VLOOKUP(D309,'F 4M Road'!$A$2:$B$101,2,FALSE)*G309,VLOOKUP(D309,'M 4M Road'!$A$2:$B$101,2,FALSE)*G309)</f>
        <v>1.7764111574074072E-2</v>
      </c>
      <c r="I309" s="24">
        <f t="shared" si="9"/>
        <v>92</v>
      </c>
      <c r="J309" s="25">
        <f>VLOOKUP(I309,'Point Table'!A:B,2,FALSE)</f>
        <v>4.25</v>
      </c>
    </row>
    <row r="310" spans="1:10" x14ac:dyDescent="0.3">
      <c r="A310" s="3" t="s">
        <v>549</v>
      </c>
      <c r="B310" s="3" t="s">
        <v>451</v>
      </c>
      <c r="C310" s="3" t="s">
        <v>33</v>
      </c>
      <c r="D310" s="3">
        <v>15</v>
      </c>
      <c r="E310" s="3" t="s">
        <v>20</v>
      </c>
      <c r="F310" s="3" t="str">
        <f t="shared" si="8"/>
        <v>BrycenLubelczykMMILLENNIUM RUNNING</v>
      </c>
      <c r="G310" s="13">
        <v>1.7782407407407406E-2</v>
      </c>
      <c r="H310" s="23">
        <f>IF(C310="F",VLOOKUP(D310,'F 4M Road'!$A$2:$B$101,2,FALSE)*G310,VLOOKUP(D310,'M 4M Road'!$A$2:$B$101,2,FALSE)*G310)</f>
        <v>1.7782407407407406E-2</v>
      </c>
      <c r="I310" s="24">
        <f t="shared" si="9"/>
        <v>93</v>
      </c>
      <c r="J310" s="25">
        <f>VLOOKUP(I310,'Point Table'!A:B,2,FALSE)</f>
        <v>4.125</v>
      </c>
    </row>
    <row r="311" spans="1:10" x14ac:dyDescent="0.3">
      <c r="A311" s="3" t="s">
        <v>532</v>
      </c>
      <c r="B311" s="3" t="s">
        <v>560</v>
      </c>
      <c r="C311" s="3" t="s">
        <v>33</v>
      </c>
      <c r="D311" s="3">
        <v>52</v>
      </c>
      <c r="E311" s="3" t="s">
        <v>20</v>
      </c>
      <c r="F311" s="3" t="str">
        <f t="shared" si="8"/>
        <v>EricEastmanMMILLENNIUM RUNNING</v>
      </c>
      <c r="G311" s="13">
        <v>2.0586805555555556E-2</v>
      </c>
      <c r="H311" s="23">
        <f>IF(C311="F",VLOOKUP(D311,'F 4M Road'!$A$2:$B$101,2,FALSE)*G311,VLOOKUP(D311,'M 4M Road'!$A$2:$B$101,2,FALSE)*G311)</f>
        <v>1.7875523263888887E-2</v>
      </c>
      <c r="I311" s="24">
        <f t="shared" si="9"/>
        <v>94</v>
      </c>
      <c r="J311" s="25">
        <f>VLOOKUP(I311,'Point Table'!A:B,2,FALSE)</f>
        <v>4</v>
      </c>
    </row>
    <row r="312" spans="1:10" x14ac:dyDescent="0.3">
      <c r="A312" s="3" t="s">
        <v>63</v>
      </c>
      <c r="B312" s="3" t="s">
        <v>422</v>
      </c>
      <c r="C312" s="3" t="s">
        <v>33</v>
      </c>
      <c r="D312" s="3">
        <v>58</v>
      </c>
      <c r="E312" s="3" t="s">
        <v>20</v>
      </c>
      <c r="F312" s="3" t="str">
        <f t="shared" si="8"/>
        <v>GregSmithMMILLENNIUM RUNNING</v>
      </c>
      <c r="G312" s="13">
        <v>2.1740740740740741E-2</v>
      </c>
      <c r="H312" s="23">
        <f>IF(C312="F",VLOOKUP(D312,'F 4M Road'!$A$2:$B$101,2,FALSE)*G312,VLOOKUP(D312,'M 4M Road'!$A$2:$B$101,2,FALSE)*G312)</f>
        <v>1.7940459259259259E-2</v>
      </c>
      <c r="I312" s="24">
        <f t="shared" si="9"/>
        <v>95</v>
      </c>
      <c r="J312" s="25">
        <f>VLOOKUP(I312,'Point Table'!A:B,2,FALSE)</f>
        <v>3.875</v>
      </c>
    </row>
    <row r="313" spans="1:10" x14ac:dyDescent="0.3">
      <c r="A313" s="3" t="s">
        <v>561</v>
      </c>
      <c r="B313" s="3" t="s">
        <v>562</v>
      </c>
      <c r="C313" s="3" t="s">
        <v>33</v>
      </c>
      <c r="D313" s="3">
        <v>47</v>
      </c>
      <c r="E313" s="3" t="s">
        <v>20</v>
      </c>
      <c r="F313" s="3" t="str">
        <f t="shared" si="8"/>
        <v>BillDucasseMMILLENNIUM RUNNING</v>
      </c>
      <c r="G313" s="13">
        <v>1.9921296296296295E-2</v>
      </c>
      <c r="H313" s="23">
        <f>IF(C313="F",VLOOKUP(D313,'F 4M Road'!$A$2:$B$101,2,FALSE)*G313,VLOOKUP(D313,'M 4M Road'!$A$2:$B$101,2,FALSE)*G313)</f>
        <v>1.8012836111111111E-2</v>
      </c>
      <c r="I313" s="24">
        <f t="shared" si="9"/>
        <v>96</v>
      </c>
      <c r="J313" s="25">
        <f>VLOOKUP(I313,'Point Table'!A:B,2,FALSE)</f>
        <v>3.75</v>
      </c>
    </row>
    <row r="314" spans="1:10" x14ac:dyDescent="0.3">
      <c r="A314" s="3" t="s">
        <v>563</v>
      </c>
      <c r="B314" s="3" t="s">
        <v>564</v>
      </c>
      <c r="C314" s="3" t="s">
        <v>33</v>
      </c>
      <c r="D314" s="3">
        <v>48</v>
      </c>
      <c r="E314" s="3" t="s">
        <v>19</v>
      </c>
      <c r="F314" s="3" t="str">
        <f t="shared" si="8"/>
        <v>ClintHavensMGREATER DERRY TRACK CLUB</v>
      </c>
      <c r="G314" s="13">
        <v>2.0240740740740743E-2</v>
      </c>
      <c r="H314" s="23">
        <f>IF(C314="F",VLOOKUP(D314,'F 4M Road'!$A$2:$B$101,2,FALSE)*G314,VLOOKUP(D314,'M 4M Road'!$A$2:$B$101,2,FALSE)*G314)</f>
        <v>1.8155944444444447E-2</v>
      </c>
      <c r="I314" s="24">
        <f t="shared" si="9"/>
        <v>97</v>
      </c>
      <c r="J314" s="25">
        <f>VLOOKUP(I314,'Point Table'!A:B,2,FALSE)</f>
        <v>3.625</v>
      </c>
    </row>
    <row r="315" spans="1:10" x14ac:dyDescent="0.3">
      <c r="A315" s="3" t="s">
        <v>565</v>
      </c>
      <c r="B315" s="3" t="s">
        <v>566</v>
      </c>
      <c r="C315" s="3" t="s">
        <v>33</v>
      </c>
      <c r="D315" s="3">
        <v>28</v>
      </c>
      <c r="E315" s="3" t="s">
        <v>21</v>
      </c>
      <c r="F315" s="3" t="str">
        <f t="shared" si="8"/>
        <v>AndrewHeilmannMUPPER VALLEY RUNNING CLUB</v>
      </c>
      <c r="G315" s="13">
        <v>1.8379629629629628E-2</v>
      </c>
      <c r="H315" s="23">
        <f>IF(C315="F",VLOOKUP(D315,'F 4M Road'!$A$2:$B$101,2,FALSE)*G315,VLOOKUP(D315,'M 4M Road'!$A$2:$B$101,2,FALSE)*G315)</f>
        <v>1.8379629629629628E-2</v>
      </c>
      <c r="I315" s="24">
        <f t="shared" si="9"/>
        <v>98</v>
      </c>
      <c r="J315" s="25">
        <f>VLOOKUP(I315,'Point Table'!A:B,2,FALSE)</f>
        <v>3.5</v>
      </c>
    </row>
    <row r="316" spans="1:10" x14ac:dyDescent="0.3">
      <c r="A316" s="3" t="s">
        <v>117</v>
      </c>
      <c r="B316" s="3" t="s">
        <v>118</v>
      </c>
      <c r="C316" s="3" t="s">
        <v>33</v>
      </c>
      <c r="D316" s="3">
        <v>41</v>
      </c>
      <c r="E316" s="3" t="s">
        <v>18</v>
      </c>
      <c r="F316" s="3" t="str">
        <f t="shared" si="8"/>
        <v>IsaacHornMGATE CITY STRIDERS</v>
      </c>
      <c r="G316" s="13">
        <v>1.959375E-2</v>
      </c>
      <c r="H316" s="23">
        <f>IF(C316="F",VLOOKUP(D316,'F 4M Road'!$A$2:$B$101,2,FALSE)*G316,VLOOKUP(D316,'M 4M Road'!$A$2:$B$101,2,FALSE)*G316)</f>
        <v>1.8561159375E-2</v>
      </c>
      <c r="I316" s="24">
        <f t="shared" si="9"/>
        <v>99</v>
      </c>
      <c r="J316" s="25">
        <f>VLOOKUP(I316,'Point Table'!A:B,2,FALSE)</f>
        <v>3.375</v>
      </c>
    </row>
    <row r="317" spans="1:10" x14ac:dyDescent="0.3">
      <c r="A317" s="3" t="s">
        <v>568</v>
      </c>
      <c r="B317" s="3" t="s">
        <v>569</v>
      </c>
      <c r="C317" s="3" t="s">
        <v>33</v>
      </c>
      <c r="D317" s="3">
        <v>58</v>
      </c>
      <c r="E317" s="3" t="s">
        <v>20</v>
      </c>
      <c r="F317" s="3" t="str">
        <f t="shared" si="8"/>
        <v>DamianManginiMMILLENNIUM RUNNING</v>
      </c>
      <c r="G317" s="13">
        <v>2.2783564814814816E-2</v>
      </c>
      <c r="H317" s="23">
        <f>IF(C317="F",VLOOKUP(D317,'F 4M Road'!$A$2:$B$101,2,FALSE)*G317,VLOOKUP(D317,'M 4M Road'!$A$2:$B$101,2,FALSE)*G317)</f>
        <v>1.8800997685185186E-2</v>
      </c>
      <c r="I317" s="24">
        <f t="shared" si="9"/>
        <v>100</v>
      </c>
      <c r="J317" s="25">
        <f>VLOOKUP(I317,'Point Table'!A:B,2,FALSE)</f>
        <v>3.25</v>
      </c>
    </row>
    <row r="318" spans="1:10" x14ac:dyDescent="0.3">
      <c r="A318" s="3" t="s">
        <v>550</v>
      </c>
      <c r="B318" s="3" t="s">
        <v>551</v>
      </c>
      <c r="C318" s="3" t="s">
        <v>33</v>
      </c>
      <c r="D318" s="3">
        <v>13</v>
      </c>
      <c r="E318" s="3" t="s">
        <v>20</v>
      </c>
      <c r="F318" s="3" t="str">
        <f t="shared" si="8"/>
        <v>KaitoTamaruMMILLENNIUM RUNNING</v>
      </c>
      <c r="G318" s="13">
        <v>1.8805555555555555E-2</v>
      </c>
      <c r="H318" s="23">
        <f>IF(C318="F",VLOOKUP(D318,'F 4M Road'!$A$2:$B$101,2,FALSE)*G318,VLOOKUP(D318,'M 4M Road'!$A$2:$B$101,2,FALSE)*G318)</f>
        <v>1.8805555555555555E-2</v>
      </c>
      <c r="I318" s="24">
        <f t="shared" si="9"/>
        <v>101</v>
      </c>
      <c r="J318" s="25">
        <f>VLOOKUP(I318,'Point Table'!A:B,2,FALSE)</f>
        <v>3.125</v>
      </c>
    </row>
    <row r="319" spans="1:10" x14ac:dyDescent="0.3">
      <c r="A319" s="3" t="s">
        <v>145</v>
      </c>
      <c r="B319" s="3" t="s">
        <v>146</v>
      </c>
      <c r="C319" s="3" t="s">
        <v>33</v>
      </c>
      <c r="D319" s="3">
        <v>62</v>
      </c>
      <c r="E319" s="3" t="s">
        <v>18</v>
      </c>
      <c r="F319" s="3" t="str">
        <f t="shared" si="8"/>
        <v>PhilPetschekMGATE CITY STRIDERS</v>
      </c>
      <c r="G319" s="13">
        <v>2.3616898148148147E-2</v>
      </c>
      <c r="H319" s="23">
        <f>IF(C319="F",VLOOKUP(D319,'F 4M Road'!$A$2:$B$101,2,FALSE)*G319,VLOOKUP(D319,'M 4M Road'!$A$2:$B$101,2,FALSE)*G319)</f>
        <v>1.8808497685185183E-2</v>
      </c>
      <c r="I319" s="24">
        <f t="shared" si="9"/>
        <v>102</v>
      </c>
      <c r="J319" s="25">
        <f>VLOOKUP(I319,'Point Table'!A:B,2,FALSE)</f>
        <v>3.03125</v>
      </c>
    </row>
    <row r="320" spans="1:10" x14ac:dyDescent="0.3">
      <c r="A320" s="3" t="s">
        <v>81</v>
      </c>
      <c r="B320" s="3" t="s">
        <v>570</v>
      </c>
      <c r="C320" s="3" t="s">
        <v>33</v>
      </c>
      <c r="D320" s="3">
        <v>26</v>
      </c>
      <c r="E320" s="3" t="s">
        <v>25</v>
      </c>
      <c r="F320" s="3" t="str">
        <f t="shared" si="8"/>
        <v>TrevorParsonsMRUNNERS ALLEY</v>
      </c>
      <c r="G320" s="13">
        <v>1.9006944444444444E-2</v>
      </c>
      <c r="H320" s="23">
        <f>IF(C320="F",VLOOKUP(D320,'F 4M Road'!$A$2:$B$101,2,FALSE)*G320,VLOOKUP(D320,'M 4M Road'!$A$2:$B$101,2,FALSE)*G320)</f>
        <v>1.9006944444444444E-2</v>
      </c>
      <c r="I320" s="24">
        <f t="shared" si="9"/>
        <v>103</v>
      </c>
      <c r="J320" s="25">
        <f>VLOOKUP(I320,'Point Table'!A:B,2,FALSE)</f>
        <v>2.9375</v>
      </c>
    </row>
    <row r="321" spans="1:10" x14ac:dyDescent="0.3">
      <c r="A321" s="3" t="s">
        <v>571</v>
      </c>
      <c r="B321" s="3" t="s">
        <v>255</v>
      </c>
      <c r="C321" s="3" t="s">
        <v>33</v>
      </c>
      <c r="D321" s="3">
        <v>64</v>
      </c>
      <c r="E321" s="3" t="s">
        <v>20</v>
      </c>
      <c r="F321" s="3" t="str">
        <f t="shared" si="8"/>
        <v>KeithFiliaultMMILLENNIUM RUNNING</v>
      </c>
      <c r="G321" s="13">
        <v>2.4565972222222222E-2</v>
      </c>
      <c r="H321" s="23">
        <f>IF(C321="F",VLOOKUP(D321,'F 4M Road'!$A$2:$B$101,2,FALSE)*G321,VLOOKUP(D321,'M 4M Road'!$A$2:$B$101,2,FALSE)*G321)</f>
        <v>1.9213046875000001E-2</v>
      </c>
      <c r="I321" s="24">
        <f t="shared" si="9"/>
        <v>104</v>
      </c>
      <c r="J321" s="25">
        <f>VLOOKUP(I321,'Point Table'!A:B,2,FALSE)</f>
        <v>2.84375</v>
      </c>
    </row>
    <row r="322" spans="1:10" x14ac:dyDescent="0.3">
      <c r="A322" s="3" t="s">
        <v>572</v>
      </c>
      <c r="B322" s="3" t="s">
        <v>124</v>
      </c>
      <c r="C322" s="3" t="s">
        <v>33</v>
      </c>
      <c r="D322" s="3">
        <v>23</v>
      </c>
      <c r="E322" s="3" t="s">
        <v>20</v>
      </c>
      <c r="F322" s="3" t="str">
        <f t="shared" ref="F322:F352" si="10">A322&amp;B322&amp;C322&amp;E322</f>
        <v>NateNelsonMMILLENNIUM RUNNING</v>
      </c>
      <c r="G322" s="13">
        <v>1.9334490740740739E-2</v>
      </c>
      <c r="H322" s="23">
        <f>IF(C322="F",VLOOKUP(D322,'F 4M Road'!$A$2:$B$101,2,FALSE)*G322,VLOOKUP(D322,'M 4M Road'!$A$2:$B$101,2,FALSE)*G322)</f>
        <v>1.9334490740740739E-2</v>
      </c>
      <c r="I322" s="24">
        <f t="shared" ref="I322:I352" si="11">COUNTIFS($C$2:$C$397,C322,$H$2:$H$397,"&lt;"&amp;H322)+1</f>
        <v>105</v>
      </c>
      <c r="J322" s="25">
        <f>VLOOKUP(I322,'Point Table'!A:B,2,FALSE)</f>
        <v>2.75</v>
      </c>
    </row>
    <row r="323" spans="1:10" x14ac:dyDescent="0.3">
      <c r="A323" s="3" t="s">
        <v>575</v>
      </c>
      <c r="B323" s="3" t="s">
        <v>491</v>
      </c>
      <c r="C323" s="3" t="s">
        <v>33</v>
      </c>
      <c r="D323" s="3">
        <v>39</v>
      </c>
      <c r="E323" s="3" t="s">
        <v>20</v>
      </c>
      <c r="F323" s="3" t="str">
        <f t="shared" si="10"/>
        <v>BrendanBurnsMMILLENNIUM RUNNING</v>
      </c>
      <c r="G323" s="13">
        <v>2.0253472222222221E-2</v>
      </c>
      <c r="H323" s="23">
        <f>IF(C323="F",VLOOKUP(D323,'F 4M Road'!$A$2:$B$101,2,FALSE)*G323,VLOOKUP(D323,'M 4M Road'!$A$2:$B$101,2,FALSE)*G323)</f>
        <v>1.9475738888888889E-2</v>
      </c>
      <c r="I323" s="24">
        <f t="shared" si="11"/>
        <v>106</v>
      </c>
      <c r="J323" s="25">
        <f>VLOOKUP(I323,'Point Table'!A:B,2,FALSE)</f>
        <v>2.65625</v>
      </c>
    </row>
    <row r="324" spans="1:10" x14ac:dyDescent="0.3">
      <c r="A324" s="3" t="s">
        <v>180</v>
      </c>
      <c r="B324" s="3" t="s">
        <v>576</v>
      </c>
      <c r="C324" s="3" t="s">
        <v>33</v>
      </c>
      <c r="D324" s="3">
        <v>59</v>
      </c>
      <c r="E324" s="3" t="s">
        <v>19</v>
      </c>
      <c r="F324" s="3" t="str">
        <f t="shared" si="10"/>
        <v>MarkChickeringMGREATER DERRY TRACK CLUB</v>
      </c>
      <c r="G324" s="13">
        <v>2.4063657407407405E-2</v>
      </c>
      <c r="H324" s="23">
        <f>IF(C324="F",VLOOKUP(D324,'F 4M Road'!$A$2:$B$101,2,FALSE)*G324,VLOOKUP(D324,'M 4M Road'!$A$2:$B$101,2,FALSE)*G324)</f>
        <v>1.9684071759259257E-2</v>
      </c>
      <c r="I324" s="24">
        <f t="shared" si="11"/>
        <v>107</v>
      </c>
      <c r="J324" s="25">
        <f>VLOOKUP(I324,'Point Table'!A:B,2,FALSE)</f>
        <v>2.5625</v>
      </c>
    </row>
    <row r="325" spans="1:10" x14ac:dyDescent="0.3">
      <c r="A325" s="3" t="s">
        <v>573</v>
      </c>
      <c r="B325" s="3" t="s">
        <v>574</v>
      </c>
      <c r="C325" s="3" t="s">
        <v>33</v>
      </c>
      <c r="D325" s="3">
        <v>71</v>
      </c>
      <c r="E325" s="3" t="s">
        <v>20</v>
      </c>
      <c r="F325" s="3" t="str">
        <f t="shared" si="10"/>
        <v>GeorgeSheldonMMILLENNIUM RUNNING</v>
      </c>
      <c r="G325" s="13">
        <v>2.7018518518518522E-2</v>
      </c>
      <c r="H325" s="23">
        <f>IF(C325="F",VLOOKUP(D325,'F 4M Road'!$A$2:$B$101,2,FALSE)*G325,VLOOKUP(D325,'M 4M Road'!$A$2:$B$101,2,FALSE)*G325)</f>
        <v>1.9701903703703706E-2</v>
      </c>
      <c r="I325" s="24">
        <f t="shared" si="11"/>
        <v>108</v>
      </c>
      <c r="J325" s="25">
        <f>VLOOKUP(I325,'Point Table'!A:B,2,FALSE)</f>
        <v>2.46875</v>
      </c>
    </row>
    <row r="326" spans="1:10" x14ac:dyDescent="0.3">
      <c r="A326" s="3" t="s">
        <v>577</v>
      </c>
      <c r="B326" s="3" t="s">
        <v>578</v>
      </c>
      <c r="C326" s="3" t="s">
        <v>33</v>
      </c>
      <c r="D326" s="3">
        <v>42</v>
      </c>
      <c r="E326" s="3" t="s">
        <v>18</v>
      </c>
      <c r="F326" s="3" t="str">
        <f t="shared" si="10"/>
        <v>JonathanRuryMGATE CITY STRIDERS</v>
      </c>
      <c r="G326" s="13">
        <v>2.1091435185185182E-2</v>
      </c>
      <c r="H326" s="23">
        <f>IF(C326="F",VLOOKUP(D326,'F 4M Road'!$A$2:$B$101,2,FALSE)*G326,VLOOKUP(D326,'M 4M Road'!$A$2:$B$101,2,FALSE)*G326)</f>
        <v>1.9828058217592589E-2</v>
      </c>
      <c r="I326" s="24">
        <f t="shared" si="11"/>
        <v>109</v>
      </c>
      <c r="J326" s="25">
        <f>VLOOKUP(I326,'Point Table'!A:B,2,FALSE)</f>
        <v>2.375</v>
      </c>
    </row>
    <row r="327" spans="1:10" x14ac:dyDescent="0.3">
      <c r="A327" s="3" t="s">
        <v>567</v>
      </c>
      <c r="B327" s="3" t="s">
        <v>272</v>
      </c>
      <c r="C327" s="3" t="s">
        <v>33</v>
      </c>
      <c r="D327" s="3">
        <v>13</v>
      </c>
      <c r="E327" s="3" t="s">
        <v>20</v>
      </c>
      <c r="F327" s="3" t="str">
        <f t="shared" si="10"/>
        <v>LeightonKlugMMILLENNIUM RUNNING</v>
      </c>
      <c r="G327" s="13">
        <v>1.9989583333333335E-2</v>
      </c>
      <c r="H327" s="23">
        <f>IF(C327="F",VLOOKUP(D327,'F 4M Road'!$A$2:$B$101,2,FALSE)*G327,VLOOKUP(D327,'M 4M Road'!$A$2:$B$101,2,FALSE)*G327)</f>
        <v>1.9989583333333335E-2</v>
      </c>
      <c r="I327" s="24">
        <f t="shared" si="11"/>
        <v>110</v>
      </c>
      <c r="J327" s="25">
        <f>VLOOKUP(I327,'Point Table'!A:B,2,FALSE)</f>
        <v>2.28125</v>
      </c>
    </row>
    <row r="328" spans="1:10" x14ac:dyDescent="0.3">
      <c r="A328" s="3" t="s">
        <v>75</v>
      </c>
      <c r="B328" s="3" t="s">
        <v>320</v>
      </c>
      <c r="C328" s="3" t="s">
        <v>33</v>
      </c>
      <c r="D328" s="3">
        <v>77</v>
      </c>
      <c r="E328" s="3" t="s">
        <v>19</v>
      </c>
      <c r="F328" s="3" t="str">
        <f t="shared" si="10"/>
        <v>BobMullenMGREATER DERRY TRACK CLUB</v>
      </c>
      <c r="G328" s="13">
        <v>3.0724537037037036E-2</v>
      </c>
      <c r="H328" s="23">
        <f>IF(C328="F",VLOOKUP(D328,'F 4M Road'!$A$2:$B$101,2,FALSE)*G328,VLOOKUP(D328,'M 4M Road'!$A$2:$B$101,2,FALSE)*G328)</f>
        <v>2.0401092592592592E-2</v>
      </c>
      <c r="I328" s="24">
        <f t="shared" si="11"/>
        <v>111</v>
      </c>
      <c r="J328" s="25">
        <f>VLOOKUP(I328,'Point Table'!A:B,2,FALSE)</f>
        <v>2.1875</v>
      </c>
    </row>
    <row r="329" spans="1:10" x14ac:dyDescent="0.3">
      <c r="A329" s="3" t="s">
        <v>555</v>
      </c>
      <c r="B329" s="3" t="s">
        <v>579</v>
      </c>
      <c r="C329" s="3" t="s">
        <v>33</v>
      </c>
      <c r="D329" s="3">
        <v>30</v>
      </c>
      <c r="E329" s="3" t="s">
        <v>20</v>
      </c>
      <c r="F329" s="3" t="str">
        <f t="shared" si="10"/>
        <v>TylerMeilleurMMILLENNIUM RUNNING</v>
      </c>
      <c r="G329" s="13">
        <v>2.0453703703703703E-2</v>
      </c>
      <c r="H329" s="23">
        <f>IF(C329="F",VLOOKUP(D329,'F 4M Road'!$A$2:$B$101,2,FALSE)*G329,VLOOKUP(D329,'M 4M Road'!$A$2:$B$101,2,FALSE)*G329)</f>
        <v>2.0453703703703703E-2</v>
      </c>
      <c r="I329" s="24">
        <f t="shared" si="11"/>
        <v>112</v>
      </c>
      <c r="J329" s="25">
        <f>VLOOKUP(I329,'Point Table'!A:B,2,FALSE)</f>
        <v>2.125</v>
      </c>
    </row>
    <row r="330" spans="1:10" x14ac:dyDescent="0.3">
      <c r="A330" s="3" t="s">
        <v>486</v>
      </c>
      <c r="B330" s="3" t="s">
        <v>580</v>
      </c>
      <c r="C330" s="3" t="s">
        <v>33</v>
      </c>
      <c r="D330" s="3">
        <v>37</v>
      </c>
      <c r="E330" s="3" t="s">
        <v>20</v>
      </c>
      <c r="F330" s="3" t="str">
        <f t="shared" si="10"/>
        <v>KevinSwensonMMILLENNIUM RUNNING</v>
      </c>
      <c r="G330" s="13">
        <v>2.111574074074074E-2</v>
      </c>
      <c r="H330" s="23">
        <f>IF(C330="F",VLOOKUP(D330,'F 4M Road'!$A$2:$B$101,2,FALSE)*G330,VLOOKUP(D330,'M 4M Road'!$A$2:$B$101,2,FALSE)*G330)</f>
        <v>2.0604739814814813E-2</v>
      </c>
      <c r="I330" s="24">
        <f t="shared" si="11"/>
        <v>113</v>
      </c>
      <c r="J330" s="25">
        <f>VLOOKUP(I330,'Point Table'!A:B,2,FALSE)</f>
        <v>2.0625</v>
      </c>
    </row>
    <row r="331" spans="1:10" x14ac:dyDescent="0.3">
      <c r="A331" s="3" t="s">
        <v>42</v>
      </c>
      <c r="B331" s="3" t="s">
        <v>165</v>
      </c>
      <c r="C331" s="3" t="s">
        <v>33</v>
      </c>
      <c r="D331" s="3">
        <v>36</v>
      </c>
      <c r="E331" s="3" t="s">
        <v>20</v>
      </c>
      <c r="F331" s="3" t="str">
        <f t="shared" si="10"/>
        <v>RyanFarnsworthMMILLENNIUM RUNNING</v>
      </c>
      <c r="G331" s="13">
        <v>2.1001157407407406E-2</v>
      </c>
      <c r="H331" s="23">
        <f>IF(C331="F",VLOOKUP(D331,'F 4M Road'!$A$2:$B$101,2,FALSE)*G331,VLOOKUP(D331,'M 4M Road'!$A$2:$B$101,2,FALSE)*G331)</f>
        <v>2.0623136574074073E-2</v>
      </c>
      <c r="I331" s="24">
        <f t="shared" si="11"/>
        <v>114</v>
      </c>
      <c r="J331" s="25">
        <f>VLOOKUP(I331,'Point Table'!A:B,2,FALSE)</f>
        <v>2</v>
      </c>
    </row>
    <row r="332" spans="1:10" x14ac:dyDescent="0.3">
      <c r="A332" s="3" t="s">
        <v>180</v>
      </c>
      <c r="B332" s="3" t="s">
        <v>327</v>
      </c>
      <c r="C332" s="3" t="s">
        <v>33</v>
      </c>
      <c r="D332" s="3">
        <v>55</v>
      </c>
      <c r="E332" s="3" t="s">
        <v>19</v>
      </c>
      <c r="F332" s="3" t="str">
        <f t="shared" si="10"/>
        <v>MarkRapaportMGREATER DERRY TRACK CLUB</v>
      </c>
      <c r="G332" s="13">
        <v>2.5797453703703704E-2</v>
      </c>
      <c r="H332" s="23">
        <f>IF(C332="F",VLOOKUP(D332,'F 4M Road'!$A$2:$B$101,2,FALSE)*G332,VLOOKUP(D332,'M 4M Road'!$A$2:$B$101,2,FALSE)*G332)</f>
        <v>2.1842704050925928E-2</v>
      </c>
      <c r="I332" s="24">
        <f t="shared" si="11"/>
        <v>115</v>
      </c>
      <c r="J332" s="25">
        <f>VLOOKUP(I332,'Point Table'!A:B,2,FALSE)</f>
        <v>2</v>
      </c>
    </row>
    <row r="333" spans="1:10" x14ac:dyDescent="0.3">
      <c r="A333" s="3" t="s">
        <v>581</v>
      </c>
      <c r="B333" s="3" t="s">
        <v>582</v>
      </c>
      <c r="C333" s="3" t="s">
        <v>33</v>
      </c>
      <c r="D333" s="3">
        <v>62</v>
      </c>
      <c r="E333" s="3" t="s">
        <v>20</v>
      </c>
      <c r="F333" s="3" t="str">
        <f t="shared" si="10"/>
        <v>AnthonyBravo-PerezMMILLENNIUM RUNNING</v>
      </c>
      <c r="G333" s="13">
        <v>2.8163194444444442E-2</v>
      </c>
      <c r="H333" s="23">
        <f>IF(C333="F",VLOOKUP(D333,'F 4M Road'!$A$2:$B$101,2,FALSE)*G333,VLOOKUP(D333,'M 4M Road'!$A$2:$B$101,2,FALSE)*G333)</f>
        <v>2.2429168055555553E-2</v>
      </c>
      <c r="I333" s="24">
        <f t="shared" si="11"/>
        <v>116</v>
      </c>
      <c r="J333" s="25">
        <f>VLOOKUP(I333,'Point Table'!A:B,2,FALSE)</f>
        <v>2</v>
      </c>
    </row>
    <row r="334" spans="1:10" x14ac:dyDescent="0.3">
      <c r="A334" s="3" t="s">
        <v>583</v>
      </c>
      <c r="B334" s="3" t="s">
        <v>353</v>
      </c>
      <c r="C334" s="3" t="s">
        <v>33</v>
      </c>
      <c r="D334" s="3">
        <v>43</v>
      </c>
      <c r="E334" s="3" t="s">
        <v>19</v>
      </c>
      <c r="F334" s="3" t="str">
        <f t="shared" si="10"/>
        <v>WilliamPetersonMGREATER DERRY TRACK CLUB</v>
      </c>
      <c r="G334" s="13">
        <v>2.4613425925925927E-2</v>
      </c>
      <c r="H334" s="23">
        <f>IF(C334="F",VLOOKUP(D334,'F 4M Road'!$A$2:$B$101,2,FALSE)*G334,VLOOKUP(D334,'M 4M Road'!$A$2:$B$101,2,FALSE)*G334)</f>
        <v>2.2961865046296298E-2</v>
      </c>
      <c r="I334" s="24">
        <f t="shared" si="11"/>
        <v>117</v>
      </c>
      <c r="J334" s="25">
        <f>VLOOKUP(I334,'Point Table'!A:B,2,FALSE)</f>
        <v>2</v>
      </c>
    </row>
    <row r="335" spans="1:10" x14ac:dyDescent="0.3">
      <c r="A335" s="3" t="s">
        <v>584</v>
      </c>
      <c r="B335" s="3" t="s">
        <v>585</v>
      </c>
      <c r="C335" s="3" t="s">
        <v>33</v>
      </c>
      <c r="D335" s="3">
        <v>59</v>
      </c>
      <c r="E335" s="3" t="s">
        <v>19</v>
      </c>
      <c r="F335" s="3" t="str">
        <f t="shared" si="10"/>
        <v>PaulSchofieldMGREATER DERRY TRACK CLUB</v>
      </c>
      <c r="G335" s="13">
        <v>2.8488425925925927E-2</v>
      </c>
      <c r="H335" s="23">
        <f>IF(C335="F",VLOOKUP(D335,'F 4M Road'!$A$2:$B$101,2,FALSE)*G335,VLOOKUP(D335,'M 4M Road'!$A$2:$B$101,2,FALSE)*G335)</f>
        <v>2.3303532407407408E-2</v>
      </c>
      <c r="I335" s="24">
        <f t="shared" si="11"/>
        <v>118</v>
      </c>
      <c r="J335" s="25">
        <f>VLOOKUP(I335,'Point Table'!A:B,2,FALSE)</f>
        <v>2</v>
      </c>
    </row>
    <row r="336" spans="1:10" x14ac:dyDescent="0.3">
      <c r="A336" s="3" t="s">
        <v>152</v>
      </c>
      <c r="B336" s="3" t="s">
        <v>153</v>
      </c>
      <c r="C336" s="3" t="s">
        <v>33</v>
      </c>
      <c r="D336" s="3">
        <v>44</v>
      </c>
      <c r="E336" s="3" t="s">
        <v>19</v>
      </c>
      <c r="F336" s="3" t="str">
        <f t="shared" si="10"/>
        <v>SharadVidyarthyMGREATER DERRY TRACK CLUB</v>
      </c>
      <c r="G336" s="13">
        <v>2.5263888888888891E-2</v>
      </c>
      <c r="H336" s="23">
        <f>IF(C336="F",VLOOKUP(D336,'F 4M Road'!$A$2:$B$101,2,FALSE)*G336,VLOOKUP(D336,'M 4M Road'!$A$2:$B$101,2,FALSE)*G336)</f>
        <v>2.3386781944444445E-2</v>
      </c>
      <c r="I336" s="24">
        <f t="shared" si="11"/>
        <v>119</v>
      </c>
      <c r="J336" s="25">
        <f>VLOOKUP(I336,'Point Table'!A:B,2,FALSE)</f>
        <v>2</v>
      </c>
    </row>
    <row r="337" spans="1:10" x14ac:dyDescent="0.3">
      <c r="A337" s="3" t="s">
        <v>77</v>
      </c>
      <c r="B337" s="3" t="s">
        <v>257</v>
      </c>
      <c r="C337" s="3" t="s">
        <v>33</v>
      </c>
      <c r="D337" s="3">
        <v>63</v>
      </c>
      <c r="E337" s="3" t="s">
        <v>20</v>
      </c>
      <c r="F337" s="3" t="str">
        <f t="shared" si="10"/>
        <v>ChrisAgerMMILLENNIUM RUNNING</v>
      </c>
      <c r="G337" s="13">
        <v>3.0125000000000002E-2</v>
      </c>
      <c r="H337" s="23">
        <f>IF(C337="F",VLOOKUP(D337,'F 4M Road'!$A$2:$B$101,2,FALSE)*G337,VLOOKUP(D337,'M 4M Road'!$A$2:$B$101,2,FALSE)*G337)</f>
        <v>2.3774650000000001E-2</v>
      </c>
      <c r="I337" s="24">
        <f t="shared" si="11"/>
        <v>120</v>
      </c>
      <c r="J337" s="25">
        <f>VLOOKUP(I337,'Point Table'!A:B,2,FALSE)</f>
        <v>2</v>
      </c>
    </row>
    <row r="338" spans="1:10" x14ac:dyDescent="0.3">
      <c r="A338" s="3" t="s">
        <v>559</v>
      </c>
      <c r="B338" s="3" t="s">
        <v>239</v>
      </c>
      <c r="C338" s="3" t="s">
        <v>33</v>
      </c>
      <c r="D338" s="3">
        <v>66</v>
      </c>
      <c r="E338" s="3" t="s">
        <v>20</v>
      </c>
      <c r="F338" s="3" t="str">
        <f t="shared" si="10"/>
        <v>AdamRosenthalMMILLENNIUM RUNNING</v>
      </c>
      <c r="G338" s="13">
        <v>3.1202546296296294E-2</v>
      </c>
      <c r="H338" s="23">
        <f>IF(C338="F",VLOOKUP(D338,'F 4M Road'!$A$2:$B$101,2,FALSE)*G338,VLOOKUP(D338,'M 4M Road'!$A$2:$B$101,2,FALSE)*G338)</f>
        <v>2.3954194791666668E-2</v>
      </c>
      <c r="I338" s="24">
        <f t="shared" si="11"/>
        <v>121</v>
      </c>
      <c r="J338" s="25">
        <f>VLOOKUP(I338,'Point Table'!A:B,2,FALSE)</f>
        <v>2</v>
      </c>
    </row>
    <row r="339" spans="1:10" x14ac:dyDescent="0.3">
      <c r="A339" s="3" t="s">
        <v>586</v>
      </c>
      <c r="B339" s="3" t="s">
        <v>351</v>
      </c>
      <c r="C339" s="3" t="s">
        <v>33</v>
      </c>
      <c r="D339" s="3">
        <v>60</v>
      </c>
      <c r="E339" s="3" t="s">
        <v>19</v>
      </c>
      <c r="F339" s="3" t="str">
        <f t="shared" si="10"/>
        <v>SpiroHarbilasMGREATER DERRY TRACK CLUB</v>
      </c>
      <c r="G339" s="13">
        <v>2.9636574074074076E-2</v>
      </c>
      <c r="H339" s="23">
        <f>IF(C339="F",VLOOKUP(D339,'F 4M Road'!$A$2:$B$101,2,FALSE)*G339,VLOOKUP(D339,'M 4M Road'!$A$2:$B$101,2,FALSE)*G339)</f>
        <v>2.4029334259259259E-2</v>
      </c>
      <c r="I339" s="24">
        <f t="shared" si="11"/>
        <v>122</v>
      </c>
      <c r="J339" s="25">
        <f>VLOOKUP(I339,'Point Table'!A:B,2,FALSE)</f>
        <v>2</v>
      </c>
    </row>
    <row r="340" spans="1:10" x14ac:dyDescent="0.3">
      <c r="A340" s="3" t="s">
        <v>53</v>
      </c>
      <c r="B340" s="3" t="s">
        <v>12</v>
      </c>
      <c r="C340" s="3" t="s">
        <v>33</v>
      </c>
      <c r="D340" s="3">
        <v>57</v>
      </c>
      <c r="E340" s="3" t="s">
        <v>20</v>
      </c>
      <c r="F340" s="3" t="str">
        <f t="shared" si="10"/>
        <v>JohnRankMMILLENNIUM RUNNING</v>
      </c>
      <c r="G340" s="13">
        <v>3.037847222222222E-2</v>
      </c>
      <c r="H340" s="23">
        <f>IF(C340="F",VLOOKUP(D340,'F 4M Road'!$A$2:$B$101,2,FALSE)*G340,VLOOKUP(D340,'M 4M Road'!$A$2:$B$101,2,FALSE)*G340)</f>
        <v>2.5284002430555556E-2</v>
      </c>
      <c r="I340" s="24">
        <f t="shared" si="11"/>
        <v>123</v>
      </c>
      <c r="J340" s="25">
        <f>VLOOKUP(I340,'Point Table'!A:B,2,FALSE)</f>
        <v>2</v>
      </c>
    </row>
    <row r="341" spans="1:10" x14ac:dyDescent="0.3">
      <c r="A341" s="3" t="s">
        <v>587</v>
      </c>
      <c r="B341" s="3" t="s">
        <v>153</v>
      </c>
      <c r="C341" s="3" t="s">
        <v>33</v>
      </c>
      <c r="D341" s="3">
        <v>18</v>
      </c>
      <c r="E341" s="3" t="s">
        <v>19</v>
      </c>
      <c r="F341" s="3" t="str">
        <f t="shared" si="10"/>
        <v>AaryanVidyarthyMGREATER DERRY TRACK CLUB</v>
      </c>
      <c r="G341" s="13">
        <v>2.5723379629629627E-2</v>
      </c>
      <c r="H341" s="23">
        <f>IF(C341="F",VLOOKUP(D341,'F 4M Road'!$A$2:$B$101,2,FALSE)*G341,VLOOKUP(D341,'M 4M Road'!$A$2:$B$101,2,FALSE)*G341)</f>
        <v>2.5723379629629627E-2</v>
      </c>
      <c r="I341" s="24">
        <f t="shared" si="11"/>
        <v>124</v>
      </c>
      <c r="J341" s="25">
        <f>VLOOKUP(I341,'Point Table'!A:B,2,FALSE)</f>
        <v>2</v>
      </c>
    </row>
    <row r="342" spans="1:10" x14ac:dyDescent="0.3">
      <c r="A342" s="3" t="s">
        <v>479</v>
      </c>
      <c r="B342" s="3" t="s">
        <v>589</v>
      </c>
      <c r="C342" s="3" t="s">
        <v>33</v>
      </c>
      <c r="D342" s="3">
        <v>42</v>
      </c>
      <c r="E342" s="3" t="s">
        <v>20</v>
      </c>
      <c r="F342" s="3" t="str">
        <f t="shared" si="10"/>
        <v>BrianBozakMMILLENNIUM RUNNING</v>
      </c>
      <c r="G342" s="13">
        <v>2.763310185185185E-2</v>
      </c>
      <c r="H342" s="23">
        <f>IF(C342="F",VLOOKUP(D342,'F 4M Road'!$A$2:$B$101,2,FALSE)*G342,VLOOKUP(D342,'M 4M Road'!$A$2:$B$101,2,FALSE)*G342)</f>
        <v>2.5977879050925926E-2</v>
      </c>
      <c r="I342" s="24">
        <f t="shared" si="11"/>
        <v>125</v>
      </c>
      <c r="J342" s="25">
        <f>VLOOKUP(I342,'Point Table'!A:B,2,FALSE)</f>
        <v>2</v>
      </c>
    </row>
    <row r="343" spans="1:10" x14ac:dyDescent="0.3">
      <c r="A343" s="3" t="s">
        <v>111</v>
      </c>
      <c r="B343" s="3" t="s">
        <v>588</v>
      </c>
      <c r="C343" s="3" t="s">
        <v>33</v>
      </c>
      <c r="D343" s="3">
        <v>51</v>
      </c>
      <c r="E343" s="3" t="s">
        <v>20</v>
      </c>
      <c r="F343" s="3" t="str">
        <f t="shared" si="10"/>
        <v>RobertHoffmanMMILLENNIUM RUNNING</v>
      </c>
      <c r="G343" s="13">
        <v>2.974537037037037E-2</v>
      </c>
      <c r="H343" s="23">
        <f>IF(C343="F",VLOOKUP(D343,'F 4M Road'!$A$2:$B$101,2,FALSE)*G343,VLOOKUP(D343,'M 4M Road'!$A$2:$B$101,2,FALSE)*G343)</f>
        <v>2.603909722222222E-2</v>
      </c>
      <c r="I343" s="24">
        <f t="shared" si="11"/>
        <v>126</v>
      </c>
      <c r="J343" s="25">
        <f>VLOOKUP(I343,'Point Table'!A:B,2,FALSE)</f>
        <v>2</v>
      </c>
    </row>
    <row r="344" spans="1:10" x14ac:dyDescent="0.3">
      <c r="A344" s="3" t="s">
        <v>58</v>
      </c>
      <c r="B344" s="3" t="s">
        <v>590</v>
      </c>
      <c r="C344" s="3" t="s">
        <v>33</v>
      </c>
      <c r="D344" s="3">
        <v>56</v>
      </c>
      <c r="E344" s="3" t="s">
        <v>20</v>
      </c>
      <c r="F344" s="3" t="str">
        <f t="shared" si="10"/>
        <v>JimJervisMMILLENNIUM RUNNING</v>
      </c>
      <c r="G344" s="13">
        <v>3.1234953703703702E-2</v>
      </c>
      <c r="H344" s="23">
        <f>IF(C344="F",VLOOKUP(D344,'F 4M Road'!$A$2:$B$101,2,FALSE)*G344,VLOOKUP(D344,'M 4M Road'!$A$2:$B$101,2,FALSE)*G344)</f>
        <v>2.6221743634259258E-2</v>
      </c>
      <c r="I344" s="24">
        <f t="shared" si="11"/>
        <v>127</v>
      </c>
      <c r="J344" s="25">
        <f>VLOOKUP(I344,'Point Table'!A:B,2,FALSE)</f>
        <v>2</v>
      </c>
    </row>
    <row r="345" spans="1:10" x14ac:dyDescent="0.3">
      <c r="A345" s="3" t="s">
        <v>591</v>
      </c>
      <c r="B345" s="3" t="s">
        <v>592</v>
      </c>
      <c r="C345" s="3" t="s">
        <v>33</v>
      </c>
      <c r="D345" s="3">
        <v>50</v>
      </c>
      <c r="E345" s="3" t="s">
        <v>20</v>
      </c>
      <c r="F345" s="3" t="str">
        <f t="shared" si="10"/>
        <v>AngusBeattieMMILLENNIUM RUNNING</v>
      </c>
      <c r="G345" s="13">
        <v>3.0622685185185183E-2</v>
      </c>
      <c r="H345" s="23">
        <f>IF(C345="F",VLOOKUP(D345,'F 4M Road'!$A$2:$B$101,2,FALSE)*G345,VLOOKUP(D345,'M 4M Road'!$A$2:$B$101,2,FALSE)*G345)</f>
        <v>2.7027581944444445E-2</v>
      </c>
      <c r="I345" s="24">
        <f t="shared" si="11"/>
        <v>128</v>
      </c>
      <c r="J345" s="25">
        <f>VLOOKUP(I345,'Point Table'!A:B,2,FALSE)</f>
        <v>2</v>
      </c>
    </row>
    <row r="346" spans="1:10" x14ac:dyDescent="0.3">
      <c r="A346" s="3" t="s">
        <v>584</v>
      </c>
      <c r="B346" s="3" t="s">
        <v>593</v>
      </c>
      <c r="C346" s="3" t="s">
        <v>33</v>
      </c>
      <c r="D346" s="3">
        <v>69</v>
      </c>
      <c r="E346" s="3" t="s">
        <v>20</v>
      </c>
      <c r="F346" s="3" t="str">
        <f t="shared" si="10"/>
        <v>PaulBoissoneaultMMILLENNIUM RUNNING</v>
      </c>
      <c r="G346" s="13">
        <v>3.6769675925925928E-2</v>
      </c>
      <c r="H346" s="23">
        <f>IF(C346="F",VLOOKUP(D346,'F 4M Road'!$A$2:$B$101,2,FALSE)*G346,VLOOKUP(D346,'M 4M Road'!$A$2:$B$101,2,FALSE)*G346)</f>
        <v>2.7426501273148149E-2</v>
      </c>
      <c r="I346" s="24">
        <f t="shared" si="11"/>
        <v>129</v>
      </c>
      <c r="J346" s="25">
        <f>VLOOKUP(I346,'Point Table'!A:B,2,FALSE)</f>
        <v>2</v>
      </c>
    </row>
    <row r="347" spans="1:10" x14ac:dyDescent="0.3">
      <c r="A347" s="3" t="s">
        <v>91</v>
      </c>
      <c r="B347" s="3" t="s">
        <v>261</v>
      </c>
      <c r="C347" s="3" t="s">
        <v>33</v>
      </c>
      <c r="D347" s="3">
        <v>33</v>
      </c>
      <c r="E347" s="3" t="s">
        <v>20</v>
      </c>
      <c r="F347" s="3" t="str">
        <f t="shared" si="10"/>
        <v>LauraJohnsonMMILLENNIUM RUNNING</v>
      </c>
      <c r="G347" s="13">
        <v>2.8126157407407409E-2</v>
      </c>
      <c r="H347" s="23">
        <f>IF(C347="F",VLOOKUP(D347,'F 4M Road'!$A$2:$B$101,2,FALSE)*G347,VLOOKUP(D347,'M 4M Road'!$A$2:$B$101,2,FALSE)*G347)</f>
        <v>2.7988339236111111E-2</v>
      </c>
      <c r="I347" s="24">
        <f t="shared" si="11"/>
        <v>130</v>
      </c>
      <c r="J347" s="25">
        <f>VLOOKUP(I347,'Point Table'!A:B,2,FALSE)</f>
        <v>2</v>
      </c>
    </row>
    <row r="348" spans="1:10" x14ac:dyDescent="0.3">
      <c r="A348" s="3" t="s">
        <v>594</v>
      </c>
      <c r="B348" s="3" t="s">
        <v>595</v>
      </c>
      <c r="C348" s="3" t="s">
        <v>33</v>
      </c>
      <c r="D348" s="3">
        <v>64</v>
      </c>
      <c r="E348" s="3" t="s">
        <v>19</v>
      </c>
      <c r="F348" s="3" t="str">
        <f t="shared" si="10"/>
        <v>BrettKarinenMGREATER DERRY TRACK CLUB</v>
      </c>
      <c r="G348" s="13">
        <v>3.8442129629629632E-2</v>
      </c>
      <c r="H348" s="23">
        <f>IF(C348="F",VLOOKUP(D348,'F 4M Road'!$A$2:$B$101,2,FALSE)*G348,VLOOKUP(D348,'M 4M Road'!$A$2:$B$101,2,FALSE)*G348)</f>
        <v>3.0065589583333337E-2</v>
      </c>
      <c r="I348" s="24">
        <f t="shared" si="11"/>
        <v>131</v>
      </c>
      <c r="J348" s="25">
        <f>VLOOKUP(I348,'Point Table'!A:B,2,FALSE)</f>
        <v>2</v>
      </c>
    </row>
    <row r="349" spans="1:10" x14ac:dyDescent="0.3">
      <c r="A349" s="3" t="s">
        <v>111</v>
      </c>
      <c r="B349" s="3" t="s">
        <v>596</v>
      </c>
      <c r="C349" s="3" t="s">
        <v>33</v>
      </c>
      <c r="D349" s="3">
        <v>59</v>
      </c>
      <c r="E349" s="3" t="s">
        <v>18</v>
      </c>
      <c r="F349" s="3" t="str">
        <f t="shared" si="10"/>
        <v>RobertLembreeMGATE CITY STRIDERS</v>
      </c>
      <c r="G349" s="13">
        <v>3.8658564814814819E-2</v>
      </c>
      <c r="H349" s="23">
        <f>IF(C349="F",VLOOKUP(D349,'F 4M Road'!$A$2:$B$101,2,FALSE)*G349,VLOOKUP(D349,'M 4M Road'!$A$2:$B$101,2,FALSE)*G349)</f>
        <v>3.162270601851852E-2</v>
      </c>
      <c r="I349" s="24">
        <f t="shared" si="11"/>
        <v>132</v>
      </c>
      <c r="J349" s="25">
        <f>VLOOKUP(I349,'Point Table'!A:B,2,FALSE)</f>
        <v>2</v>
      </c>
    </row>
    <row r="350" spans="1:10" x14ac:dyDescent="0.3">
      <c r="A350" s="3" t="s">
        <v>77</v>
      </c>
      <c r="B350" s="3" t="s">
        <v>597</v>
      </c>
      <c r="C350" s="3" t="s">
        <v>33</v>
      </c>
      <c r="D350" s="3">
        <v>58</v>
      </c>
      <c r="E350" s="3" t="s">
        <v>20</v>
      </c>
      <c r="F350" s="3" t="str">
        <f t="shared" si="10"/>
        <v>ChrisHopeyMMILLENNIUM RUNNING</v>
      </c>
      <c r="G350" s="13">
        <v>4.0570601851851851E-2</v>
      </c>
      <c r="H350" s="23">
        <f>IF(C350="F",VLOOKUP(D350,'F 4M Road'!$A$2:$B$101,2,FALSE)*G350,VLOOKUP(D350,'M 4M Road'!$A$2:$B$101,2,FALSE)*G350)</f>
        <v>3.3478860648148152E-2</v>
      </c>
      <c r="I350" s="24">
        <f t="shared" si="11"/>
        <v>133</v>
      </c>
      <c r="J350" s="25">
        <f>VLOOKUP(I350,'Point Table'!A:B,2,FALSE)</f>
        <v>2</v>
      </c>
    </row>
    <row r="351" spans="1:10" x14ac:dyDescent="0.3">
      <c r="A351" s="3" t="s">
        <v>598</v>
      </c>
      <c r="B351" s="3" t="s">
        <v>599</v>
      </c>
      <c r="C351" s="3" t="s">
        <v>33</v>
      </c>
      <c r="D351" s="3">
        <v>55</v>
      </c>
      <c r="E351" s="3" t="s">
        <v>25</v>
      </c>
      <c r="F351" s="3" t="str">
        <f t="shared" si="10"/>
        <v>SergeMichaudMRUNNERS ALLEY</v>
      </c>
      <c r="G351" s="13">
        <v>4.1487268518518521E-2</v>
      </c>
      <c r="H351" s="23">
        <f>IF(C351="F",VLOOKUP(D351,'F 4M Road'!$A$2:$B$101,2,FALSE)*G351,VLOOKUP(D351,'M 4M Road'!$A$2:$B$101,2,FALSE)*G351)</f>
        <v>3.5127270254629632E-2</v>
      </c>
      <c r="I351" s="24">
        <f t="shared" si="11"/>
        <v>134</v>
      </c>
      <c r="J351" s="25">
        <f>VLOOKUP(I351,'Point Table'!A:B,2,FALSE)</f>
        <v>2</v>
      </c>
    </row>
    <row r="352" spans="1:10" x14ac:dyDescent="0.3">
      <c r="A352" s="3" t="s">
        <v>81</v>
      </c>
      <c r="B352" s="3" t="s">
        <v>214</v>
      </c>
      <c r="C352" s="3" t="s">
        <v>33</v>
      </c>
      <c r="D352" s="3">
        <v>38</v>
      </c>
      <c r="E352" s="3" t="s">
        <v>20</v>
      </c>
      <c r="F352" s="3" t="str">
        <f t="shared" si="10"/>
        <v>TrevorCookMMILLENNIUM RUNNING</v>
      </c>
      <c r="G352" s="13">
        <v>4.1629629629629628E-2</v>
      </c>
      <c r="H352" s="23">
        <f>IF(C352="F",VLOOKUP(D352,'F 4M Road'!$A$2:$B$101,2,FALSE)*G352,VLOOKUP(D352,'M 4M Road'!$A$2:$B$101,2,FALSE)*G352)</f>
        <v>4.0330785185185181E-2</v>
      </c>
      <c r="I352" s="24">
        <f t="shared" si="11"/>
        <v>135</v>
      </c>
      <c r="J352" s="25">
        <f>VLOOKUP(I352,'Point Table'!A:B,2,FALSE)</f>
        <v>2</v>
      </c>
    </row>
    <row r="496" ht="15.75" customHeight="1" x14ac:dyDescent="0.3"/>
  </sheetData>
  <sortState xmlns:xlrd2="http://schemas.microsoft.com/office/spreadsheetml/2017/richdata2" ref="A2:AE496">
    <sortCondition ref="C2:C496"/>
    <sortCondition ref="I2:I496"/>
  </sortState>
  <pageMargins left="0.7" right="0.7" top="0.75" bottom="0.75" header="0.3" footer="0.3"/>
  <pageSetup orientation="portrait" horizontalDpi="360" verticalDpi="3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B101"/>
  <sheetViews>
    <sheetView workbookViewId="0">
      <pane ySplit="1" topLeftCell="A2" activePane="bottomLeft" state="frozen"/>
      <selection pane="bottomLeft" activeCell="A2" sqref="A2"/>
    </sheetView>
  </sheetViews>
  <sheetFormatPr defaultColWidth="12.53515625" defaultRowHeight="15.75" customHeight="1" x14ac:dyDescent="0.3"/>
  <cols>
    <col min="1" max="1" width="12.53515625" style="3"/>
    <col min="2" max="2" width="12.53515625" style="22"/>
    <col min="3" max="16384" width="12.53515625" style="3"/>
  </cols>
  <sheetData>
    <row r="1" spans="1:2" s="10" customFormat="1" ht="15.75" customHeight="1" x14ac:dyDescent="0.3">
      <c r="A1" s="4" t="s">
        <v>5</v>
      </c>
      <c r="B1" s="20" t="s">
        <v>10</v>
      </c>
    </row>
    <row r="2" spans="1:2" s="10" customFormat="1" ht="15.75" customHeight="1" x14ac:dyDescent="0.3">
      <c r="A2" s="2">
        <v>1</v>
      </c>
      <c r="B2" s="21">
        <v>1</v>
      </c>
    </row>
    <row r="3" spans="1:2" s="10" customFormat="1" ht="15.75" customHeight="1" x14ac:dyDescent="0.3">
      <c r="A3" s="2">
        <v>2</v>
      </c>
      <c r="B3" s="21">
        <v>1</v>
      </c>
    </row>
    <row r="4" spans="1:2" s="10" customFormat="1" ht="15.75" customHeight="1" x14ac:dyDescent="0.3">
      <c r="A4" s="2">
        <v>3</v>
      </c>
      <c r="B4" s="21">
        <v>1</v>
      </c>
    </row>
    <row r="5" spans="1:2" s="10" customFormat="1" ht="15.75" customHeight="1" x14ac:dyDescent="0.3">
      <c r="A5" s="2">
        <v>4</v>
      </c>
      <c r="B5" s="21">
        <v>1</v>
      </c>
    </row>
    <row r="6" spans="1:2" s="10" customFormat="1" ht="15.75" customHeight="1" x14ac:dyDescent="0.3">
      <c r="A6" s="2">
        <v>5</v>
      </c>
      <c r="B6" s="21">
        <v>1</v>
      </c>
    </row>
    <row r="7" spans="1:2" s="10" customFormat="1" ht="15.75" customHeight="1" x14ac:dyDescent="0.3">
      <c r="A7" s="2">
        <v>6</v>
      </c>
      <c r="B7" s="21">
        <v>1</v>
      </c>
    </row>
    <row r="8" spans="1:2" s="10" customFormat="1" ht="15.75" customHeight="1" x14ac:dyDescent="0.3">
      <c r="A8" s="2">
        <v>7</v>
      </c>
      <c r="B8" s="21">
        <v>1</v>
      </c>
    </row>
    <row r="9" spans="1:2" s="10" customFormat="1" ht="15.75" customHeight="1" x14ac:dyDescent="0.3">
      <c r="A9" s="2">
        <v>8</v>
      </c>
      <c r="B9" s="21">
        <v>1</v>
      </c>
    </row>
    <row r="10" spans="1:2" s="10" customFormat="1" ht="15.75" customHeight="1" x14ac:dyDescent="0.3">
      <c r="A10" s="2">
        <v>9</v>
      </c>
      <c r="B10" s="21">
        <v>1</v>
      </c>
    </row>
    <row r="11" spans="1:2" s="10" customFormat="1" ht="15.75" customHeight="1" x14ac:dyDescent="0.3">
      <c r="A11" s="2">
        <v>10</v>
      </c>
      <c r="B11" s="21">
        <v>1</v>
      </c>
    </row>
    <row r="12" spans="1:2" s="10" customFormat="1" ht="15.75" customHeight="1" x14ac:dyDescent="0.3">
      <c r="A12" s="2">
        <v>11</v>
      </c>
      <c r="B12" s="21">
        <v>1</v>
      </c>
    </row>
    <row r="13" spans="1:2" s="10" customFormat="1" ht="15.75" customHeight="1" x14ac:dyDescent="0.3">
      <c r="A13" s="2">
        <v>12</v>
      </c>
      <c r="B13" s="21">
        <v>1</v>
      </c>
    </row>
    <row r="14" spans="1:2" s="10" customFormat="1" ht="15.75" customHeight="1" x14ac:dyDescent="0.3">
      <c r="A14" s="2">
        <v>13</v>
      </c>
      <c r="B14" s="21">
        <v>1</v>
      </c>
    </row>
    <row r="15" spans="1:2" s="10" customFormat="1" ht="15.75" customHeight="1" x14ac:dyDescent="0.3">
      <c r="A15" s="2">
        <v>14</v>
      </c>
      <c r="B15" s="21">
        <v>1</v>
      </c>
    </row>
    <row r="16" spans="1:2" s="10" customFormat="1" ht="15.75" customHeight="1" x14ac:dyDescent="0.3">
      <c r="A16" s="2">
        <v>15</v>
      </c>
      <c r="B16" s="21">
        <v>1</v>
      </c>
    </row>
    <row r="17" spans="1:2" s="10" customFormat="1" ht="15.75" customHeight="1" x14ac:dyDescent="0.3">
      <c r="A17" s="2">
        <v>16</v>
      </c>
      <c r="B17" s="21">
        <v>1</v>
      </c>
    </row>
    <row r="18" spans="1:2" s="10" customFormat="1" ht="15.75" customHeight="1" x14ac:dyDescent="0.3">
      <c r="A18" s="2">
        <v>17</v>
      </c>
      <c r="B18" s="21">
        <v>1</v>
      </c>
    </row>
    <row r="19" spans="1:2" s="10" customFormat="1" ht="15.75" customHeight="1" x14ac:dyDescent="0.3">
      <c r="A19" s="2">
        <v>18</v>
      </c>
      <c r="B19" s="21">
        <v>1</v>
      </c>
    </row>
    <row r="20" spans="1:2" ht="15.75" customHeight="1" x14ac:dyDescent="0.3">
      <c r="A20" s="2">
        <v>19</v>
      </c>
      <c r="B20" s="21">
        <v>1</v>
      </c>
    </row>
    <row r="21" spans="1:2" ht="15.75" customHeight="1" x14ac:dyDescent="0.3">
      <c r="A21" s="2">
        <v>20</v>
      </c>
      <c r="B21" s="21">
        <v>1</v>
      </c>
    </row>
    <row r="22" spans="1:2" ht="15.75" customHeight="1" x14ac:dyDescent="0.3">
      <c r="A22" s="2">
        <v>21</v>
      </c>
      <c r="B22" s="21">
        <v>1</v>
      </c>
    </row>
    <row r="23" spans="1:2" ht="15.75" customHeight="1" x14ac:dyDescent="0.3">
      <c r="A23" s="2">
        <v>22</v>
      </c>
      <c r="B23" s="21">
        <v>1</v>
      </c>
    </row>
    <row r="24" spans="1:2" ht="15.75" customHeight="1" x14ac:dyDescent="0.3">
      <c r="A24" s="2">
        <v>23</v>
      </c>
      <c r="B24" s="21">
        <v>1</v>
      </c>
    </row>
    <row r="25" spans="1:2" ht="15.75" customHeight="1" x14ac:dyDescent="0.3">
      <c r="A25" s="2">
        <v>24</v>
      </c>
      <c r="B25" s="21">
        <v>1</v>
      </c>
    </row>
    <row r="26" spans="1:2" ht="15.75" customHeight="1" x14ac:dyDescent="0.3">
      <c r="A26" s="2">
        <v>25</v>
      </c>
      <c r="B26" s="21">
        <v>1</v>
      </c>
    </row>
    <row r="27" spans="1:2" ht="15.75" customHeight="1" x14ac:dyDescent="0.3">
      <c r="A27" s="2">
        <v>26</v>
      </c>
      <c r="B27" s="21">
        <v>1</v>
      </c>
    </row>
    <row r="28" spans="1:2" ht="15.75" customHeight="1" x14ac:dyDescent="0.3">
      <c r="A28" s="2">
        <v>27</v>
      </c>
      <c r="B28" s="21">
        <v>1</v>
      </c>
    </row>
    <row r="29" spans="1:2" ht="15.75" customHeight="1" x14ac:dyDescent="0.3">
      <c r="A29" s="2">
        <v>28</v>
      </c>
      <c r="B29" s="21">
        <v>1</v>
      </c>
    </row>
    <row r="30" spans="1:2" ht="15.75" customHeight="1" x14ac:dyDescent="0.3">
      <c r="A30" s="2">
        <v>29</v>
      </c>
      <c r="B30" s="21">
        <v>1</v>
      </c>
    </row>
    <row r="31" spans="1:2" ht="15.75" customHeight="1" x14ac:dyDescent="0.3">
      <c r="A31" s="2">
        <v>30</v>
      </c>
      <c r="B31" s="21">
        <v>1</v>
      </c>
    </row>
    <row r="32" spans="1:2" ht="15.75" customHeight="1" x14ac:dyDescent="0.3">
      <c r="A32" s="2">
        <v>31</v>
      </c>
      <c r="B32" s="21">
        <v>0.99950000000000006</v>
      </c>
    </row>
    <row r="33" spans="1:2" ht="15.75" customHeight="1" x14ac:dyDescent="0.3">
      <c r="A33" s="2">
        <v>32</v>
      </c>
      <c r="B33" s="21">
        <v>0.99819999999999998</v>
      </c>
    </row>
    <row r="34" spans="1:2" ht="15.75" customHeight="1" x14ac:dyDescent="0.3">
      <c r="A34" s="2">
        <v>33</v>
      </c>
      <c r="B34" s="21">
        <v>0.996</v>
      </c>
    </row>
    <row r="35" spans="1:2" ht="15.75" customHeight="1" x14ac:dyDescent="0.3">
      <c r="A35" s="2">
        <v>34</v>
      </c>
      <c r="B35" s="21">
        <v>0.99309999999999998</v>
      </c>
    </row>
    <row r="36" spans="1:2" ht="15.75" customHeight="1" x14ac:dyDescent="0.3">
      <c r="A36" s="2">
        <v>35</v>
      </c>
      <c r="B36" s="21">
        <v>0.98939999999999995</v>
      </c>
    </row>
    <row r="37" spans="1:2" ht="15.75" customHeight="1" x14ac:dyDescent="0.3">
      <c r="A37" s="2">
        <v>36</v>
      </c>
      <c r="B37" s="21">
        <v>0.98480000000000001</v>
      </c>
    </row>
    <row r="38" spans="1:2" ht="15.75" customHeight="1" x14ac:dyDescent="0.3">
      <c r="A38" s="2">
        <v>37</v>
      </c>
      <c r="B38" s="21">
        <v>0.97950000000000004</v>
      </c>
    </row>
    <row r="39" spans="1:2" ht="12.45" x14ac:dyDescent="0.3">
      <c r="A39" s="2">
        <v>38</v>
      </c>
      <c r="B39" s="21">
        <v>0.97330000000000005</v>
      </c>
    </row>
    <row r="40" spans="1:2" ht="12.45" x14ac:dyDescent="0.3">
      <c r="A40" s="2">
        <v>39</v>
      </c>
      <c r="B40" s="21">
        <v>0.96630000000000005</v>
      </c>
    </row>
    <row r="41" spans="1:2" ht="12.45" x14ac:dyDescent="0.3">
      <c r="A41" s="2">
        <v>40</v>
      </c>
      <c r="B41" s="21">
        <v>0.95899999999999996</v>
      </c>
    </row>
    <row r="42" spans="1:2" ht="12.45" x14ac:dyDescent="0.3">
      <c r="A42" s="2">
        <v>41</v>
      </c>
      <c r="B42" s="21">
        <v>0.9516</v>
      </c>
    </row>
    <row r="43" spans="1:2" ht="12.45" x14ac:dyDescent="0.3">
      <c r="A43" s="2">
        <v>42</v>
      </c>
      <c r="B43" s="21">
        <v>0.94430000000000003</v>
      </c>
    </row>
    <row r="44" spans="1:2" ht="12.45" x14ac:dyDescent="0.3">
      <c r="A44" s="2">
        <v>43</v>
      </c>
      <c r="B44" s="21">
        <v>0.93689999999999996</v>
      </c>
    </row>
    <row r="45" spans="1:2" ht="12.45" x14ac:dyDescent="0.3">
      <c r="A45" s="2">
        <v>44</v>
      </c>
      <c r="B45" s="21">
        <v>0.92959999999999998</v>
      </c>
    </row>
    <row r="46" spans="1:2" ht="12.45" x14ac:dyDescent="0.3">
      <c r="A46" s="2">
        <v>45</v>
      </c>
      <c r="B46" s="21">
        <v>0.92230000000000001</v>
      </c>
    </row>
    <row r="47" spans="1:2" ht="12.45" x14ac:dyDescent="0.3">
      <c r="A47" s="2">
        <v>46</v>
      </c>
      <c r="B47" s="21">
        <v>0.91490000000000005</v>
      </c>
    </row>
    <row r="48" spans="1:2" ht="12.45" x14ac:dyDescent="0.3">
      <c r="A48" s="2">
        <v>47</v>
      </c>
      <c r="B48" s="21">
        <v>0.90759999999999996</v>
      </c>
    </row>
    <row r="49" spans="1:2" ht="12.45" x14ac:dyDescent="0.3">
      <c r="A49" s="2">
        <v>48</v>
      </c>
      <c r="B49" s="21">
        <v>0.9002</v>
      </c>
    </row>
    <row r="50" spans="1:2" ht="12.45" x14ac:dyDescent="0.3">
      <c r="A50" s="2">
        <v>49</v>
      </c>
      <c r="B50" s="21">
        <v>0.89290000000000003</v>
      </c>
    </row>
    <row r="51" spans="1:2" ht="12.45" x14ac:dyDescent="0.3">
      <c r="A51" s="2">
        <v>50</v>
      </c>
      <c r="B51" s="21">
        <v>0.88549999999999995</v>
      </c>
    </row>
    <row r="52" spans="1:2" ht="12.45" x14ac:dyDescent="0.3">
      <c r="A52" s="2">
        <v>51</v>
      </c>
      <c r="B52" s="21">
        <v>0.87819999999999998</v>
      </c>
    </row>
    <row r="53" spans="1:2" ht="12.45" x14ac:dyDescent="0.3">
      <c r="A53" s="2">
        <v>52</v>
      </c>
      <c r="B53" s="21">
        <v>0.87090000000000001</v>
      </c>
    </row>
    <row r="54" spans="1:2" ht="12.45" x14ac:dyDescent="0.3">
      <c r="A54" s="2">
        <v>53</v>
      </c>
      <c r="B54" s="21">
        <v>0.86350000000000005</v>
      </c>
    </row>
    <row r="55" spans="1:2" ht="12.45" x14ac:dyDescent="0.3">
      <c r="A55" s="2">
        <v>54</v>
      </c>
      <c r="B55" s="21">
        <v>0.85619999999999996</v>
      </c>
    </row>
    <row r="56" spans="1:2" ht="12.45" x14ac:dyDescent="0.3">
      <c r="A56" s="2">
        <v>55</v>
      </c>
      <c r="B56" s="21">
        <v>0.8488</v>
      </c>
    </row>
    <row r="57" spans="1:2" ht="12.45" x14ac:dyDescent="0.3">
      <c r="A57" s="2">
        <v>56</v>
      </c>
      <c r="B57" s="21">
        <v>0.84150000000000003</v>
      </c>
    </row>
    <row r="58" spans="1:2" ht="12.45" x14ac:dyDescent="0.3">
      <c r="A58" s="2">
        <v>57</v>
      </c>
      <c r="B58" s="21">
        <v>0.83409999999999995</v>
      </c>
    </row>
    <row r="59" spans="1:2" ht="12.45" x14ac:dyDescent="0.3">
      <c r="A59" s="2">
        <v>58</v>
      </c>
      <c r="B59" s="21">
        <v>0.82679999999999998</v>
      </c>
    </row>
    <row r="60" spans="1:2" ht="12.45" x14ac:dyDescent="0.3">
      <c r="A60" s="2">
        <v>59</v>
      </c>
      <c r="B60" s="21">
        <v>0.81950000000000001</v>
      </c>
    </row>
    <row r="61" spans="1:2" ht="12.45" x14ac:dyDescent="0.3">
      <c r="A61" s="2">
        <v>60</v>
      </c>
      <c r="B61" s="21">
        <v>0.81210000000000004</v>
      </c>
    </row>
    <row r="62" spans="1:2" ht="12.45" x14ac:dyDescent="0.3">
      <c r="A62" s="2">
        <v>61</v>
      </c>
      <c r="B62" s="21">
        <v>0.80479999999999996</v>
      </c>
    </row>
    <row r="63" spans="1:2" ht="12.45" x14ac:dyDescent="0.3">
      <c r="A63" s="2">
        <v>62</v>
      </c>
      <c r="B63" s="21">
        <v>0.7974</v>
      </c>
    </row>
    <row r="64" spans="1:2" ht="12.45" x14ac:dyDescent="0.3">
      <c r="A64" s="2">
        <v>63</v>
      </c>
      <c r="B64" s="21">
        <v>0.79010000000000002</v>
      </c>
    </row>
    <row r="65" spans="1:2" ht="12.45" x14ac:dyDescent="0.3">
      <c r="A65" s="2">
        <v>64</v>
      </c>
      <c r="B65" s="21">
        <v>0.78269999999999995</v>
      </c>
    </row>
    <row r="66" spans="1:2" ht="12.45" x14ac:dyDescent="0.3">
      <c r="A66" s="2">
        <v>65</v>
      </c>
      <c r="B66" s="21">
        <v>0.77539999999999998</v>
      </c>
    </row>
    <row r="67" spans="1:2" ht="12.45" x14ac:dyDescent="0.3">
      <c r="A67" s="2">
        <v>66</v>
      </c>
      <c r="B67" s="21">
        <v>0.7681</v>
      </c>
    </row>
    <row r="68" spans="1:2" ht="12.45" x14ac:dyDescent="0.3">
      <c r="A68" s="2">
        <v>67</v>
      </c>
      <c r="B68" s="21">
        <v>0.76070000000000004</v>
      </c>
    </row>
    <row r="69" spans="1:2" ht="12.45" x14ac:dyDescent="0.3">
      <c r="A69" s="2">
        <v>68</v>
      </c>
      <c r="B69" s="21">
        <v>0.75329999999999997</v>
      </c>
    </row>
    <row r="70" spans="1:2" ht="12.45" x14ac:dyDescent="0.3">
      <c r="A70" s="2">
        <v>69</v>
      </c>
      <c r="B70" s="21">
        <v>0.746</v>
      </c>
    </row>
    <row r="71" spans="1:2" ht="12.45" x14ac:dyDescent="0.3">
      <c r="A71" s="2">
        <v>70</v>
      </c>
      <c r="B71" s="21">
        <v>0.73839999999999995</v>
      </c>
    </row>
    <row r="72" spans="1:2" ht="12.45" x14ac:dyDescent="0.3">
      <c r="A72" s="2">
        <v>71</v>
      </c>
      <c r="B72" s="21">
        <v>0.73009999999999997</v>
      </c>
    </row>
    <row r="73" spans="1:2" ht="12.45" x14ac:dyDescent="0.3">
      <c r="A73" s="2">
        <v>72</v>
      </c>
      <c r="B73" s="21">
        <v>0.72119999999999995</v>
      </c>
    </row>
    <row r="74" spans="1:2" ht="12.45" x14ac:dyDescent="0.3">
      <c r="A74" s="2">
        <v>73</v>
      </c>
      <c r="B74" s="21">
        <v>0.71160000000000001</v>
      </c>
    </row>
    <row r="75" spans="1:2" ht="12.45" x14ac:dyDescent="0.3">
      <c r="A75" s="2">
        <v>74</v>
      </c>
      <c r="B75" s="21">
        <v>0.70140000000000002</v>
      </c>
    </row>
    <row r="76" spans="1:2" ht="12.45" x14ac:dyDescent="0.3">
      <c r="A76" s="2">
        <v>75</v>
      </c>
      <c r="B76" s="21">
        <v>0.69059999999999999</v>
      </c>
    </row>
    <row r="77" spans="1:2" ht="12.45" x14ac:dyDescent="0.3">
      <c r="A77" s="2">
        <v>76</v>
      </c>
      <c r="B77" s="21">
        <v>0.67910000000000004</v>
      </c>
    </row>
    <row r="78" spans="1:2" ht="12.45" x14ac:dyDescent="0.3">
      <c r="A78" s="2">
        <v>77</v>
      </c>
      <c r="B78" s="21">
        <v>0.66690000000000005</v>
      </c>
    </row>
    <row r="79" spans="1:2" ht="12.45" x14ac:dyDescent="0.3">
      <c r="A79" s="2">
        <v>78</v>
      </c>
      <c r="B79" s="21">
        <v>0.65410000000000001</v>
      </c>
    </row>
    <row r="80" spans="1:2" ht="12.45" x14ac:dyDescent="0.3">
      <c r="A80" s="2">
        <v>79</v>
      </c>
      <c r="B80" s="21">
        <v>0.64070000000000005</v>
      </c>
    </row>
    <row r="81" spans="1:2" ht="12.45" x14ac:dyDescent="0.3">
      <c r="A81" s="2">
        <v>80</v>
      </c>
      <c r="B81" s="21">
        <v>0.62660000000000005</v>
      </c>
    </row>
    <row r="82" spans="1:2" ht="12.45" x14ac:dyDescent="0.3">
      <c r="A82" s="2">
        <v>81</v>
      </c>
      <c r="B82" s="21">
        <v>0.61180000000000001</v>
      </c>
    </row>
    <row r="83" spans="1:2" ht="12.45" x14ac:dyDescent="0.3">
      <c r="A83" s="2">
        <v>82</v>
      </c>
      <c r="B83" s="21">
        <v>0.59650000000000003</v>
      </c>
    </row>
    <row r="84" spans="1:2" ht="12.45" x14ac:dyDescent="0.3">
      <c r="A84" s="2">
        <v>83</v>
      </c>
      <c r="B84" s="21">
        <v>0.58040000000000003</v>
      </c>
    </row>
    <row r="85" spans="1:2" ht="12.45" x14ac:dyDescent="0.3">
      <c r="A85" s="2">
        <v>84</v>
      </c>
      <c r="B85" s="21">
        <v>0.56379999999999997</v>
      </c>
    </row>
    <row r="86" spans="1:2" ht="12.45" x14ac:dyDescent="0.3">
      <c r="A86" s="2">
        <v>85</v>
      </c>
      <c r="B86" s="21">
        <v>0.5464</v>
      </c>
    </row>
    <row r="87" spans="1:2" ht="12.45" x14ac:dyDescent="0.3">
      <c r="A87" s="2">
        <v>86</v>
      </c>
      <c r="B87" s="21">
        <v>0.52849999999999997</v>
      </c>
    </row>
    <row r="88" spans="1:2" ht="12.45" x14ac:dyDescent="0.3">
      <c r="A88" s="2">
        <v>87</v>
      </c>
      <c r="B88" s="21">
        <v>0.50990000000000002</v>
      </c>
    </row>
    <row r="89" spans="1:2" ht="12.45" x14ac:dyDescent="0.3">
      <c r="A89" s="2">
        <v>88</v>
      </c>
      <c r="B89" s="21">
        <v>0.49059999999999998</v>
      </c>
    </row>
    <row r="90" spans="1:2" ht="12.45" x14ac:dyDescent="0.3">
      <c r="A90" s="2">
        <v>89</v>
      </c>
      <c r="B90" s="21">
        <v>0.47070000000000001</v>
      </c>
    </row>
    <row r="91" spans="1:2" ht="12.45" x14ac:dyDescent="0.3">
      <c r="A91" s="2">
        <v>90</v>
      </c>
      <c r="B91" s="21">
        <v>0.4501</v>
      </c>
    </row>
    <row r="92" spans="1:2" ht="12.45" x14ac:dyDescent="0.3">
      <c r="A92" s="2">
        <v>91</v>
      </c>
      <c r="B92" s="21">
        <v>0.4289</v>
      </c>
    </row>
    <row r="93" spans="1:2" ht="12.45" x14ac:dyDescent="0.3">
      <c r="A93" s="2">
        <v>92</v>
      </c>
      <c r="B93" s="21">
        <v>0.40710000000000002</v>
      </c>
    </row>
    <row r="94" spans="1:2" ht="12.45" x14ac:dyDescent="0.3">
      <c r="A94" s="2">
        <v>93</v>
      </c>
      <c r="B94" s="21">
        <v>0.3846</v>
      </c>
    </row>
    <row r="95" spans="1:2" ht="12.45" x14ac:dyDescent="0.3">
      <c r="A95" s="2">
        <v>94</v>
      </c>
      <c r="B95" s="21">
        <v>0.36149999999999999</v>
      </c>
    </row>
    <row r="96" spans="1:2" ht="12.45" x14ac:dyDescent="0.3">
      <c r="A96" s="2">
        <v>95</v>
      </c>
      <c r="B96" s="21">
        <v>0.3377</v>
      </c>
    </row>
    <row r="97" spans="1:2" ht="12.45" x14ac:dyDescent="0.3">
      <c r="A97" s="2">
        <v>96</v>
      </c>
      <c r="B97" s="21">
        <v>0.31330000000000002</v>
      </c>
    </row>
    <row r="98" spans="1:2" ht="12.45" x14ac:dyDescent="0.3">
      <c r="A98" s="2">
        <v>97</v>
      </c>
      <c r="B98" s="21">
        <v>0.28820000000000001</v>
      </c>
    </row>
    <row r="99" spans="1:2" ht="12.45" x14ac:dyDescent="0.3">
      <c r="A99" s="2">
        <v>98</v>
      </c>
      <c r="B99" s="21">
        <v>0.26250000000000001</v>
      </c>
    </row>
    <row r="100" spans="1:2" ht="12.45" x14ac:dyDescent="0.3">
      <c r="A100" s="2">
        <v>99</v>
      </c>
      <c r="B100" s="21">
        <v>0.2361</v>
      </c>
    </row>
    <row r="101" spans="1:2" ht="15.75" customHeight="1" x14ac:dyDescent="0.3">
      <c r="A101" s="3">
        <v>100</v>
      </c>
      <c r="B101" s="22">
        <v>0.20910000000000001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B101"/>
  <sheetViews>
    <sheetView workbookViewId="0">
      <pane ySplit="1" topLeftCell="A2" activePane="bottomLeft" state="frozen"/>
      <selection pane="bottomLeft"/>
    </sheetView>
  </sheetViews>
  <sheetFormatPr defaultColWidth="12.53515625" defaultRowHeight="15.75" customHeight="1" x14ac:dyDescent="0.3"/>
  <cols>
    <col min="1" max="1" width="12.53515625" style="3"/>
    <col min="2" max="2" width="12.53515625" style="22"/>
    <col min="3" max="16384" width="12.53515625" style="3"/>
  </cols>
  <sheetData>
    <row r="1" spans="1:2" s="10" customFormat="1" ht="15.75" customHeight="1" x14ac:dyDescent="0.3">
      <c r="A1" s="4" t="s">
        <v>5</v>
      </c>
      <c r="B1" s="20" t="s">
        <v>10</v>
      </c>
    </row>
    <row r="2" spans="1:2" s="10" customFormat="1" ht="15.75" customHeight="1" x14ac:dyDescent="0.3">
      <c r="A2" s="2">
        <v>1</v>
      </c>
      <c r="B2" s="21">
        <v>0.998</v>
      </c>
    </row>
    <row r="3" spans="1:2" s="10" customFormat="1" ht="15.75" customHeight="1" x14ac:dyDescent="0.3">
      <c r="A3" s="2">
        <v>2</v>
      </c>
      <c r="B3" s="21">
        <v>0.998</v>
      </c>
    </row>
    <row r="4" spans="1:2" s="10" customFormat="1" ht="15.75" customHeight="1" x14ac:dyDescent="0.3">
      <c r="A4" s="2">
        <v>3</v>
      </c>
      <c r="B4" s="21">
        <v>0.998</v>
      </c>
    </row>
    <row r="5" spans="1:2" s="10" customFormat="1" ht="15.75" customHeight="1" x14ac:dyDescent="0.3">
      <c r="A5" s="2">
        <v>4</v>
      </c>
      <c r="B5" s="21">
        <v>0.998</v>
      </c>
    </row>
    <row r="6" spans="1:2" s="10" customFormat="1" ht="15.75" customHeight="1" x14ac:dyDescent="0.3">
      <c r="A6" s="2">
        <v>5</v>
      </c>
      <c r="B6" s="21">
        <v>0.998</v>
      </c>
    </row>
    <row r="7" spans="1:2" s="10" customFormat="1" ht="15.75" customHeight="1" x14ac:dyDescent="0.3">
      <c r="A7" s="2">
        <v>6</v>
      </c>
      <c r="B7" s="21">
        <v>0.998</v>
      </c>
    </row>
    <row r="8" spans="1:2" s="10" customFormat="1" ht="15.75" customHeight="1" x14ac:dyDescent="0.3">
      <c r="A8" s="2">
        <v>7</v>
      </c>
      <c r="B8" s="21">
        <v>0.998</v>
      </c>
    </row>
    <row r="9" spans="1:2" s="10" customFormat="1" ht="15.75" customHeight="1" x14ac:dyDescent="0.3">
      <c r="A9" s="2">
        <v>8</v>
      </c>
      <c r="B9" s="21">
        <v>0.998</v>
      </c>
    </row>
    <row r="10" spans="1:2" s="10" customFormat="1" ht="15.75" customHeight="1" x14ac:dyDescent="0.3">
      <c r="A10" s="2">
        <v>9</v>
      </c>
      <c r="B10" s="21">
        <v>0.998</v>
      </c>
    </row>
    <row r="11" spans="1:2" s="10" customFormat="1" ht="15.75" customHeight="1" x14ac:dyDescent="0.3">
      <c r="A11" s="2">
        <v>10</v>
      </c>
      <c r="B11" s="21">
        <v>0.998</v>
      </c>
    </row>
    <row r="12" spans="1:2" s="10" customFormat="1" ht="15.75" customHeight="1" x14ac:dyDescent="0.3">
      <c r="A12" s="2">
        <v>11</v>
      </c>
      <c r="B12" s="21">
        <v>0.998</v>
      </c>
    </row>
    <row r="13" spans="1:2" s="10" customFormat="1" ht="15.75" customHeight="1" x14ac:dyDescent="0.3">
      <c r="A13" s="2">
        <v>12</v>
      </c>
      <c r="B13" s="21">
        <v>0.998</v>
      </c>
    </row>
    <row r="14" spans="1:2" s="10" customFormat="1" ht="15.75" customHeight="1" x14ac:dyDescent="0.3">
      <c r="A14" s="2">
        <v>13</v>
      </c>
      <c r="B14" s="21">
        <v>0.998</v>
      </c>
    </row>
    <row r="15" spans="1:2" s="10" customFormat="1" ht="15.75" customHeight="1" x14ac:dyDescent="0.3">
      <c r="A15" s="2">
        <v>14</v>
      </c>
      <c r="B15" s="21">
        <v>0.998</v>
      </c>
    </row>
    <row r="16" spans="1:2" ht="15.75" customHeight="1" x14ac:dyDescent="0.3">
      <c r="A16" s="2">
        <v>15</v>
      </c>
      <c r="B16" s="21">
        <v>0.998</v>
      </c>
    </row>
    <row r="17" spans="1:2" ht="15.75" customHeight="1" x14ac:dyDescent="0.3">
      <c r="A17" s="2">
        <v>16</v>
      </c>
      <c r="B17" s="21">
        <v>0.998</v>
      </c>
    </row>
    <row r="18" spans="1:2" ht="15.75" customHeight="1" x14ac:dyDescent="0.3">
      <c r="A18" s="2">
        <v>17</v>
      </c>
      <c r="B18" s="21">
        <v>0.998</v>
      </c>
    </row>
    <row r="19" spans="1:2" ht="15.75" customHeight="1" x14ac:dyDescent="0.3">
      <c r="A19" s="2">
        <v>18</v>
      </c>
      <c r="B19" s="21">
        <v>0.998</v>
      </c>
    </row>
    <row r="20" spans="1:2" ht="15.75" customHeight="1" x14ac:dyDescent="0.3">
      <c r="A20" s="2">
        <v>19</v>
      </c>
      <c r="B20" s="21">
        <v>0.998</v>
      </c>
    </row>
    <row r="21" spans="1:2" ht="15.75" customHeight="1" x14ac:dyDescent="0.3">
      <c r="A21" s="2">
        <v>20</v>
      </c>
      <c r="B21" s="21">
        <v>0.998</v>
      </c>
    </row>
    <row r="22" spans="1:2" ht="15.75" customHeight="1" x14ac:dyDescent="0.3">
      <c r="A22" s="2">
        <v>21</v>
      </c>
      <c r="B22" s="21">
        <v>1</v>
      </c>
    </row>
    <row r="23" spans="1:2" ht="15.75" customHeight="1" x14ac:dyDescent="0.3">
      <c r="A23" s="2">
        <v>22</v>
      </c>
      <c r="B23" s="21">
        <v>1</v>
      </c>
    </row>
    <row r="24" spans="1:2" ht="15.75" customHeight="1" x14ac:dyDescent="0.3">
      <c r="A24" s="2">
        <v>23</v>
      </c>
      <c r="B24" s="21">
        <v>1</v>
      </c>
    </row>
    <row r="25" spans="1:2" ht="15.75" customHeight="1" x14ac:dyDescent="0.3">
      <c r="A25" s="2">
        <v>24</v>
      </c>
      <c r="B25" s="21">
        <v>1</v>
      </c>
    </row>
    <row r="26" spans="1:2" ht="15.75" customHeight="1" x14ac:dyDescent="0.3">
      <c r="A26" s="2">
        <v>25</v>
      </c>
      <c r="B26" s="21">
        <v>1</v>
      </c>
    </row>
    <row r="27" spans="1:2" ht="15.75" customHeight="1" x14ac:dyDescent="0.3">
      <c r="A27" s="2">
        <v>26</v>
      </c>
      <c r="B27" s="21">
        <v>1</v>
      </c>
    </row>
    <row r="28" spans="1:2" ht="15.75" customHeight="1" x14ac:dyDescent="0.3">
      <c r="A28" s="2">
        <v>27</v>
      </c>
      <c r="B28" s="21">
        <v>1</v>
      </c>
    </row>
    <row r="29" spans="1:2" ht="15.75" customHeight="1" x14ac:dyDescent="0.3">
      <c r="A29" s="2">
        <v>28</v>
      </c>
      <c r="B29" s="21">
        <v>0.99980000000000002</v>
      </c>
    </row>
    <row r="30" spans="1:2" ht="15.75" customHeight="1" x14ac:dyDescent="0.3">
      <c r="A30" s="2">
        <v>29</v>
      </c>
      <c r="B30" s="21">
        <v>0.99909999999999999</v>
      </c>
    </row>
    <row r="31" spans="1:2" ht="15.75" customHeight="1" x14ac:dyDescent="0.3">
      <c r="A31" s="2">
        <v>30</v>
      </c>
      <c r="B31" s="21">
        <v>0.998</v>
      </c>
    </row>
    <row r="32" spans="1:2" ht="15.75" customHeight="1" x14ac:dyDescent="0.3">
      <c r="A32" s="2">
        <v>31</v>
      </c>
      <c r="B32" s="21">
        <v>0.99639999999999995</v>
      </c>
    </row>
    <row r="33" spans="1:2" ht="15.75" customHeight="1" x14ac:dyDescent="0.3">
      <c r="A33" s="2">
        <v>32</v>
      </c>
      <c r="B33" s="21">
        <v>0.99439999999999995</v>
      </c>
    </row>
    <row r="34" spans="1:2" ht="15.75" customHeight="1" x14ac:dyDescent="0.3">
      <c r="A34" s="2">
        <v>33</v>
      </c>
      <c r="B34" s="21">
        <v>0.99199999999999999</v>
      </c>
    </row>
    <row r="35" spans="1:2" ht="12.45" x14ac:dyDescent="0.3">
      <c r="A35" s="2">
        <v>34</v>
      </c>
      <c r="B35" s="21">
        <v>0.98909999999999998</v>
      </c>
    </row>
    <row r="36" spans="1:2" ht="12.45" x14ac:dyDescent="0.3">
      <c r="A36" s="2">
        <v>35</v>
      </c>
      <c r="B36" s="21">
        <v>0.98570000000000002</v>
      </c>
    </row>
    <row r="37" spans="1:2" ht="12.45" x14ac:dyDescent="0.3">
      <c r="A37" s="2">
        <v>36</v>
      </c>
      <c r="B37" s="21">
        <v>0.9819</v>
      </c>
    </row>
    <row r="38" spans="1:2" ht="12.45" x14ac:dyDescent="0.3">
      <c r="A38" s="2">
        <v>37</v>
      </c>
      <c r="B38" s="21">
        <v>0.97770000000000001</v>
      </c>
    </row>
    <row r="39" spans="1:2" ht="12.45" x14ac:dyDescent="0.3">
      <c r="A39" s="2">
        <v>38</v>
      </c>
      <c r="B39" s="21">
        <v>0.97299999999999998</v>
      </c>
    </row>
    <row r="40" spans="1:2" ht="12.45" x14ac:dyDescent="0.3">
      <c r="A40" s="2">
        <v>39</v>
      </c>
      <c r="B40" s="21">
        <v>0.96789999999999998</v>
      </c>
    </row>
    <row r="41" spans="1:2" ht="12.45" x14ac:dyDescent="0.3">
      <c r="A41" s="2">
        <v>40</v>
      </c>
      <c r="B41" s="21">
        <v>0.96230000000000004</v>
      </c>
    </row>
    <row r="42" spans="1:2" ht="12.45" x14ac:dyDescent="0.3">
      <c r="A42" s="2">
        <v>41</v>
      </c>
      <c r="B42" s="21">
        <v>0.95630000000000004</v>
      </c>
    </row>
    <row r="43" spans="1:2" ht="12.45" x14ac:dyDescent="0.3">
      <c r="A43" s="2">
        <v>42</v>
      </c>
      <c r="B43" s="21">
        <v>0.94989999999999997</v>
      </c>
    </row>
    <row r="44" spans="1:2" ht="12.45" x14ac:dyDescent="0.3">
      <c r="A44" s="2">
        <v>43</v>
      </c>
      <c r="B44" s="21">
        <v>0.94289999999999996</v>
      </c>
    </row>
    <row r="45" spans="1:2" ht="12.45" x14ac:dyDescent="0.3">
      <c r="A45" s="2">
        <v>44</v>
      </c>
      <c r="B45" s="21">
        <v>0.93559999999999999</v>
      </c>
    </row>
    <row r="46" spans="1:2" ht="12.45" x14ac:dyDescent="0.3">
      <c r="A46" s="2">
        <v>45</v>
      </c>
      <c r="B46" s="21">
        <v>0.92779999999999996</v>
      </c>
    </row>
    <row r="47" spans="1:2" ht="12.45" x14ac:dyDescent="0.3">
      <c r="A47" s="2">
        <v>46</v>
      </c>
      <c r="B47" s="21">
        <v>0.91949999999999998</v>
      </c>
    </row>
    <row r="48" spans="1:2" ht="12.45" x14ac:dyDescent="0.3">
      <c r="A48" s="2">
        <v>47</v>
      </c>
      <c r="B48" s="21">
        <v>0.91090000000000004</v>
      </c>
    </row>
    <row r="49" spans="1:2" ht="12.45" x14ac:dyDescent="0.3">
      <c r="A49" s="2">
        <v>48</v>
      </c>
      <c r="B49" s="21">
        <v>0.90169999999999995</v>
      </c>
    </row>
    <row r="50" spans="1:2" ht="12.45" x14ac:dyDescent="0.3">
      <c r="A50" s="2">
        <v>49</v>
      </c>
      <c r="B50" s="21">
        <v>0.8921</v>
      </c>
    </row>
    <row r="51" spans="1:2" ht="12.45" x14ac:dyDescent="0.3">
      <c r="A51" s="2">
        <v>50</v>
      </c>
      <c r="B51" s="21">
        <v>0.88219999999999998</v>
      </c>
    </row>
    <row r="52" spans="1:2" ht="12.45" x14ac:dyDescent="0.3">
      <c r="A52" s="2">
        <v>51</v>
      </c>
      <c r="B52" s="21">
        <v>0.87229999999999996</v>
      </c>
    </row>
    <row r="53" spans="1:2" ht="12.45" x14ac:dyDescent="0.3">
      <c r="A53" s="2">
        <v>52</v>
      </c>
      <c r="B53" s="21">
        <v>0.86229999999999996</v>
      </c>
    </row>
    <row r="54" spans="1:2" ht="12.45" x14ac:dyDescent="0.3">
      <c r="A54" s="2">
        <v>53</v>
      </c>
      <c r="B54" s="21">
        <v>0.85240000000000005</v>
      </c>
    </row>
    <row r="55" spans="1:2" ht="12.45" x14ac:dyDescent="0.3">
      <c r="A55" s="2">
        <v>54</v>
      </c>
      <c r="B55" s="21">
        <v>0.84250000000000003</v>
      </c>
    </row>
    <row r="56" spans="1:2" ht="12.45" x14ac:dyDescent="0.3">
      <c r="A56" s="2">
        <v>55</v>
      </c>
      <c r="B56" s="21">
        <v>0.83250000000000002</v>
      </c>
    </row>
    <row r="57" spans="1:2" ht="12.45" x14ac:dyDescent="0.3">
      <c r="A57" s="2">
        <v>56</v>
      </c>
      <c r="B57" s="21">
        <v>0.8226</v>
      </c>
    </row>
    <row r="58" spans="1:2" ht="12.45" x14ac:dyDescent="0.3">
      <c r="A58" s="2">
        <v>57</v>
      </c>
      <c r="B58" s="21">
        <v>0.81259999999999999</v>
      </c>
    </row>
    <row r="59" spans="1:2" ht="12.45" x14ac:dyDescent="0.3">
      <c r="A59" s="2">
        <v>58</v>
      </c>
      <c r="B59" s="21">
        <v>0.80269999999999997</v>
      </c>
    </row>
    <row r="60" spans="1:2" ht="12.45" x14ac:dyDescent="0.3">
      <c r="A60" s="2">
        <v>59</v>
      </c>
      <c r="B60" s="21">
        <v>0.79279999999999995</v>
      </c>
    </row>
    <row r="61" spans="1:2" ht="12.45" x14ac:dyDescent="0.3">
      <c r="A61" s="2">
        <v>60</v>
      </c>
      <c r="B61" s="21">
        <v>0.78280000000000005</v>
      </c>
    </row>
    <row r="62" spans="1:2" ht="12.45" x14ac:dyDescent="0.3">
      <c r="A62" s="2">
        <v>61</v>
      </c>
      <c r="B62" s="21">
        <v>0.77290000000000003</v>
      </c>
    </row>
    <row r="63" spans="1:2" ht="12.45" x14ac:dyDescent="0.3">
      <c r="A63" s="2">
        <v>62</v>
      </c>
      <c r="B63" s="21">
        <v>0.76290000000000002</v>
      </c>
    </row>
    <row r="64" spans="1:2" ht="12.45" x14ac:dyDescent="0.3">
      <c r="A64" s="2">
        <v>63</v>
      </c>
      <c r="B64" s="21">
        <v>0.753</v>
      </c>
    </row>
    <row r="65" spans="1:2" ht="12.45" x14ac:dyDescent="0.3">
      <c r="A65" s="2">
        <v>64</v>
      </c>
      <c r="B65" s="21">
        <v>0.74309999999999998</v>
      </c>
    </row>
    <row r="66" spans="1:2" ht="12.45" x14ac:dyDescent="0.3">
      <c r="A66" s="2">
        <v>65</v>
      </c>
      <c r="B66" s="21">
        <v>0.73309999999999997</v>
      </c>
    </row>
    <row r="67" spans="1:2" ht="12.45" x14ac:dyDescent="0.3">
      <c r="A67" s="2">
        <v>66</v>
      </c>
      <c r="B67" s="21">
        <v>0.72319999999999995</v>
      </c>
    </row>
    <row r="68" spans="1:2" ht="12.45" x14ac:dyDescent="0.3">
      <c r="A68" s="2">
        <v>67</v>
      </c>
      <c r="B68" s="21">
        <v>0.71319999999999995</v>
      </c>
    </row>
    <row r="69" spans="1:2" ht="12.45" x14ac:dyDescent="0.3">
      <c r="A69" s="2">
        <v>68</v>
      </c>
      <c r="B69" s="21">
        <v>0.70330000000000004</v>
      </c>
    </row>
    <row r="70" spans="1:2" ht="12.45" x14ac:dyDescent="0.3">
      <c r="A70" s="2">
        <v>69</v>
      </c>
      <c r="B70" s="21">
        <v>0.69340000000000002</v>
      </c>
    </row>
    <row r="71" spans="1:2" ht="12.45" x14ac:dyDescent="0.3">
      <c r="A71" s="2">
        <v>70</v>
      </c>
      <c r="B71" s="21">
        <v>0.68340000000000001</v>
      </c>
    </row>
    <row r="72" spans="1:2" ht="12.45" x14ac:dyDescent="0.3">
      <c r="A72" s="2">
        <v>71</v>
      </c>
      <c r="B72" s="21">
        <v>0.67349999999999999</v>
      </c>
    </row>
    <row r="73" spans="1:2" ht="12.45" x14ac:dyDescent="0.3">
      <c r="A73" s="2">
        <v>72</v>
      </c>
      <c r="B73" s="21">
        <v>0.66349999999999998</v>
      </c>
    </row>
    <row r="74" spans="1:2" ht="12.45" x14ac:dyDescent="0.3">
      <c r="A74" s="2">
        <v>73</v>
      </c>
      <c r="B74" s="21">
        <v>0.65359999999999996</v>
      </c>
    </row>
    <row r="75" spans="1:2" ht="12.45" x14ac:dyDescent="0.3">
      <c r="A75" s="2">
        <v>74</v>
      </c>
      <c r="B75" s="21">
        <v>0.64370000000000005</v>
      </c>
    </row>
    <row r="76" spans="1:2" ht="12.45" x14ac:dyDescent="0.3">
      <c r="A76" s="2">
        <v>75</v>
      </c>
      <c r="B76" s="21">
        <v>0.63370000000000004</v>
      </c>
    </row>
    <row r="77" spans="1:2" ht="12.45" x14ac:dyDescent="0.3">
      <c r="A77" s="2">
        <v>76</v>
      </c>
      <c r="B77" s="21">
        <v>0.62339999999999995</v>
      </c>
    </row>
    <row r="78" spans="1:2" ht="12.45" x14ac:dyDescent="0.3">
      <c r="A78" s="2">
        <v>77</v>
      </c>
      <c r="B78" s="21">
        <v>0.61229999999999996</v>
      </c>
    </row>
    <row r="79" spans="1:2" ht="12.45" x14ac:dyDescent="0.3">
      <c r="A79" s="2">
        <v>78</v>
      </c>
      <c r="B79" s="21">
        <v>0.60050000000000003</v>
      </c>
    </row>
    <row r="80" spans="1:2" ht="12.45" x14ac:dyDescent="0.3">
      <c r="A80" s="2">
        <v>79</v>
      </c>
      <c r="B80" s="21">
        <v>0.58789999999999998</v>
      </c>
    </row>
    <row r="81" spans="1:2" ht="12.45" x14ac:dyDescent="0.3">
      <c r="A81" s="2">
        <v>80</v>
      </c>
      <c r="B81" s="21">
        <v>0.57450000000000001</v>
      </c>
    </row>
    <row r="82" spans="1:2" ht="12.45" x14ac:dyDescent="0.3">
      <c r="A82" s="2">
        <v>81</v>
      </c>
      <c r="B82" s="21">
        <v>0.56040000000000001</v>
      </c>
    </row>
    <row r="83" spans="1:2" ht="12.45" x14ac:dyDescent="0.3">
      <c r="A83" s="2">
        <v>82</v>
      </c>
      <c r="B83" s="21">
        <v>0.54549999999999998</v>
      </c>
    </row>
    <row r="84" spans="1:2" ht="12.45" x14ac:dyDescent="0.3">
      <c r="A84" s="2">
        <v>83</v>
      </c>
      <c r="B84" s="21">
        <v>0.52990000000000004</v>
      </c>
    </row>
    <row r="85" spans="1:2" ht="12.45" x14ac:dyDescent="0.3">
      <c r="A85" s="2">
        <v>84</v>
      </c>
      <c r="B85" s="21">
        <v>0.51349999999999996</v>
      </c>
    </row>
    <row r="86" spans="1:2" ht="12.45" x14ac:dyDescent="0.3">
      <c r="A86" s="2">
        <v>85</v>
      </c>
      <c r="B86" s="21">
        <v>0.49630000000000002</v>
      </c>
    </row>
    <row r="87" spans="1:2" ht="12.45" x14ac:dyDescent="0.3">
      <c r="A87" s="2">
        <v>86</v>
      </c>
      <c r="B87" s="21">
        <v>0.47839999999999999</v>
      </c>
    </row>
    <row r="88" spans="1:2" ht="12.45" x14ac:dyDescent="0.3">
      <c r="A88" s="2">
        <v>87</v>
      </c>
      <c r="B88" s="21">
        <v>0.4597</v>
      </c>
    </row>
    <row r="89" spans="1:2" ht="12.45" x14ac:dyDescent="0.3">
      <c r="A89" s="2">
        <v>88</v>
      </c>
      <c r="B89" s="21">
        <v>0.44030000000000002</v>
      </c>
    </row>
    <row r="90" spans="1:2" ht="12.45" x14ac:dyDescent="0.3">
      <c r="A90" s="2">
        <v>89</v>
      </c>
      <c r="B90" s="21">
        <v>0.42009999999999997</v>
      </c>
    </row>
    <row r="91" spans="1:2" ht="12.45" x14ac:dyDescent="0.3">
      <c r="A91" s="2">
        <v>90</v>
      </c>
      <c r="B91" s="21">
        <v>0.39910000000000001</v>
      </c>
    </row>
    <row r="92" spans="1:2" ht="12.45" x14ac:dyDescent="0.3">
      <c r="A92" s="2">
        <v>91</v>
      </c>
      <c r="B92" s="21">
        <v>0.37740000000000001</v>
      </c>
    </row>
    <row r="93" spans="1:2" ht="12.45" x14ac:dyDescent="0.3">
      <c r="A93" s="2">
        <v>92</v>
      </c>
      <c r="B93" s="21">
        <v>0.35489999999999999</v>
      </c>
    </row>
    <row r="94" spans="1:2" ht="12.45" x14ac:dyDescent="0.3">
      <c r="A94" s="2">
        <v>93</v>
      </c>
      <c r="B94" s="21">
        <v>0.33169999999999999</v>
      </c>
    </row>
    <row r="95" spans="1:2" ht="12.45" x14ac:dyDescent="0.3">
      <c r="A95" s="2">
        <v>94</v>
      </c>
      <c r="B95" s="21">
        <v>0.30769999999999997</v>
      </c>
    </row>
    <row r="96" spans="1:2" ht="12.45" x14ac:dyDescent="0.3">
      <c r="A96" s="2">
        <v>95</v>
      </c>
      <c r="B96" s="21">
        <v>0.28289999999999998</v>
      </c>
    </row>
    <row r="97" spans="1:2" ht="15.75" customHeight="1" x14ac:dyDescent="0.3">
      <c r="A97" s="3">
        <v>96</v>
      </c>
      <c r="B97" s="22">
        <v>0.25740000000000002</v>
      </c>
    </row>
    <row r="98" spans="1:2" ht="15.75" customHeight="1" x14ac:dyDescent="0.3">
      <c r="A98" s="3">
        <v>97</v>
      </c>
      <c r="B98" s="22">
        <v>0.2311</v>
      </c>
    </row>
    <row r="99" spans="1:2" ht="15.75" customHeight="1" x14ac:dyDescent="0.3">
      <c r="A99" s="3">
        <v>98</v>
      </c>
      <c r="B99" s="22">
        <v>0.2041</v>
      </c>
    </row>
    <row r="100" spans="1:2" ht="15.75" customHeight="1" x14ac:dyDescent="0.3">
      <c r="A100" s="3">
        <v>99</v>
      </c>
      <c r="B100" s="22">
        <v>0.17630000000000001</v>
      </c>
    </row>
    <row r="101" spans="1:2" ht="15.75" customHeight="1" x14ac:dyDescent="0.3">
      <c r="A101" s="3">
        <v>100</v>
      </c>
      <c r="B101" s="22">
        <v>0.1477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B101"/>
  <sheetViews>
    <sheetView workbookViewId="0">
      <pane ySplit="1" topLeftCell="A2" activePane="bottomLeft" state="frozen"/>
      <selection pane="bottomLeft"/>
    </sheetView>
  </sheetViews>
  <sheetFormatPr defaultColWidth="12.53515625" defaultRowHeight="15.75" customHeight="1" x14ac:dyDescent="0.3"/>
  <cols>
    <col min="1" max="1" width="12.53515625" style="3"/>
    <col min="2" max="2" width="12.53515625" style="22"/>
    <col min="3" max="16384" width="12.53515625" style="3"/>
  </cols>
  <sheetData>
    <row r="1" spans="1:2" s="10" customFormat="1" ht="15.75" customHeight="1" x14ac:dyDescent="0.3">
      <c r="A1" s="4" t="s">
        <v>5</v>
      </c>
      <c r="B1" s="20" t="s">
        <v>10</v>
      </c>
    </row>
    <row r="2" spans="1:2" s="10" customFormat="1" ht="15.75" customHeight="1" x14ac:dyDescent="0.3">
      <c r="A2" s="2">
        <v>1</v>
      </c>
      <c r="B2" s="21">
        <v>1</v>
      </c>
    </row>
    <row r="3" spans="1:2" s="10" customFormat="1" ht="15.75" customHeight="1" x14ac:dyDescent="0.3">
      <c r="A3" s="2">
        <v>2</v>
      </c>
      <c r="B3" s="21">
        <v>1</v>
      </c>
    </row>
    <row r="4" spans="1:2" s="10" customFormat="1" ht="15.75" customHeight="1" x14ac:dyDescent="0.3">
      <c r="A4" s="2">
        <v>3</v>
      </c>
      <c r="B4" s="21">
        <v>1</v>
      </c>
    </row>
    <row r="5" spans="1:2" s="10" customFormat="1" ht="15.75" customHeight="1" x14ac:dyDescent="0.3">
      <c r="A5" s="2">
        <v>4</v>
      </c>
      <c r="B5" s="21">
        <v>1</v>
      </c>
    </row>
    <row r="6" spans="1:2" s="10" customFormat="1" ht="15.75" customHeight="1" x14ac:dyDescent="0.3">
      <c r="A6" s="2">
        <v>5</v>
      </c>
      <c r="B6" s="21">
        <v>1</v>
      </c>
    </row>
    <row r="7" spans="1:2" s="10" customFormat="1" ht="15.75" customHeight="1" x14ac:dyDescent="0.3">
      <c r="A7" s="2">
        <v>6</v>
      </c>
      <c r="B7" s="21">
        <v>1</v>
      </c>
    </row>
    <row r="8" spans="1:2" s="10" customFormat="1" ht="15.75" customHeight="1" x14ac:dyDescent="0.3">
      <c r="A8" s="2">
        <v>7</v>
      </c>
      <c r="B8" s="21">
        <v>1</v>
      </c>
    </row>
    <row r="9" spans="1:2" s="10" customFormat="1" ht="15.75" customHeight="1" x14ac:dyDescent="0.3">
      <c r="A9" s="2">
        <v>8</v>
      </c>
      <c r="B9" s="21">
        <v>1</v>
      </c>
    </row>
    <row r="10" spans="1:2" s="10" customFormat="1" ht="15.75" customHeight="1" x14ac:dyDescent="0.3">
      <c r="A10" s="2">
        <v>9</v>
      </c>
      <c r="B10" s="21">
        <v>1</v>
      </c>
    </row>
    <row r="11" spans="1:2" s="10" customFormat="1" ht="15.75" customHeight="1" x14ac:dyDescent="0.3">
      <c r="A11" s="2">
        <v>10</v>
      </c>
      <c r="B11" s="21">
        <v>1</v>
      </c>
    </row>
    <row r="12" spans="1:2" s="10" customFormat="1" ht="15.75" customHeight="1" x14ac:dyDescent="0.3">
      <c r="A12" s="2">
        <v>11</v>
      </c>
      <c r="B12" s="21">
        <v>1</v>
      </c>
    </row>
    <row r="13" spans="1:2" s="10" customFormat="1" ht="15.75" customHeight="1" x14ac:dyDescent="0.3">
      <c r="A13" s="2">
        <v>12</v>
      </c>
      <c r="B13" s="21">
        <v>1</v>
      </c>
    </row>
    <row r="14" spans="1:2" s="10" customFormat="1" ht="15.75" customHeight="1" x14ac:dyDescent="0.3">
      <c r="A14" s="2">
        <v>13</v>
      </c>
      <c r="B14" s="21">
        <v>1</v>
      </c>
    </row>
    <row r="15" spans="1:2" s="10" customFormat="1" ht="15.75" customHeight="1" x14ac:dyDescent="0.3">
      <c r="A15" s="2">
        <v>14</v>
      </c>
      <c r="B15" s="21">
        <v>1</v>
      </c>
    </row>
    <row r="16" spans="1:2" ht="15.75" customHeight="1" x14ac:dyDescent="0.3">
      <c r="A16" s="2">
        <v>15</v>
      </c>
      <c r="B16" s="21">
        <v>1</v>
      </c>
    </row>
    <row r="17" spans="1:2" ht="15.75" customHeight="1" x14ac:dyDescent="0.3">
      <c r="A17" s="2">
        <v>16</v>
      </c>
      <c r="B17" s="21">
        <v>1</v>
      </c>
    </row>
    <row r="18" spans="1:2" ht="15.75" customHeight="1" x14ac:dyDescent="0.3">
      <c r="A18" s="2">
        <v>17</v>
      </c>
      <c r="B18" s="21">
        <v>1</v>
      </c>
    </row>
    <row r="19" spans="1:2" ht="15.75" customHeight="1" x14ac:dyDescent="0.3">
      <c r="A19" s="2">
        <v>18</v>
      </c>
      <c r="B19" s="21">
        <v>1</v>
      </c>
    </row>
    <row r="20" spans="1:2" ht="15.75" customHeight="1" x14ac:dyDescent="0.3">
      <c r="A20" s="2">
        <v>19</v>
      </c>
      <c r="B20" s="21">
        <v>1</v>
      </c>
    </row>
    <row r="21" spans="1:2" ht="15.75" customHeight="1" x14ac:dyDescent="0.3">
      <c r="A21" s="2">
        <v>20</v>
      </c>
      <c r="B21" s="21">
        <v>1</v>
      </c>
    </row>
    <row r="22" spans="1:2" ht="15.75" customHeight="1" x14ac:dyDescent="0.3">
      <c r="A22" s="2">
        <v>21</v>
      </c>
      <c r="B22" s="21">
        <v>1</v>
      </c>
    </row>
    <row r="23" spans="1:2" ht="15.75" customHeight="1" x14ac:dyDescent="0.3">
      <c r="A23" s="2">
        <v>22</v>
      </c>
      <c r="B23" s="21">
        <v>1</v>
      </c>
    </row>
    <row r="24" spans="1:2" ht="15.75" customHeight="1" x14ac:dyDescent="0.3">
      <c r="A24" s="2">
        <v>23</v>
      </c>
      <c r="B24" s="21">
        <v>1</v>
      </c>
    </row>
    <row r="25" spans="1:2" ht="15.75" customHeight="1" x14ac:dyDescent="0.3">
      <c r="A25" s="2">
        <v>24</v>
      </c>
      <c r="B25" s="21">
        <v>1</v>
      </c>
    </row>
    <row r="26" spans="1:2" ht="15.75" customHeight="1" x14ac:dyDescent="0.3">
      <c r="A26" s="2">
        <v>25</v>
      </c>
      <c r="B26" s="21">
        <v>1</v>
      </c>
    </row>
    <row r="27" spans="1:2" ht="15.75" customHeight="1" x14ac:dyDescent="0.3">
      <c r="A27" s="2">
        <v>26</v>
      </c>
      <c r="B27" s="21">
        <v>1</v>
      </c>
    </row>
    <row r="28" spans="1:2" ht="15.75" customHeight="1" x14ac:dyDescent="0.3">
      <c r="A28" s="2">
        <v>27</v>
      </c>
      <c r="B28" s="21">
        <v>1</v>
      </c>
    </row>
    <row r="29" spans="1:2" ht="15.75" customHeight="1" x14ac:dyDescent="0.3">
      <c r="A29" s="2">
        <v>28</v>
      </c>
      <c r="B29" s="21">
        <v>1</v>
      </c>
    </row>
    <row r="30" spans="1:2" ht="15.75" customHeight="1" x14ac:dyDescent="0.3">
      <c r="A30" s="2">
        <v>29</v>
      </c>
      <c r="B30" s="21">
        <v>1</v>
      </c>
    </row>
    <row r="31" spans="1:2" ht="15.75" customHeight="1" x14ac:dyDescent="0.3">
      <c r="A31" s="2">
        <v>30</v>
      </c>
      <c r="B31" s="21">
        <v>1</v>
      </c>
    </row>
    <row r="32" spans="1:2" ht="15.75" customHeight="1" x14ac:dyDescent="0.3">
      <c r="A32" s="2">
        <v>31</v>
      </c>
      <c r="B32" s="21">
        <v>0.99960000000000004</v>
      </c>
    </row>
    <row r="33" spans="1:2" ht="15.75" customHeight="1" x14ac:dyDescent="0.3">
      <c r="A33" s="2">
        <v>32</v>
      </c>
      <c r="B33" s="21">
        <v>0.99850000000000005</v>
      </c>
    </row>
    <row r="34" spans="1:2" ht="15.75" customHeight="1" x14ac:dyDescent="0.3">
      <c r="A34" s="2">
        <v>33</v>
      </c>
      <c r="B34" s="21">
        <v>0.99670000000000003</v>
      </c>
    </row>
    <row r="35" spans="1:2" ht="12.45" x14ac:dyDescent="0.3">
      <c r="A35" s="2">
        <v>34</v>
      </c>
      <c r="B35" s="21">
        <v>0.99419999999999997</v>
      </c>
    </row>
    <row r="36" spans="1:2" ht="12.45" x14ac:dyDescent="0.3">
      <c r="A36" s="2">
        <v>35</v>
      </c>
      <c r="B36" s="21">
        <v>0.9909</v>
      </c>
    </row>
    <row r="37" spans="1:2" ht="12.45" x14ac:dyDescent="0.3">
      <c r="A37" s="2">
        <v>36</v>
      </c>
      <c r="B37" s="21">
        <v>0.9869</v>
      </c>
    </row>
    <row r="38" spans="1:2" ht="12.45" x14ac:dyDescent="0.3">
      <c r="A38" s="2">
        <v>37</v>
      </c>
      <c r="B38" s="21">
        <v>0.98219999999999996</v>
      </c>
    </row>
    <row r="39" spans="1:2" ht="12.45" x14ac:dyDescent="0.3">
      <c r="A39" s="2">
        <v>38</v>
      </c>
      <c r="B39" s="21">
        <v>0.97670000000000001</v>
      </c>
    </row>
    <row r="40" spans="1:2" ht="12.45" x14ac:dyDescent="0.3">
      <c r="A40" s="2">
        <v>39</v>
      </c>
      <c r="B40" s="21">
        <v>0.97050000000000003</v>
      </c>
    </row>
    <row r="41" spans="1:2" ht="12.45" x14ac:dyDescent="0.3">
      <c r="A41" s="2">
        <v>40</v>
      </c>
      <c r="B41" s="21">
        <v>0.96360000000000001</v>
      </c>
    </row>
    <row r="42" spans="1:2" ht="12.45" x14ac:dyDescent="0.3">
      <c r="A42" s="2">
        <v>41</v>
      </c>
      <c r="B42" s="21">
        <v>0.95609999999999995</v>
      </c>
    </row>
    <row r="43" spans="1:2" ht="12.45" x14ac:dyDescent="0.3">
      <c r="A43" s="2">
        <v>42</v>
      </c>
      <c r="B43" s="21">
        <v>0.9486</v>
      </c>
    </row>
    <row r="44" spans="1:2" ht="12.45" x14ac:dyDescent="0.3">
      <c r="A44" s="2">
        <v>43</v>
      </c>
      <c r="B44" s="21">
        <v>0.94110000000000005</v>
      </c>
    </row>
    <row r="45" spans="1:2" ht="12.45" x14ac:dyDescent="0.3">
      <c r="A45" s="2">
        <v>44</v>
      </c>
      <c r="B45" s="21">
        <v>0.93359999999999999</v>
      </c>
    </row>
    <row r="46" spans="1:2" ht="12.45" x14ac:dyDescent="0.3">
      <c r="A46" s="2">
        <v>45</v>
      </c>
      <c r="B46" s="21">
        <v>0.92610000000000003</v>
      </c>
    </row>
    <row r="47" spans="1:2" ht="12.45" x14ac:dyDescent="0.3">
      <c r="A47" s="2">
        <v>46</v>
      </c>
      <c r="B47" s="21">
        <v>0.91859999999999997</v>
      </c>
    </row>
    <row r="48" spans="1:2" ht="12.45" x14ac:dyDescent="0.3">
      <c r="A48" s="2">
        <v>47</v>
      </c>
      <c r="B48" s="21">
        <v>0.91110000000000002</v>
      </c>
    </row>
    <row r="49" spans="1:2" ht="12.45" x14ac:dyDescent="0.3">
      <c r="A49" s="2">
        <v>48</v>
      </c>
      <c r="B49" s="21">
        <v>0.90359999999999996</v>
      </c>
    </row>
    <row r="50" spans="1:2" ht="12.45" x14ac:dyDescent="0.3">
      <c r="A50" s="2">
        <v>49</v>
      </c>
      <c r="B50" s="21">
        <v>0.89610000000000001</v>
      </c>
    </row>
    <row r="51" spans="1:2" ht="12.45" x14ac:dyDescent="0.3">
      <c r="A51" s="2">
        <v>50</v>
      </c>
      <c r="B51" s="21">
        <v>0.88859999999999995</v>
      </c>
    </row>
    <row r="52" spans="1:2" ht="12.45" x14ac:dyDescent="0.3">
      <c r="A52" s="2">
        <v>51</v>
      </c>
      <c r="B52" s="21">
        <v>0.88109999999999999</v>
      </c>
    </row>
    <row r="53" spans="1:2" ht="12.45" x14ac:dyDescent="0.3">
      <c r="A53" s="2">
        <v>52</v>
      </c>
      <c r="B53" s="21">
        <v>0.87360000000000004</v>
      </c>
    </row>
    <row r="54" spans="1:2" ht="12.45" x14ac:dyDescent="0.3">
      <c r="A54" s="2">
        <v>53</v>
      </c>
      <c r="B54" s="21">
        <v>0.86609999999999998</v>
      </c>
    </row>
    <row r="55" spans="1:2" ht="12.45" x14ac:dyDescent="0.3">
      <c r="A55" s="2">
        <v>54</v>
      </c>
      <c r="B55" s="21">
        <v>0.85860000000000003</v>
      </c>
    </row>
    <row r="56" spans="1:2" ht="12.45" x14ac:dyDescent="0.3">
      <c r="A56" s="2">
        <v>55</v>
      </c>
      <c r="B56" s="21">
        <v>0.85109999999999997</v>
      </c>
    </row>
    <row r="57" spans="1:2" ht="12.45" x14ac:dyDescent="0.3">
      <c r="A57" s="2">
        <v>56</v>
      </c>
      <c r="B57" s="21">
        <v>0.84360000000000002</v>
      </c>
    </row>
    <row r="58" spans="1:2" ht="12.45" x14ac:dyDescent="0.3">
      <c r="A58" s="2">
        <v>57</v>
      </c>
      <c r="B58" s="21">
        <v>0.83609999999999995</v>
      </c>
    </row>
    <row r="59" spans="1:2" ht="12.45" x14ac:dyDescent="0.3">
      <c r="A59" s="2">
        <v>58</v>
      </c>
      <c r="B59" s="21">
        <v>0.8286</v>
      </c>
    </row>
    <row r="60" spans="1:2" ht="12.45" x14ac:dyDescent="0.3">
      <c r="A60" s="2">
        <v>59</v>
      </c>
      <c r="B60" s="21">
        <v>0.82110000000000005</v>
      </c>
    </row>
    <row r="61" spans="1:2" ht="12.45" x14ac:dyDescent="0.3">
      <c r="A61" s="2">
        <v>60</v>
      </c>
      <c r="B61" s="21">
        <v>0.81359999999999999</v>
      </c>
    </row>
    <row r="62" spans="1:2" ht="12.45" x14ac:dyDescent="0.3">
      <c r="A62" s="2">
        <v>61</v>
      </c>
      <c r="B62" s="21">
        <v>0.80610000000000004</v>
      </c>
    </row>
    <row r="63" spans="1:2" ht="12.45" x14ac:dyDescent="0.3">
      <c r="A63" s="2">
        <v>62</v>
      </c>
      <c r="B63" s="21">
        <v>0.79859999999999998</v>
      </c>
    </row>
    <row r="64" spans="1:2" ht="12.45" x14ac:dyDescent="0.3">
      <c r="A64" s="2">
        <v>63</v>
      </c>
      <c r="B64" s="21">
        <v>0.79110000000000003</v>
      </c>
    </row>
    <row r="65" spans="1:2" ht="12.45" x14ac:dyDescent="0.3">
      <c r="A65" s="2">
        <v>64</v>
      </c>
      <c r="B65" s="21">
        <v>0.78359999999999996</v>
      </c>
    </row>
    <row r="66" spans="1:2" ht="12.45" x14ac:dyDescent="0.3">
      <c r="A66" s="2">
        <v>65</v>
      </c>
      <c r="B66" s="21">
        <v>0.77610000000000001</v>
      </c>
    </row>
    <row r="67" spans="1:2" ht="12.45" x14ac:dyDescent="0.3">
      <c r="A67" s="2">
        <v>66</v>
      </c>
      <c r="B67" s="21">
        <v>0.76859999999999995</v>
      </c>
    </row>
    <row r="68" spans="1:2" ht="12.45" x14ac:dyDescent="0.3">
      <c r="A68" s="2">
        <v>67</v>
      </c>
      <c r="B68" s="21">
        <v>0.7611</v>
      </c>
    </row>
    <row r="69" spans="1:2" ht="12.45" x14ac:dyDescent="0.3">
      <c r="A69" s="2">
        <v>68</v>
      </c>
      <c r="B69" s="21">
        <v>0.75360000000000005</v>
      </c>
    </row>
    <row r="70" spans="1:2" ht="12.45" x14ac:dyDescent="0.3">
      <c r="A70" s="2">
        <v>69</v>
      </c>
      <c r="B70" s="21">
        <v>0.74609999999999999</v>
      </c>
    </row>
    <row r="71" spans="1:2" ht="12.45" x14ac:dyDescent="0.3">
      <c r="A71" s="2">
        <v>70</v>
      </c>
      <c r="B71" s="21">
        <v>0.73860000000000003</v>
      </c>
    </row>
    <row r="72" spans="1:2" ht="12.45" x14ac:dyDescent="0.3">
      <c r="A72" s="2">
        <v>71</v>
      </c>
      <c r="B72" s="21">
        <v>0.73080000000000001</v>
      </c>
    </row>
    <row r="73" spans="1:2" ht="12.45" x14ac:dyDescent="0.3">
      <c r="A73" s="2">
        <v>72</v>
      </c>
      <c r="B73" s="21">
        <v>0.72230000000000005</v>
      </c>
    </row>
    <row r="74" spans="1:2" ht="12.45" x14ac:dyDescent="0.3">
      <c r="A74" s="2">
        <v>73</v>
      </c>
      <c r="B74" s="21">
        <v>0.71309999999999996</v>
      </c>
    </row>
    <row r="75" spans="1:2" ht="12.45" x14ac:dyDescent="0.3">
      <c r="A75" s="2">
        <v>74</v>
      </c>
      <c r="B75" s="21">
        <v>0.70330000000000004</v>
      </c>
    </row>
    <row r="76" spans="1:2" ht="12.45" x14ac:dyDescent="0.3">
      <c r="A76" s="2">
        <v>75</v>
      </c>
      <c r="B76" s="21">
        <v>0.69279999999999997</v>
      </c>
    </row>
    <row r="77" spans="1:2" ht="12.45" x14ac:dyDescent="0.3">
      <c r="A77" s="2">
        <v>76</v>
      </c>
      <c r="B77" s="21">
        <v>0.68159999999999998</v>
      </c>
    </row>
    <row r="78" spans="1:2" ht="12.45" x14ac:dyDescent="0.3">
      <c r="A78" s="2">
        <v>77</v>
      </c>
      <c r="B78" s="21">
        <v>0.66969999999999996</v>
      </c>
    </row>
    <row r="79" spans="1:2" ht="12.45" x14ac:dyDescent="0.3">
      <c r="A79" s="2">
        <v>78</v>
      </c>
      <c r="B79" s="21">
        <v>0.65720000000000001</v>
      </c>
    </row>
    <row r="80" spans="1:2" ht="12.45" x14ac:dyDescent="0.3">
      <c r="A80" s="2">
        <v>79</v>
      </c>
      <c r="B80" s="21">
        <v>0.64400000000000002</v>
      </c>
    </row>
    <row r="81" spans="1:2" ht="12.45" x14ac:dyDescent="0.3">
      <c r="A81" s="2">
        <v>80</v>
      </c>
      <c r="B81" s="21">
        <v>0.63009999999999999</v>
      </c>
    </row>
    <row r="82" spans="1:2" ht="12.45" x14ac:dyDescent="0.3">
      <c r="A82" s="2">
        <v>81</v>
      </c>
      <c r="B82" s="21">
        <v>0.61560000000000004</v>
      </c>
    </row>
    <row r="83" spans="1:2" ht="12.45" x14ac:dyDescent="0.3">
      <c r="A83" s="2">
        <v>82</v>
      </c>
      <c r="B83" s="21">
        <v>0.60040000000000004</v>
      </c>
    </row>
    <row r="84" spans="1:2" ht="12.45" x14ac:dyDescent="0.3">
      <c r="A84" s="2">
        <v>83</v>
      </c>
      <c r="B84" s="21">
        <v>0.58450000000000002</v>
      </c>
    </row>
    <row r="85" spans="1:2" ht="12.45" x14ac:dyDescent="0.3">
      <c r="A85" s="2">
        <v>84</v>
      </c>
      <c r="B85" s="21">
        <v>0.56799999999999995</v>
      </c>
    </row>
    <row r="86" spans="1:2" ht="12.45" x14ac:dyDescent="0.3">
      <c r="A86" s="2">
        <v>85</v>
      </c>
      <c r="B86" s="21">
        <v>0.55079999999999996</v>
      </c>
    </row>
    <row r="87" spans="1:2" ht="12.45" x14ac:dyDescent="0.3">
      <c r="A87" s="2">
        <v>86</v>
      </c>
      <c r="B87" s="21">
        <v>0.53290000000000004</v>
      </c>
    </row>
    <row r="88" spans="1:2" ht="12.45" x14ac:dyDescent="0.3">
      <c r="A88" s="2">
        <v>87</v>
      </c>
      <c r="B88" s="21">
        <v>0.51429999999999998</v>
      </c>
    </row>
    <row r="89" spans="1:2" ht="12.45" x14ac:dyDescent="0.3">
      <c r="A89" s="2">
        <v>88</v>
      </c>
      <c r="B89" s="21">
        <v>0.49509999999999998</v>
      </c>
    </row>
    <row r="90" spans="1:2" ht="12.45" x14ac:dyDescent="0.3">
      <c r="A90" s="2">
        <v>89</v>
      </c>
      <c r="B90" s="21">
        <v>0.47520000000000001</v>
      </c>
    </row>
    <row r="91" spans="1:2" ht="12.45" x14ac:dyDescent="0.3">
      <c r="A91" s="2">
        <v>90</v>
      </c>
      <c r="B91" s="21">
        <v>0.4546</v>
      </c>
    </row>
    <row r="92" spans="1:2" ht="12.45" x14ac:dyDescent="0.3">
      <c r="A92" s="2">
        <v>91</v>
      </c>
      <c r="B92" s="21">
        <v>0.43340000000000001</v>
      </c>
    </row>
    <row r="93" spans="1:2" ht="12.45" x14ac:dyDescent="0.3">
      <c r="A93" s="2">
        <v>92</v>
      </c>
      <c r="B93" s="21">
        <v>0.41149999999999998</v>
      </c>
    </row>
    <row r="94" spans="1:2" ht="12.45" x14ac:dyDescent="0.3">
      <c r="A94" s="2">
        <v>93</v>
      </c>
      <c r="B94" s="21">
        <v>0.38890000000000002</v>
      </c>
    </row>
    <row r="95" spans="1:2" ht="12.45" x14ac:dyDescent="0.3">
      <c r="A95" s="2">
        <v>94</v>
      </c>
      <c r="B95" s="21">
        <v>0.36570000000000003</v>
      </c>
    </row>
    <row r="96" spans="1:2" ht="12.45" x14ac:dyDescent="0.3">
      <c r="A96" s="2">
        <v>95</v>
      </c>
      <c r="B96" s="21">
        <v>0.34179999999999999</v>
      </c>
    </row>
    <row r="97" spans="1:2" ht="15.75" customHeight="1" x14ac:dyDescent="0.3">
      <c r="A97" s="3">
        <v>96</v>
      </c>
      <c r="B97" s="22">
        <v>0.31719999999999998</v>
      </c>
    </row>
    <row r="98" spans="1:2" ht="15.75" customHeight="1" x14ac:dyDescent="0.3">
      <c r="A98" s="3">
        <v>97</v>
      </c>
      <c r="B98" s="22">
        <v>0.29189999999999999</v>
      </c>
    </row>
    <row r="99" spans="1:2" ht="15.75" customHeight="1" x14ac:dyDescent="0.3">
      <c r="A99" s="3">
        <v>98</v>
      </c>
      <c r="B99" s="22">
        <v>0.26600000000000001</v>
      </c>
    </row>
    <row r="100" spans="1:2" ht="15.75" customHeight="1" x14ac:dyDescent="0.3">
      <c r="A100" s="3">
        <v>99</v>
      </c>
      <c r="B100" s="22">
        <v>0.2394</v>
      </c>
    </row>
    <row r="101" spans="1:2" ht="15.75" customHeight="1" x14ac:dyDescent="0.3">
      <c r="A101" s="3">
        <v>100</v>
      </c>
      <c r="B101" s="22">
        <v>0.21210000000000001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B114"/>
  <sheetViews>
    <sheetView workbookViewId="0">
      <pane ySplit="1" topLeftCell="A2" activePane="bottomLeft" state="frozen"/>
      <selection pane="bottomLeft"/>
    </sheetView>
  </sheetViews>
  <sheetFormatPr defaultColWidth="12.53515625" defaultRowHeight="15.75" customHeight="1" x14ac:dyDescent="0.3"/>
  <cols>
    <col min="1" max="1" width="12.53515625" style="3"/>
    <col min="2" max="2" width="12.53515625" style="22"/>
    <col min="3" max="16384" width="12.53515625" style="3"/>
  </cols>
  <sheetData>
    <row r="1" spans="1:2" s="10" customFormat="1" ht="15.75" customHeight="1" x14ac:dyDescent="0.3">
      <c r="A1" s="4" t="s">
        <v>5</v>
      </c>
      <c r="B1" s="20" t="s">
        <v>10</v>
      </c>
    </row>
    <row r="2" spans="1:2" s="10" customFormat="1" ht="15.75" customHeight="1" x14ac:dyDescent="0.3">
      <c r="A2" s="2">
        <v>1</v>
      </c>
      <c r="B2" s="21">
        <v>0.99239999999999995</v>
      </c>
    </row>
    <row r="3" spans="1:2" s="10" customFormat="1" ht="15.75" customHeight="1" x14ac:dyDescent="0.3">
      <c r="A3" s="2">
        <v>2</v>
      </c>
      <c r="B3" s="21">
        <v>0.99239999999999995</v>
      </c>
    </row>
    <row r="4" spans="1:2" s="10" customFormat="1" ht="15.75" customHeight="1" x14ac:dyDescent="0.3">
      <c r="A4" s="2">
        <v>3</v>
      </c>
      <c r="B4" s="21">
        <v>0.99239999999999995</v>
      </c>
    </row>
    <row r="5" spans="1:2" s="10" customFormat="1" ht="15.75" customHeight="1" x14ac:dyDescent="0.3">
      <c r="A5" s="2">
        <v>4</v>
      </c>
      <c r="B5" s="21">
        <v>0.99239999999999995</v>
      </c>
    </row>
    <row r="6" spans="1:2" s="10" customFormat="1" ht="15.75" customHeight="1" x14ac:dyDescent="0.3">
      <c r="A6" s="2">
        <v>5</v>
      </c>
      <c r="B6" s="21">
        <v>0.99239999999999995</v>
      </c>
    </row>
    <row r="7" spans="1:2" s="10" customFormat="1" ht="15.75" customHeight="1" x14ac:dyDescent="0.3">
      <c r="A7" s="2">
        <v>6</v>
      </c>
      <c r="B7" s="21">
        <v>0.99239999999999995</v>
      </c>
    </row>
    <row r="8" spans="1:2" s="10" customFormat="1" ht="15.75" customHeight="1" x14ac:dyDescent="0.3">
      <c r="A8" s="2">
        <v>7</v>
      </c>
      <c r="B8" s="21">
        <v>0.99239999999999995</v>
      </c>
    </row>
    <row r="9" spans="1:2" s="10" customFormat="1" ht="15.75" customHeight="1" x14ac:dyDescent="0.3">
      <c r="A9" s="2">
        <v>8</v>
      </c>
      <c r="B9" s="21">
        <v>0.99239999999999995</v>
      </c>
    </row>
    <row r="10" spans="1:2" s="10" customFormat="1" ht="15.75" customHeight="1" x14ac:dyDescent="0.3">
      <c r="A10" s="2">
        <v>9</v>
      </c>
      <c r="B10" s="21">
        <v>0.99239999999999995</v>
      </c>
    </row>
    <row r="11" spans="1:2" s="10" customFormat="1" ht="15.75" customHeight="1" x14ac:dyDescent="0.3">
      <c r="A11" s="2">
        <v>10</v>
      </c>
      <c r="B11" s="21">
        <v>0.99239999999999995</v>
      </c>
    </row>
    <row r="12" spans="1:2" s="10" customFormat="1" ht="15.75" customHeight="1" x14ac:dyDescent="0.3">
      <c r="A12" s="2">
        <v>11</v>
      </c>
      <c r="B12" s="21">
        <v>0.99239999999999995</v>
      </c>
    </row>
    <row r="13" spans="1:2" s="10" customFormat="1" ht="15.75" customHeight="1" x14ac:dyDescent="0.3">
      <c r="A13" s="2">
        <v>12</v>
      </c>
      <c r="B13" s="21">
        <v>0.99239999999999995</v>
      </c>
    </row>
    <row r="14" spans="1:2" s="10" customFormat="1" ht="15.75" customHeight="1" x14ac:dyDescent="0.3">
      <c r="A14" s="2">
        <v>13</v>
      </c>
      <c r="B14" s="21">
        <v>0.99239999999999995</v>
      </c>
    </row>
    <row r="15" spans="1:2" s="10" customFormat="1" ht="15.75" customHeight="1" x14ac:dyDescent="0.3">
      <c r="A15" s="2">
        <v>14</v>
      </c>
      <c r="B15" s="21">
        <v>0.99239999999999995</v>
      </c>
    </row>
    <row r="16" spans="1:2" s="10" customFormat="1" ht="15.75" customHeight="1" x14ac:dyDescent="0.3">
      <c r="A16" s="2">
        <v>15</v>
      </c>
      <c r="B16" s="21">
        <v>0.99239999999999995</v>
      </c>
    </row>
    <row r="17" spans="1:2" s="10" customFormat="1" ht="15.75" customHeight="1" x14ac:dyDescent="0.3">
      <c r="A17" s="2">
        <v>16</v>
      </c>
      <c r="B17" s="21">
        <v>0.99239999999999995</v>
      </c>
    </row>
    <row r="18" spans="1:2" s="10" customFormat="1" ht="15.75" customHeight="1" x14ac:dyDescent="0.3">
      <c r="A18" s="2">
        <v>17</v>
      </c>
      <c r="B18" s="21">
        <v>0.99239999999999995</v>
      </c>
    </row>
    <row r="19" spans="1:2" s="10" customFormat="1" ht="15.75" customHeight="1" x14ac:dyDescent="0.3">
      <c r="A19" s="2">
        <v>18</v>
      </c>
      <c r="B19" s="21">
        <v>0.99239999999999995</v>
      </c>
    </row>
    <row r="20" spans="1:2" s="10" customFormat="1" ht="15.75" customHeight="1" x14ac:dyDescent="0.3">
      <c r="A20" s="2">
        <v>19</v>
      </c>
      <c r="B20" s="21">
        <v>0.99239999999999995</v>
      </c>
    </row>
    <row r="21" spans="1:2" s="10" customFormat="1" ht="15.75" customHeight="1" x14ac:dyDescent="0.3">
      <c r="A21" s="2">
        <v>20</v>
      </c>
      <c r="B21" s="21">
        <v>0.99239999999999995</v>
      </c>
    </row>
    <row r="22" spans="1:2" s="10" customFormat="1" ht="15.75" customHeight="1" x14ac:dyDescent="0.3">
      <c r="A22" s="2">
        <v>21</v>
      </c>
      <c r="B22" s="21">
        <v>0.99809999999999999</v>
      </c>
    </row>
    <row r="23" spans="1:2" s="10" customFormat="1" ht="15.75" customHeight="1" x14ac:dyDescent="0.3">
      <c r="A23" s="2">
        <v>22</v>
      </c>
      <c r="B23" s="21">
        <v>1</v>
      </c>
    </row>
    <row r="24" spans="1:2" s="10" customFormat="1" ht="15.75" customHeight="1" x14ac:dyDescent="0.3">
      <c r="A24" s="2">
        <v>23</v>
      </c>
      <c r="B24" s="21">
        <v>1</v>
      </c>
    </row>
    <row r="25" spans="1:2" s="10" customFormat="1" ht="15.75" customHeight="1" x14ac:dyDescent="0.3">
      <c r="A25" s="2">
        <v>24</v>
      </c>
      <c r="B25" s="21">
        <v>1</v>
      </c>
    </row>
    <row r="26" spans="1:2" s="10" customFormat="1" ht="15.75" customHeight="1" x14ac:dyDescent="0.3">
      <c r="A26" s="2">
        <v>25</v>
      </c>
      <c r="B26" s="21">
        <v>1</v>
      </c>
    </row>
    <row r="27" spans="1:2" s="10" customFormat="1" ht="15.75" customHeight="1" x14ac:dyDescent="0.3">
      <c r="A27" s="2">
        <v>26</v>
      </c>
      <c r="B27" s="21">
        <v>1</v>
      </c>
    </row>
    <row r="28" spans="1:2" s="10" customFormat="1" ht="15.75" customHeight="1" x14ac:dyDescent="0.3">
      <c r="A28" s="2">
        <v>27</v>
      </c>
      <c r="B28" s="21">
        <v>1</v>
      </c>
    </row>
    <row r="29" spans="1:2" s="10" customFormat="1" ht="15.75" customHeight="1" x14ac:dyDescent="0.3">
      <c r="A29" s="2">
        <v>28</v>
      </c>
      <c r="B29" s="21">
        <v>1</v>
      </c>
    </row>
    <row r="30" spans="1:2" s="10" customFormat="1" ht="15.75" customHeight="1" x14ac:dyDescent="0.3">
      <c r="A30" s="2">
        <v>29</v>
      </c>
      <c r="B30" s="21">
        <v>1</v>
      </c>
    </row>
    <row r="31" spans="1:2" s="10" customFormat="1" ht="15.75" customHeight="1" x14ac:dyDescent="0.3">
      <c r="A31" s="2">
        <v>30</v>
      </c>
      <c r="B31" s="21">
        <v>0.99970000000000003</v>
      </c>
    </row>
    <row r="32" spans="1:2" s="10" customFormat="1" ht="15.75" customHeight="1" x14ac:dyDescent="0.3">
      <c r="A32" s="2">
        <v>31</v>
      </c>
      <c r="B32" s="21">
        <v>0.99890000000000001</v>
      </c>
    </row>
    <row r="33" spans="1:2" s="10" customFormat="1" ht="15.75" customHeight="1" x14ac:dyDescent="0.3">
      <c r="A33" s="2">
        <v>32</v>
      </c>
      <c r="B33" s="21">
        <v>0.99760000000000004</v>
      </c>
    </row>
    <row r="34" spans="1:2" ht="15.75" customHeight="1" x14ac:dyDescent="0.3">
      <c r="A34" s="2">
        <v>33</v>
      </c>
      <c r="B34" s="21">
        <v>0.99580000000000002</v>
      </c>
    </row>
    <row r="35" spans="1:2" ht="15.75" customHeight="1" x14ac:dyDescent="0.3">
      <c r="A35" s="2">
        <v>34</v>
      </c>
      <c r="B35" s="21">
        <v>0.99339999999999995</v>
      </c>
    </row>
    <row r="36" spans="1:2" ht="15.75" customHeight="1" x14ac:dyDescent="0.3">
      <c r="A36" s="2">
        <v>35</v>
      </c>
      <c r="B36" s="21">
        <v>0.99039999999999995</v>
      </c>
    </row>
    <row r="37" spans="1:2" ht="15.75" customHeight="1" x14ac:dyDescent="0.3">
      <c r="A37" s="2">
        <v>36</v>
      </c>
      <c r="B37" s="21">
        <v>0.98699999999999999</v>
      </c>
    </row>
    <row r="38" spans="1:2" ht="15.75" customHeight="1" x14ac:dyDescent="0.3">
      <c r="A38" s="2">
        <v>37</v>
      </c>
      <c r="B38" s="21">
        <v>0.98299999999999998</v>
      </c>
    </row>
    <row r="39" spans="1:2" ht="15.75" customHeight="1" x14ac:dyDescent="0.3">
      <c r="A39" s="2">
        <v>38</v>
      </c>
      <c r="B39" s="21">
        <v>0.97850000000000004</v>
      </c>
    </row>
    <row r="40" spans="1:2" ht="15.75" customHeight="1" x14ac:dyDescent="0.3">
      <c r="A40" s="2">
        <v>39</v>
      </c>
      <c r="B40" s="21">
        <v>0.97350000000000003</v>
      </c>
    </row>
    <row r="41" spans="1:2" ht="15.75" customHeight="1" x14ac:dyDescent="0.3">
      <c r="A41" s="2">
        <v>40</v>
      </c>
      <c r="B41" s="21">
        <v>0.96789999999999998</v>
      </c>
    </row>
    <row r="42" spans="1:2" ht="15.75" customHeight="1" x14ac:dyDescent="0.3">
      <c r="A42" s="2">
        <v>41</v>
      </c>
      <c r="B42" s="21">
        <v>0.96179999999999999</v>
      </c>
    </row>
    <row r="43" spans="1:2" ht="15.75" customHeight="1" x14ac:dyDescent="0.3">
      <c r="A43" s="2">
        <v>42</v>
      </c>
      <c r="B43" s="21">
        <v>0.95520000000000005</v>
      </c>
    </row>
    <row r="44" spans="1:2" ht="15.75" customHeight="1" x14ac:dyDescent="0.3">
      <c r="A44" s="2">
        <v>43</v>
      </c>
      <c r="B44" s="21">
        <v>0.94799999999999995</v>
      </c>
    </row>
    <row r="45" spans="1:2" ht="15.75" customHeight="1" x14ac:dyDescent="0.3">
      <c r="A45" s="2">
        <v>44</v>
      </c>
      <c r="B45" s="21">
        <v>0.94030000000000002</v>
      </c>
    </row>
    <row r="46" spans="1:2" ht="15.75" customHeight="1" x14ac:dyDescent="0.3">
      <c r="A46" s="2">
        <v>45</v>
      </c>
      <c r="B46" s="21">
        <v>0.93210000000000004</v>
      </c>
    </row>
    <row r="47" spans="1:2" ht="15.75" customHeight="1" x14ac:dyDescent="0.3">
      <c r="A47" s="2">
        <v>46</v>
      </c>
      <c r="B47" s="21">
        <v>0.92330000000000001</v>
      </c>
    </row>
    <row r="48" spans="1:2" ht="15.75" customHeight="1" x14ac:dyDescent="0.3">
      <c r="A48" s="2">
        <v>47</v>
      </c>
      <c r="B48" s="21">
        <v>0.91400000000000003</v>
      </c>
    </row>
    <row r="49" spans="1:2" ht="15.75" customHeight="1" x14ac:dyDescent="0.3">
      <c r="A49" s="2">
        <v>48</v>
      </c>
      <c r="B49" s="21">
        <v>0.9042</v>
      </c>
    </row>
    <row r="50" spans="1:2" ht="15.75" customHeight="1" x14ac:dyDescent="0.3">
      <c r="A50" s="2">
        <v>49</v>
      </c>
      <c r="B50" s="21">
        <v>0.89390000000000003</v>
      </c>
    </row>
    <row r="51" spans="1:2" ht="15.75" customHeight="1" x14ac:dyDescent="0.3">
      <c r="A51" s="2">
        <v>50</v>
      </c>
      <c r="B51" s="21">
        <v>0.88349999999999995</v>
      </c>
    </row>
    <row r="52" spans="1:2" ht="15.75" customHeight="1" x14ac:dyDescent="0.3">
      <c r="A52" s="2">
        <v>51</v>
      </c>
      <c r="B52" s="21">
        <v>0.87309999999999999</v>
      </c>
    </row>
    <row r="53" spans="1:2" ht="12.45" x14ac:dyDescent="0.3">
      <c r="A53" s="2">
        <v>52</v>
      </c>
      <c r="B53" s="21">
        <v>0.86270000000000002</v>
      </c>
    </row>
    <row r="54" spans="1:2" ht="12.45" x14ac:dyDescent="0.3">
      <c r="A54" s="2">
        <v>53</v>
      </c>
      <c r="B54" s="21">
        <v>0.85229999999999995</v>
      </c>
    </row>
    <row r="55" spans="1:2" ht="12.45" x14ac:dyDescent="0.3">
      <c r="A55" s="2">
        <v>54</v>
      </c>
      <c r="B55" s="21">
        <v>0.84189999999999998</v>
      </c>
    </row>
    <row r="56" spans="1:2" ht="12.45" x14ac:dyDescent="0.3">
      <c r="A56" s="2">
        <v>55</v>
      </c>
      <c r="B56" s="21">
        <v>0.83150000000000002</v>
      </c>
    </row>
    <row r="57" spans="1:2" ht="12.45" x14ac:dyDescent="0.3">
      <c r="A57" s="2">
        <v>56</v>
      </c>
      <c r="B57" s="21">
        <v>0.82110000000000005</v>
      </c>
    </row>
    <row r="58" spans="1:2" ht="12.45" x14ac:dyDescent="0.3">
      <c r="A58" s="2">
        <v>57</v>
      </c>
      <c r="B58" s="21">
        <v>0.81069999999999998</v>
      </c>
    </row>
    <row r="59" spans="1:2" ht="12.45" x14ac:dyDescent="0.3">
      <c r="A59" s="2">
        <v>58</v>
      </c>
      <c r="B59" s="21">
        <v>0.80030000000000001</v>
      </c>
    </row>
    <row r="60" spans="1:2" ht="12.45" x14ac:dyDescent="0.3">
      <c r="A60" s="2">
        <v>59</v>
      </c>
      <c r="B60" s="21">
        <v>0.78990000000000005</v>
      </c>
    </row>
    <row r="61" spans="1:2" ht="12.45" x14ac:dyDescent="0.3">
      <c r="A61" s="2">
        <v>60</v>
      </c>
      <c r="B61" s="21">
        <v>0.77949999999999997</v>
      </c>
    </row>
    <row r="62" spans="1:2" ht="12.45" x14ac:dyDescent="0.3">
      <c r="A62" s="2">
        <v>61</v>
      </c>
      <c r="B62" s="21">
        <v>0.76910000000000001</v>
      </c>
    </row>
    <row r="63" spans="1:2" ht="12.45" x14ac:dyDescent="0.3">
      <c r="A63" s="2">
        <v>62</v>
      </c>
      <c r="B63" s="21">
        <v>0.75870000000000004</v>
      </c>
    </row>
    <row r="64" spans="1:2" ht="12.45" x14ac:dyDescent="0.3">
      <c r="A64" s="2">
        <v>63</v>
      </c>
      <c r="B64" s="21">
        <v>0.74829999999999997</v>
      </c>
    </row>
    <row r="65" spans="1:2" ht="12.45" x14ac:dyDescent="0.3">
      <c r="A65" s="2">
        <v>64</v>
      </c>
      <c r="B65" s="21">
        <v>0.7379</v>
      </c>
    </row>
    <row r="66" spans="1:2" ht="12.45" x14ac:dyDescent="0.3">
      <c r="A66" s="2">
        <v>65</v>
      </c>
      <c r="B66" s="21">
        <v>0.72750000000000004</v>
      </c>
    </row>
    <row r="67" spans="1:2" ht="12.45" x14ac:dyDescent="0.3">
      <c r="A67" s="2">
        <v>66</v>
      </c>
      <c r="B67" s="21">
        <v>0.71709999999999996</v>
      </c>
    </row>
    <row r="68" spans="1:2" ht="12.45" x14ac:dyDescent="0.3">
      <c r="A68" s="2">
        <v>67</v>
      </c>
      <c r="B68" s="21">
        <v>0.70669999999999999</v>
      </c>
    </row>
    <row r="69" spans="1:2" ht="12.45" x14ac:dyDescent="0.3">
      <c r="A69" s="2">
        <v>68</v>
      </c>
      <c r="B69" s="21">
        <v>0.69630000000000003</v>
      </c>
    </row>
    <row r="70" spans="1:2" ht="12.45" x14ac:dyDescent="0.3">
      <c r="A70" s="2">
        <v>69</v>
      </c>
      <c r="B70" s="21">
        <v>0.68589999999999995</v>
      </c>
    </row>
    <row r="71" spans="1:2" ht="12.45" x14ac:dyDescent="0.3">
      <c r="A71" s="2">
        <v>70</v>
      </c>
      <c r="B71" s="21">
        <v>0.67549999999999999</v>
      </c>
    </row>
    <row r="72" spans="1:2" ht="12.45" x14ac:dyDescent="0.3">
      <c r="A72" s="2">
        <v>71</v>
      </c>
      <c r="B72" s="21">
        <v>0.66510000000000002</v>
      </c>
    </row>
    <row r="73" spans="1:2" ht="12.45" x14ac:dyDescent="0.3">
      <c r="A73" s="2">
        <v>72</v>
      </c>
      <c r="B73" s="21">
        <v>0.65469999999999995</v>
      </c>
    </row>
    <row r="74" spans="1:2" ht="12.45" x14ac:dyDescent="0.3">
      <c r="A74" s="2">
        <v>73</v>
      </c>
      <c r="B74" s="21">
        <v>0.64429999999999998</v>
      </c>
    </row>
    <row r="75" spans="1:2" ht="12.45" x14ac:dyDescent="0.3">
      <c r="A75" s="2">
        <v>74</v>
      </c>
      <c r="B75" s="21">
        <v>0.63390000000000002</v>
      </c>
    </row>
    <row r="76" spans="1:2" ht="12.45" x14ac:dyDescent="0.3">
      <c r="A76" s="2">
        <v>75</v>
      </c>
      <c r="B76" s="21">
        <v>0.62350000000000005</v>
      </c>
    </row>
    <row r="77" spans="1:2" ht="12.45" x14ac:dyDescent="0.3">
      <c r="A77" s="2">
        <v>76</v>
      </c>
      <c r="B77" s="21">
        <v>0.61309999999999998</v>
      </c>
    </row>
    <row r="78" spans="1:2" ht="12.45" x14ac:dyDescent="0.3">
      <c r="A78" s="2">
        <v>77</v>
      </c>
      <c r="B78" s="21">
        <v>0.60219999999999996</v>
      </c>
    </row>
    <row r="79" spans="1:2" ht="12.45" x14ac:dyDescent="0.3">
      <c r="A79" s="2">
        <v>78</v>
      </c>
      <c r="B79" s="21">
        <v>0.59060000000000001</v>
      </c>
    </row>
    <row r="80" spans="1:2" ht="12.45" x14ac:dyDescent="0.3">
      <c r="A80" s="2">
        <v>79</v>
      </c>
      <c r="B80" s="21">
        <v>0.57809999999999995</v>
      </c>
    </row>
    <row r="81" spans="1:2" ht="12.45" x14ac:dyDescent="0.3">
      <c r="A81" s="2">
        <v>80</v>
      </c>
      <c r="B81" s="21">
        <v>0.56479999999999997</v>
      </c>
    </row>
    <row r="82" spans="1:2" ht="12.45" x14ac:dyDescent="0.3">
      <c r="A82" s="2">
        <v>81</v>
      </c>
      <c r="B82" s="21">
        <v>0.55069999999999997</v>
      </c>
    </row>
    <row r="83" spans="1:2" ht="12.45" x14ac:dyDescent="0.3">
      <c r="A83" s="2">
        <v>82</v>
      </c>
      <c r="B83" s="21">
        <v>0.53590000000000004</v>
      </c>
    </row>
    <row r="84" spans="1:2" ht="12.45" x14ac:dyDescent="0.3">
      <c r="A84" s="2">
        <v>83</v>
      </c>
      <c r="B84" s="21">
        <v>0.5202</v>
      </c>
    </row>
    <row r="85" spans="1:2" ht="12.45" x14ac:dyDescent="0.3">
      <c r="A85" s="2">
        <v>84</v>
      </c>
      <c r="B85" s="21">
        <v>0.50370000000000004</v>
      </c>
    </row>
    <row r="86" spans="1:2" ht="12.45" x14ac:dyDescent="0.3">
      <c r="A86" s="2">
        <v>85</v>
      </c>
      <c r="B86" s="21">
        <v>0.48649999999999999</v>
      </c>
    </row>
    <row r="87" spans="1:2" ht="12.45" x14ac:dyDescent="0.3">
      <c r="A87" s="2">
        <v>86</v>
      </c>
      <c r="B87" s="21">
        <v>0.46839999999999998</v>
      </c>
    </row>
    <row r="88" spans="1:2" ht="12.45" x14ac:dyDescent="0.3">
      <c r="A88" s="2">
        <v>87</v>
      </c>
      <c r="B88" s="21">
        <v>0.4496</v>
      </c>
    </row>
    <row r="89" spans="1:2" ht="12.45" x14ac:dyDescent="0.3">
      <c r="A89" s="2">
        <v>88</v>
      </c>
      <c r="B89" s="21">
        <v>0.4299</v>
      </c>
    </row>
    <row r="90" spans="1:2" ht="12.45" x14ac:dyDescent="0.3">
      <c r="A90" s="2">
        <v>89</v>
      </c>
      <c r="B90" s="21">
        <v>0.40939999999999999</v>
      </c>
    </row>
    <row r="91" spans="1:2" ht="12.45" x14ac:dyDescent="0.3">
      <c r="A91" s="2">
        <v>90</v>
      </c>
      <c r="B91" s="21">
        <v>0.38819999999999999</v>
      </c>
    </row>
    <row r="92" spans="1:2" ht="12.45" x14ac:dyDescent="0.3">
      <c r="A92" s="2">
        <v>91</v>
      </c>
      <c r="B92" s="21">
        <v>0.36609999999999998</v>
      </c>
    </row>
    <row r="93" spans="1:2" ht="12.45" x14ac:dyDescent="0.3">
      <c r="A93" s="2">
        <v>92</v>
      </c>
      <c r="B93" s="21">
        <v>0.34329999999999999</v>
      </c>
    </row>
    <row r="94" spans="1:2" ht="12.45" x14ac:dyDescent="0.3">
      <c r="A94" s="2">
        <v>93</v>
      </c>
      <c r="B94" s="21">
        <v>0.3196</v>
      </c>
    </row>
    <row r="95" spans="1:2" ht="12.45" x14ac:dyDescent="0.3">
      <c r="A95" s="2">
        <v>94</v>
      </c>
      <c r="B95" s="21">
        <v>0.29520000000000002</v>
      </c>
    </row>
    <row r="96" spans="1:2" ht="12.45" x14ac:dyDescent="0.3">
      <c r="A96" s="2">
        <v>95</v>
      </c>
      <c r="B96" s="21">
        <v>0.27</v>
      </c>
    </row>
    <row r="97" spans="1:2" ht="12.45" x14ac:dyDescent="0.3">
      <c r="A97" s="2">
        <v>96</v>
      </c>
      <c r="B97" s="21">
        <v>0.24390000000000001</v>
      </c>
    </row>
    <row r="98" spans="1:2" ht="12.45" x14ac:dyDescent="0.3">
      <c r="A98" s="2">
        <v>97</v>
      </c>
      <c r="B98" s="21">
        <v>0.21709999999999999</v>
      </c>
    </row>
    <row r="99" spans="1:2" ht="12.45" x14ac:dyDescent="0.3">
      <c r="A99" s="2">
        <v>98</v>
      </c>
      <c r="B99" s="21">
        <v>0.18940000000000001</v>
      </c>
    </row>
    <row r="100" spans="1:2" ht="12.45" x14ac:dyDescent="0.3">
      <c r="A100" s="2">
        <v>99</v>
      </c>
      <c r="B100" s="21">
        <v>0.161</v>
      </c>
    </row>
    <row r="101" spans="1:2" ht="12.45" x14ac:dyDescent="0.3">
      <c r="A101" s="2">
        <v>100</v>
      </c>
      <c r="B101" s="21">
        <v>0.1318</v>
      </c>
    </row>
    <row r="102" spans="1:2" ht="12.45" x14ac:dyDescent="0.3">
      <c r="A102" s="2"/>
      <c r="B102" s="21"/>
    </row>
    <row r="103" spans="1:2" ht="12.45" x14ac:dyDescent="0.3">
      <c r="A103" s="2"/>
      <c r="B103" s="21"/>
    </row>
    <row r="104" spans="1:2" ht="12.45" x14ac:dyDescent="0.3">
      <c r="A104" s="2"/>
      <c r="B104" s="21"/>
    </row>
    <row r="105" spans="1:2" ht="12.45" x14ac:dyDescent="0.3">
      <c r="A105" s="2"/>
      <c r="B105" s="21"/>
    </row>
    <row r="106" spans="1:2" ht="12.45" x14ac:dyDescent="0.3">
      <c r="A106" s="2"/>
      <c r="B106" s="21"/>
    </row>
    <row r="107" spans="1:2" ht="12.45" x14ac:dyDescent="0.3">
      <c r="A107" s="2"/>
      <c r="B107" s="21"/>
    </row>
    <row r="108" spans="1:2" ht="12.45" x14ac:dyDescent="0.3">
      <c r="A108" s="2"/>
      <c r="B108" s="21"/>
    </row>
    <row r="109" spans="1:2" ht="12.45" x14ac:dyDescent="0.3">
      <c r="A109" s="2"/>
      <c r="B109" s="21"/>
    </row>
    <row r="110" spans="1:2" ht="12.45" x14ac:dyDescent="0.3">
      <c r="A110" s="2"/>
      <c r="B110" s="21"/>
    </row>
    <row r="111" spans="1:2" ht="12.45" x14ac:dyDescent="0.3">
      <c r="A111" s="2"/>
      <c r="B111" s="21"/>
    </row>
    <row r="112" spans="1:2" ht="12.45" x14ac:dyDescent="0.3">
      <c r="A112" s="2"/>
      <c r="B112" s="21"/>
    </row>
    <row r="113" spans="1:2" ht="12.45" x14ac:dyDescent="0.3">
      <c r="A113" s="2"/>
      <c r="B113" s="21"/>
    </row>
    <row r="114" spans="1:2" ht="12.45" x14ac:dyDescent="0.3">
      <c r="A114" s="2"/>
      <c r="B114" s="2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B112"/>
  <sheetViews>
    <sheetView workbookViewId="0">
      <pane ySplit="1" topLeftCell="A2" activePane="bottomLeft" state="frozen"/>
      <selection activeCell="C8" sqref="C8"/>
      <selection pane="bottomLeft"/>
    </sheetView>
  </sheetViews>
  <sheetFormatPr defaultColWidth="12.53515625" defaultRowHeight="15.75" customHeight="1" x14ac:dyDescent="0.3"/>
  <cols>
    <col min="1" max="1" width="12.53515625" style="3"/>
    <col min="2" max="2" width="12.53515625" style="22"/>
    <col min="3" max="16384" width="12.53515625" style="3"/>
  </cols>
  <sheetData>
    <row r="1" spans="1:2" s="10" customFormat="1" ht="15.75" customHeight="1" x14ac:dyDescent="0.3">
      <c r="A1" s="4" t="s">
        <v>5</v>
      </c>
      <c r="B1" s="20" t="s">
        <v>10</v>
      </c>
    </row>
    <row r="2" spans="1:2" s="10" customFormat="1" ht="15.75" customHeight="1" x14ac:dyDescent="0.3">
      <c r="A2" s="2">
        <v>1</v>
      </c>
      <c r="B2" s="21">
        <v>1</v>
      </c>
    </row>
    <row r="3" spans="1:2" s="10" customFormat="1" ht="15.75" customHeight="1" x14ac:dyDescent="0.3">
      <c r="A3" s="2">
        <v>2</v>
      </c>
      <c r="B3" s="21">
        <v>1</v>
      </c>
    </row>
    <row r="4" spans="1:2" s="10" customFormat="1" ht="15.75" customHeight="1" x14ac:dyDescent="0.3">
      <c r="A4" s="2">
        <v>3</v>
      </c>
      <c r="B4" s="21">
        <v>1</v>
      </c>
    </row>
    <row r="5" spans="1:2" s="10" customFormat="1" ht="15.75" customHeight="1" x14ac:dyDescent="0.3">
      <c r="A5" s="2">
        <v>4</v>
      </c>
      <c r="B5" s="21">
        <v>1</v>
      </c>
    </row>
    <row r="6" spans="1:2" s="10" customFormat="1" ht="15.75" customHeight="1" x14ac:dyDescent="0.3">
      <c r="A6" s="2">
        <v>5</v>
      </c>
      <c r="B6" s="21">
        <v>1</v>
      </c>
    </row>
    <row r="7" spans="1:2" s="10" customFormat="1" ht="15.75" customHeight="1" x14ac:dyDescent="0.3">
      <c r="A7" s="2">
        <v>6</v>
      </c>
      <c r="B7" s="21">
        <v>1</v>
      </c>
    </row>
    <row r="8" spans="1:2" s="10" customFormat="1" ht="15.75" customHeight="1" x14ac:dyDescent="0.3">
      <c r="A8" s="2">
        <v>7</v>
      </c>
      <c r="B8" s="21">
        <v>1</v>
      </c>
    </row>
    <row r="9" spans="1:2" s="10" customFormat="1" ht="15.75" customHeight="1" x14ac:dyDescent="0.3">
      <c r="A9" s="2">
        <v>8</v>
      </c>
      <c r="B9" s="21">
        <v>1</v>
      </c>
    </row>
    <row r="10" spans="1:2" s="10" customFormat="1" ht="15.75" customHeight="1" x14ac:dyDescent="0.3">
      <c r="A10" s="2">
        <v>9</v>
      </c>
      <c r="B10" s="21">
        <v>1</v>
      </c>
    </row>
    <row r="11" spans="1:2" s="10" customFormat="1" ht="15.75" customHeight="1" x14ac:dyDescent="0.3">
      <c r="A11" s="2">
        <v>10</v>
      </c>
      <c r="B11" s="21">
        <v>1</v>
      </c>
    </row>
    <row r="12" spans="1:2" s="10" customFormat="1" ht="15.75" customHeight="1" x14ac:dyDescent="0.3">
      <c r="A12" s="2">
        <v>11</v>
      </c>
      <c r="B12" s="21">
        <v>1</v>
      </c>
    </row>
    <row r="13" spans="1:2" s="10" customFormat="1" ht="15.75" customHeight="1" x14ac:dyDescent="0.3">
      <c r="A13" s="2">
        <v>12</v>
      </c>
      <c r="B13" s="21">
        <v>1</v>
      </c>
    </row>
    <row r="14" spans="1:2" s="10" customFormat="1" ht="15.75" customHeight="1" x14ac:dyDescent="0.3">
      <c r="A14" s="2">
        <v>13</v>
      </c>
      <c r="B14" s="21">
        <v>1</v>
      </c>
    </row>
    <row r="15" spans="1:2" s="10" customFormat="1" ht="15.75" customHeight="1" x14ac:dyDescent="0.3">
      <c r="A15" s="2">
        <v>14</v>
      </c>
      <c r="B15" s="21">
        <v>1</v>
      </c>
    </row>
    <row r="16" spans="1:2" s="10" customFormat="1" ht="15.75" customHeight="1" x14ac:dyDescent="0.3">
      <c r="A16" s="2">
        <v>15</v>
      </c>
      <c r="B16" s="21">
        <v>1</v>
      </c>
    </row>
    <row r="17" spans="1:2" s="10" customFormat="1" ht="15.75" customHeight="1" x14ac:dyDescent="0.3">
      <c r="A17" s="2">
        <v>16</v>
      </c>
      <c r="B17" s="21">
        <v>1</v>
      </c>
    </row>
    <row r="18" spans="1:2" s="10" customFormat="1" ht="15.75" customHeight="1" x14ac:dyDescent="0.3">
      <c r="A18" s="2">
        <v>17</v>
      </c>
      <c r="B18" s="21">
        <v>1</v>
      </c>
    </row>
    <row r="19" spans="1:2" s="10" customFormat="1" ht="15.75" customHeight="1" x14ac:dyDescent="0.3">
      <c r="A19" s="2">
        <v>18</v>
      </c>
      <c r="B19" s="21">
        <v>1</v>
      </c>
    </row>
    <row r="20" spans="1:2" s="10" customFormat="1" ht="15.75" customHeight="1" x14ac:dyDescent="0.3">
      <c r="A20" s="2">
        <v>19</v>
      </c>
      <c r="B20" s="21">
        <v>1</v>
      </c>
    </row>
    <row r="21" spans="1:2" s="10" customFormat="1" ht="15.75" customHeight="1" x14ac:dyDescent="0.3">
      <c r="A21" s="2">
        <v>20</v>
      </c>
      <c r="B21" s="21">
        <v>1</v>
      </c>
    </row>
    <row r="22" spans="1:2" s="10" customFormat="1" ht="15.75" customHeight="1" x14ac:dyDescent="0.3">
      <c r="A22" s="2">
        <v>21</v>
      </c>
      <c r="B22" s="21">
        <v>1</v>
      </c>
    </row>
    <row r="23" spans="1:2" s="10" customFormat="1" ht="15.75" customHeight="1" x14ac:dyDescent="0.3">
      <c r="A23" s="2">
        <v>22</v>
      </c>
      <c r="B23" s="21">
        <v>1</v>
      </c>
    </row>
    <row r="24" spans="1:2" s="10" customFormat="1" ht="15.75" customHeight="1" x14ac:dyDescent="0.3">
      <c r="A24" s="2">
        <v>23</v>
      </c>
      <c r="B24" s="21">
        <v>1</v>
      </c>
    </row>
    <row r="25" spans="1:2" s="10" customFormat="1" ht="15.75" customHeight="1" x14ac:dyDescent="0.3">
      <c r="A25" s="2">
        <v>24</v>
      </c>
      <c r="B25" s="21">
        <v>1</v>
      </c>
    </row>
    <row r="26" spans="1:2" s="10" customFormat="1" ht="15.75" customHeight="1" x14ac:dyDescent="0.3">
      <c r="A26" s="2">
        <v>25</v>
      </c>
      <c r="B26" s="21">
        <v>1</v>
      </c>
    </row>
    <row r="27" spans="1:2" s="10" customFormat="1" ht="15.75" customHeight="1" x14ac:dyDescent="0.3">
      <c r="A27" s="2">
        <v>26</v>
      </c>
      <c r="B27" s="21">
        <v>1</v>
      </c>
    </row>
    <row r="28" spans="1:2" s="10" customFormat="1" ht="15.75" customHeight="1" x14ac:dyDescent="0.3">
      <c r="A28" s="2">
        <v>27</v>
      </c>
      <c r="B28" s="21">
        <v>1</v>
      </c>
    </row>
    <row r="29" spans="1:2" s="10" customFormat="1" ht="15.75" customHeight="1" x14ac:dyDescent="0.3">
      <c r="A29" s="2">
        <v>28</v>
      </c>
      <c r="B29" s="21">
        <v>1</v>
      </c>
    </row>
    <row r="30" spans="1:2" s="10" customFormat="1" ht="15.75" customHeight="1" x14ac:dyDescent="0.3">
      <c r="A30" s="2">
        <v>29</v>
      </c>
      <c r="B30" s="21">
        <v>1</v>
      </c>
    </row>
    <row r="31" spans="1:2" s="10" customFormat="1" ht="15.75" customHeight="1" x14ac:dyDescent="0.3">
      <c r="A31" s="2">
        <v>30</v>
      </c>
      <c r="B31" s="21">
        <v>1</v>
      </c>
    </row>
    <row r="32" spans="1:2" ht="15.75" customHeight="1" x14ac:dyDescent="0.3">
      <c r="A32" s="2">
        <v>31</v>
      </c>
      <c r="B32" s="21">
        <v>1</v>
      </c>
    </row>
    <row r="33" spans="1:2" ht="15.75" customHeight="1" x14ac:dyDescent="0.3">
      <c r="A33" s="2">
        <v>32</v>
      </c>
      <c r="B33" s="21">
        <v>0.99980000000000002</v>
      </c>
    </row>
    <row r="34" spans="1:2" ht="15.75" customHeight="1" x14ac:dyDescent="0.3">
      <c r="A34" s="2">
        <v>33</v>
      </c>
      <c r="B34" s="21">
        <v>0.99880000000000002</v>
      </c>
    </row>
    <row r="35" spans="1:2" ht="15.75" customHeight="1" x14ac:dyDescent="0.3">
      <c r="A35" s="2">
        <v>34</v>
      </c>
      <c r="B35" s="21">
        <v>0.99709999999999999</v>
      </c>
    </row>
    <row r="36" spans="1:2" ht="15.75" customHeight="1" x14ac:dyDescent="0.3">
      <c r="A36" s="2">
        <v>35</v>
      </c>
      <c r="B36" s="21">
        <v>0.99450000000000005</v>
      </c>
    </row>
    <row r="37" spans="1:2" ht="15.75" customHeight="1" x14ac:dyDescent="0.3">
      <c r="A37" s="2">
        <v>36</v>
      </c>
      <c r="B37" s="21">
        <v>0.99109999999999998</v>
      </c>
    </row>
    <row r="38" spans="1:2" ht="15.75" customHeight="1" x14ac:dyDescent="0.3">
      <c r="A38" s="2">
        <v>37</v>
      </c>
      <c r="B38" s="21">
        <v>0.98699999999999999</v>
      </c>
    </row>
    <row r="39" spans="1:2" ht="15.75" customHeight="1" x14ac:dyDescent="0.3">
      <c r="A39" s="2">
        <v>38</v>
      </c>
      <c r="B39" s="21">
        <v>0.98199999999999998</v>
      </c>
    </row>
    <row r="40" spans="1:2" ht="15.75" customHeight="1" x14ac:dyDescent="0.3">
      <c r="A40" s="2">
        <v>39</v>
      </c>
      <c r="B40" s="21">
        <v>0.97619999999999996</v>
      </c>
    </row>
    <row r="41" spans="1:2" ht="15.75" customHeight="1" x14ac:dyDescent="0.3">
      <c r="A41" s="2">
        <v>40</v>
      </c>
      <c r="B41" s="21">
        <v>0.96960000000000002</v>
      </c>
    </row>
    <row r="42" spans="1:2" ht="15.75" customHeight="1" x14ac:dyDescent="0.3">
      <c r="A42" s="2">
        <v>41</v>
      </c>
      <c r="B42" s="21">
        <v>0.96230000000000004</v>
      </c>
    </row>
    <row r="43" spans="1:2" ht="15.75" customHeight="1" x14ac:dyDescent="0.3">
      <c r="A43" s="2">
        <v>42</v>
      </c>
      <c r="B43" s="21">
        <v>0.95450000000000002</v>
      </c>
    </row>
    <row r="44" spans="1:2" ht="15.75" customHeight="1" x14ac:dyDescent="0.3">
      <c r="A44" s="2">
        <v>43</v>
      </c>
      <c r="B44" s="21">
        <v>0.94669999999999999</v>
      </c>
    </row>
    <row r="45" spans="1:2" ht="15.75" customHeight="1" x14ac:dyDescent="0.3">
      <c r="A45" s="2">
        <v>44</v>
      </c>
      <c r="B45" s="21">
        <v>0.93889999999999996</v>
      </c>
    </row>
    <row r="46" spans="1:2" ht="15.75" customHeight="1" x14ac:dyDescent="0.3">
      <c r="A46" s="2">
        <v>45</v>
      </c>
      <c r="B46" s="21">
        <v>0.93110000000000004</v>
      </c>
    </row>
    <row r="47" spans="1:2" ht="15.75" customHeight="1" x14ac:dyDescent="0.3">
      <c r="A47" s="2">
        <v>46</v>
      </c>
      <c r="B47" s="21">
        <v>0.9234</v>
      </c>
    </row>
    <row r="48" spans="1:2" ht="15.75" customHeight="1" x14ac:dyDescent="0.3">
      <c r="A48" s="2">
        <v>47</v>
      </c>
      <c r="B48" s="21">
        <v>0.91559999999999997</v>
      </c>
    </row>
    <row r="49" spans="1:2" ht="15.75" customHeight="1" x14ac:dyDescent="0.3">
      <c r="A49" s="2">
        <v>48</v>
      </c>
      <c r="B49" s="21">
        <v>0.90780000000000005</v>
      </c>
    </row>
    <row r="50" spans="1:2" ht="15.75" customHeight="1" x14ac:dyDescent="0.3">
      <c r="A50" s="2">
        <v>49</v>
      </c>
      <c r="B50" s="21">
        <v>0.9</v>
      </c>
    </row>
    <row r="51" spans="1:2" ht="12.45" x14ac:dyDescent="0.3">
      <c r="A51" s="2">
        <v>50</v>
      </c>
      <c r="B51" s="21">
        <v>0.89219999999999999</v>
      </c>
    </row>
    <row r="52" spans="1:2" ht="12.45" x14ac:dyDescent="0.3">
      <c r="A52" s="2">
        <v>51</v>
      </c>
      <c r="B52" s="21">
        <v>0.88449999999999995</v>
      </c>
    </row>
    <row r="53" spans="1:2" ht="12.45" x14ac:dyDescent="0.3">
      <c r="A53" s="2">
        <v>52</v>
      </c>
      <c r="B53" s="21">
        <v>0.87670000000000003</v>
      </c>
    </row>
    <row r="54" spans="1:2" ht="12.45" x14ac:dyDescent="0.3">
      <c r="A54" s="2">
        <v>53</v>
      </c>
      <c r="B54" s="21">
        <v>0.86890000000000001</v>
      </c>
    </row>
    <row r="55" spans="1:2" ht="12.45" x14ac:dyDescent="0.3">
      <c r="A55" s="2">
        <v>54</v>
      </c>
      <c r="B55" s="21">
        <v>0.86109999999999998</v>
      </c>
    </row>
    <row r="56" spans="1:2" ht="12.45" x14ac:dyDescent="0.3">
      <c r="A56" s="2">
        <v>55</v>
      </c>
      <c r="B56" s="21">
        <v>0.85329999999999995</v>
      </c>
    </row>
    <row r="57" spans="1:2" ht="12.45" x14ac:dyDescent="0.3">
      <c r="A57" s="2">
        <v>56</v>
      </c>
      <c r="B57" s="21">
        <v>0.84560000000000002</v>
      </c>
    </row>
    <row r="58" spans="1:2" ht="12.45" x14ac:dyDescent="0.3">
      <c r="A58" s="2">
        <v>57</v>
      </c>
      <c r="B58" s="21">
        <v>0.83779999999999999</v>
      </c>
    </row>
    <row r="59" spans="1:2" ht="12.45" x14ac:dyDescent="0.3">
      <c r="A59" s="2">
        <v>58</v>
      </c>
      <c r="B59" s="21">
        <v>0.83</v>
      </c>
    </row>
    <row r="60" spans="1:2" ht="12.45" x14ac:dyDescent="0.3">
      <c r="A60" s="2">
        <v>59</v>
      </c>
      <c r="B60" s="21">
        <v>0.82220000000000004</v>
      </c>
    </row>
    <row r="61" spans="1:2" ht="12.45" x14ac:dyDescent="0.3">
      <c r="A61" s="2">
        <v>60</v>
      </c>
      <c r="B61" s="21">
        <v>0.81440000000000001</v>
      </c>
    </row>
    <row r="62" spans="1:2" ht="12.45" x14ac:dyDescent="0.3">
      <c r="A62" s="2">
        <v>61</v>
      </c>
      <c r="B62" s="21">
        <v>0.80669999999999997</v>
      </c>
    </row>
    <row r="63" spans="1:2" ht="12.45" x14ac:dyDescent="0.3">
      <c r="A63" s="2">
        <v>62</v>
      </c>
      <c r="B63" s="21">
        <v>0.79890000000000005</v>
      </c>
    </row>
    <row r="64" spans="1:2" ht="12.45" x14ac:dyDescent="0.3">
      <c r="A64" s="2">
        <v>63</v>
      </c>
      <c r="B64" s="21">
        <v>0.79110000000000003</v>
      </c>
    </row>
    <row r="65" spans="1:2" ht="12.45" x14ac:dyDescent="0.3">
      <c r="A65" s="2">
        <v>64</v>
      </c>
      <c r="B65" s="21">
        <v>0.7833</v>
      </c>
    </row>
    <row r="66" spans="1:2" ht="12.45" x14ac:dyDescent="0.3">
      <c r="A66" s="2">
        <v>65</v>
      </c>
      <c r="B66" s="21">
        <v>0.77549999999999997</v>
      </c>
    </row>
    <row r="67" spans="1:2" ht="12.45" x14ac:dyDescent="0.3">
      <c r="A67" s="2">
        <v>66</v>
      </c>
      <c r="B67" s="21">
        <v>0.76780000000000004</v>
      </c>
    </row>
    <row r="68" spans="1:2" ht="12.45" x14ac:dyDescent="0.3">
      <c r="A68" s="2">
        <v>67</v>
      </c>
      <c r="B68" s="21">
        <v>0.76</v>
      </c>
    </row>
    <row r="69" spans="1:2" ht="12.45" x14ac:dyDescent="0.3">
      <c r="A69" s="2">
        <v>68</v>
      </c>
      <c r="B69" s="21">
        <v>0.75219999999999998</v>
      </c>
    </row>
    <row r="70" spans="1:2" ht="12.45" x14ac:dyDescent="0.3">
      <c r="A70" s="2">
        <v>69</v>
      </c>
      <c r="B70" s="21">
        <v>0.74439999999999995</v>
      </c>
    </row>
    <row r="71" spans="1:2" ht="12.45" x14ac:dyDescent="0.3">
      <c r="A71" s="2">
        <v>70</v>
      </c>
      <c r="B71" s="21">
        <v>0.73660000000000003</v>
      </c>
    </row>
    <row r="72" spans="1:2" ht="12.45" x14ac:dyDescent="0.3">
      <c r="A72" s="2">
        <v>71</v>
      </c>
      <c r="B72" s="21">
        <v>0.72850000000000004</v>
      </c>
    </row>
    <row r="73" spans="1:2" ht="12.45" x14ac:dyDescent="0.3">
      <c r="A73" s="2">
        <v>72</v>
      </c>
      <c r="B73" s="21">
        <v>0.71970000000000001</v>
      </c>
    </row>
    <row r="74" spans="1:2" ht="12.45" x14ac:dyDescent="0.3">
      <c r="A74" s="2">
        <v>73</v>
      </c>
      <c r="B74" s="21">
        <v>0.71020000000000005</v>
      </c>
    </row>
    <row r="75" spans="1:2" ht="12.45" x14ac:dyDescent="0.3">
      <c r="A75" s="2">
        <v>74</v>
      </c>
      <c r="B75" s="21">
        <v>0.70009999999999994</v>
      </c>
    </row>
    <row r="76" spans="1:2" ht="12.45" x14ac:dyDescent="0.3">
      <c r="A76" s="2">
        <v>75</v>
      </c>
      <c r="B76" s="21">
        <v>0.68920000000000003</v>
      </c>
    </row>
    <row r="77" spans="1:2" ht="12.45" x14ac:dyDescent="0.3">
      <c r="A77" s="2">
        <v>76</v>
      </c>
      <c r="B77" s="21">
        <v>0.67769999999999997</v>
      </c>
    </row>
    <row r="78" spans="1:2" ht="12.45" x14ac:dyDescent="0.3">
      <c r="A78" s="2">
        <v>77</v>
      </c>
      <c r="B78" s="21">
        <v>0.66549999999999998</v>
      </c>
    </row>
    <row r="79" spans="1:2" ht="12.45" x14ac:dyDescent="0.3">
      <c r="A79" s="2">
        <v>78</v>
      </c>
      <c r="B79" s="21">
        <v>0.65259999999999996</v>
      </c>
    </row>
    <row r="80" spans="1:2" ht="12.45" x14ac:dyDescent="0.3">
      <c r="A80" s="2">
        <v>79</v>
      </c>
      <c r="B80" s="21">
        <v>0.63900000000000001</v>
      </c>
    </row>
    <row r="81" spans="1:2" ht="12.45" x14ac:dyDescent="0.3">
      <c r="A81" s="2">
        <v>80</v>
      </c>
      <c r="B81" s="21">
        <v>0.62470000000000003</v>
      </c>
    </row>
    <row r="82" spans="1:2" ht="12.45" x14ac:dyDescent="0.3">
      <c r="A82" s="2">
        <v>81</v>
      </c>
      <c r="B82" s="21">
        <v>0.60980000000000001</v>
      </c>
    </row>
    <row r="83" spans="1:2" ht="12.45" x14ac:dyDescent="0.3">
      <c r="A83" s="2">
        <v>82</v>
      </c>
      <c r="B83" s="21">
        <v>0.59419999999999995</v>
      </c>
    </row>
    <row r="84" spans="1:2" ht="12.45" x14ac:dyDescent="0.3">
      <c r="A84" s="2">
        <v>83</v>
      </c>
      <c r="B84" s="21">
        <v>0.57789999999999997</v>
      </c>
    </row>
    <row r="85" spans="1:2" ht="12.45" x14ac:dyDescent="0.3">
      <c r="A85" s="2">
        <v>84</v>
      </c>
      <c r="B85" s="21">
        <v>0.56089999999999995</v>
      </c>
    </row>
    <row r="86" spans="1:2" ht="12.45" x14ac:dyDescent="0.3">
      <c r="A86" s="2">
        <v>85</v>
      </c>
      <c r="B86" s="21">
        <v>0.54320000000000002</v>
      </c>
    </row>
    <row r="87" spans="1:2" ht="12.45" x14ac:dyDescent="0.3">
      <c r="A87" s="2">
        <v>86</v>
      </c>
      <c r="B87" s="21">
        <v>0.52490000000000003</v>
      </c>
    </row>
    <row r="88" spans="1:2" ht="12.45" x14ac:dyDescent="0.3">
      <c r="A88" s="2">
        <v>87</v>
      </c>
      <c r="B88" s="21">
        <v>0.50580000000000003</v>
      </c>
    </row>
    <row r="89" spans="1:2" ht="12.45" x14ac:dyDescent="0.3">
      <c r="A89" s="2">
        <v>88</v>
      </c>
      <c r="B89" s="21">
        <v>0.48609999999999998</v>
      </c>
    </row>
    <row r="90" spans="1:2" ht="12.45" x14ac:dyDescent="0.3">
      <c r="A90" s="2">
        <v>89</v>
      </c>
      <c r="B90" s="21">
        <v>0.4657</v>
      </c>
    </row>
    <row r="91" spans="1:2" ht="12.45" x14ac:dyDescent="0.3">
      <c r="A91" s="2">
        <v>90</v>
      </c>
      <c r="B91" s="21">
        <v>0.4446</v>
      </c>
    </row>
    <row r="92" spans="1:2" ht="12.45" x14ac:dyDescent="0.3">
      <c r="A92" s="2">
        <v>91</v>
      </c>
      <c r="B92" s="21">
        <v>0.4229</v>
      </c>
    </row>
    <row r="93" spans="1:2" ht="12.45" x14ac:dyDescent="0.3">
      <c r="A93" s="2">
        <v>92</v>
      </c>
      <c r="B93" s="21">
        <v>0.40039999999999998</v>
      </c>
    </row>
    <row r="94" spans="1:2" ht="12.45" x14ac:dyDescent="0.3">
      <c r="A94" s="2">
        <v>93</v>
      </c>
      <c r="B94" s="21">
        <v>0.37730000000000002</v>
      </c>
    </row>
    <row r="95" spans="1:2" ht="12.45" x14ac:dyDescent="0.3">
      <c r="A95" s="2">
        <v>94</v>
      </c>
      <c r="B95" s="21">
        <v>0.35349999999999998</v>
      </c>
    </row>
    <row r="96" spans="1:2" ht="12.45" x14ac:dyDescent="0.3">
      <c r="A96" s="2">
        <v>95</v>
      </c>
      <c r="B96" s="21">
        <v>0.32900000000000001</v>
      </c>
    </row>
    <row r="97" spans="1:2" ht="12.45" x14ac:dyDescent="0.3">
      <c r="A97" s="2">
        <v>96</v>
      </c>
      <c r="B97" s="21">
        <v>0.3039</v>
      </c>
    </row>
    <row r="98" spans="1:2" ht="12.45" x14ac:dyDescent="0.3">
      <c r="A98" s="2">
        <v>97</v>
      </c>
      <c r="B98" s="21">
        <v>0.27800000000000002</v>
      </c>
    </row>
    <row r="99" spans="1:2" ht="12.45" x14ac:dyDescent="0.3">
      <c r="A99" s="2">
        <v>98</v>
      </c>
      <c r="B99" s="21">
        <v>0.2515</v>
      </c>
    </row>
    <row r="100" spans="1:2" ht="12.45" x14ac:dyDescent="0.3">
      <c r="A100" s="2">
        <v>99</v>
      </c>
      <c r="B100" s="21">
        <v>0.22420000000000001</v>
      </c>
    </row>
    <row r="101" spans="1:2" ht="12.45" x14ac:dyDescent="0.3">
      <c r="A101" s="2">
        <v>100</v>
      </c>
      <c r="B101" s="21">
        <v>0.1963</v>
      </c>
    </row>
    <row r="102" spans="1:2" ht="12.45" x14ac:dyDescent="0.3">
      <c r="A102" s="2"/>
      <c r="B102" s="21"/>
    </row>
    <row r="103" spans="1:2" ht="12.45" x14ac:dyDescent="0.3">
      <c r="A103" s="2"/>
      <c r="B103" s="21"/>
    </row>
    <row r="104" spans="1:2" ht="12.45" x14ac:dyDescent="0.3">
      <c r="A104" s="2"/>
      <c r="B104" s="21"/>
    </row>
    <row r="105" spans="1:2" ht="12.45" x14ac:dyDescent="0.3">
      <c r="A105" s="2"/>
      <c r="B105" s="21"/>
    </row>
    <row r="106" spans="1:2" ht="12.45" x14ac:dyDescent="0.3">
      <c r="A106" s="2"/>
      <c r="B106" s="21"/>
    </row>
    <row r="107" spans="1:2" ht="12.45" x14ac:dyDescent="0.3">
      <c r="A107" s="2"/>
      <c r="B107" s="21"/>
    </row>
    <row r="108" spans="1:2" ht="12.45" x14ac:dyDescent="0.3">
      <c r="A108" s="2"/>
      <c r="B108" s="21"/>
    </row>
    <row r="109" spans="1:2" ht="12.45" x14ac:dyDescent="0.3">
      <c r="A109" s="2"/>
      <c r="B109" s="21"/>
    </row>
    <row r="110" spans="1:2" ht="12.45" x14ac:dyDescent="0.3">
      <c r="A110" s="2"/>
      <c r="B110" s="21"/>
    </row>
    <row r="111" spans="1:2" ht="12.45" x14ac:dyDescent="0.3">
      <c r="A111" s="2"/>
      <c r="B111" s="21"/>
    </row>
    <row r="112" spans="1:2" ht="12.45" x14ac:dyDescent="0.3">
      <c r="A112" s="2"/>
      <c r="B112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AB499"/>
  <sheetViews>
    <sheetView workbookViewId="0">
      <pane ySplit="1" topLeftCell="A2" activePane="bottomLeft" state="frozen"/>
      <selection pane="bottomLeft"/>
    </sheetView>
  </sheetViews>
  <sheetFormatPr defaultColWidth="12.3828125" defaultRowHeight="12.45" outlineLevelCol="1" x14ac:dyDescent="0.3"/>
  <cols>
    <col min="1" max="1" width="11.84375" style="3" bestFit="1" customWidth="1"/>
    <col min="2" max="2" width="12.3828125" style="3" bestFit="1" customWidth="1"/>
    <col min="3" max="3" width="7.15234375" style="3" bestFit="1" customWidth="1"/>
    <col min="4" max="4" width="4.15234375" style="3" bestFit="1" customWidth="1"/>
    <col min="5" max="5" width="36.53515625" style="3" bestFit="1" customWidth="1" collapsed="1"/>
    <col min="6" max="6" width="48" style="3" hidden="1" customWidth="1" outlineLevel="1"/>
    <col min="7" max="7" width="6.84375" style="3" bestFit="1" customWidth="1"/>
    <col min="8" max="8" width="9.3828125" style="3" bestFit="1" customWidth="1"/>
    <col min="9" max="9" width="5.15234375" style="3" bestFit="1" customWidth="1"/>
    <col min="10" max="10" width="12.84375" style="19" bestFit="1" customWidth="1"/>
    <col min="11" max="16384" width="12.3828125" style="3"/>
  </cols>
  <sheetData>
    <row r="1" spans="1:28" s="10" customFormat="1" x14ac:dyDescent="0.3">
      <c r="A1" s="4" t="s">
        <v>8</v>
      </c>
      <c r="B1" s="4" t="s">
        <v>9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10</v>
      </c>
      <c r="H1" s="4" t="s">
        <v>11</v>
      </c>
      <c r="I1" s="4" t="s">
        <v>12</v>
      </c>
      <c r="J1" s="18" t="s">
        <v>13</v>
      </c>
    </row>
    <row r="2" spans="1:28" x14ac:dyDescent="0.3">
      <c r="A2" t="s">
        <v>604</v>
      </c>
      <c r="B2" t="s">
        <v>605</v>
      </c>
      <c r="C2" t="s">
        <v>57</v>
      </c>
      <c r="D2">
        <v>43</v>
      </c>
      <c r="E2" t="s">
        <v>19</v>
      </c>
      <c r="F2" s="23" t="str">
        <f t="shared" ref="F2:F33" si="0">A2&amp;B2&amp;C2&amp;E2</f>
        <v>KatyCargiuloFGREATER DERRY TRACK CLUB</v>
      </c>
      <c r="G2" s="13">
        <v>2.6400462962962962E-2</v>
      </c>
      <c r="H2" s="23">
        <f>IF(C2="F",VLOOKUP(D2,'F 10K Road'!$A$2:$B$101,2,FALSE)*G2,VLOOKUP(D2,'M 10K Road'!$A$2:$B$101,2,FALSE)*G2)</f>
        <v>2.4892996527777777E-2</v>
      </c>
      <c r="I2" s="24">
        <f t="shared" ref="I2:I33" si="1">COUNTIFS($C$2:$C$300,C2,$H$2:$H$300,"&lt;"&amp;H2)+1</f>
        <v>1</v>
      </c>
      <c r="J2" s="25">
        <f>VLOOKUP(I2,'Point Table'!A:B,2,FALSE)</f>
        <v>100</v>
      </c>
      <c r="M2" s="6"/>
      <c r="N2" s="6"/>
      <c r="O2" s="9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3">
      <c r="A3" t="s">
        <v>606</v>
      </c>
      <c r="B3" t="s">
        <v>32</v>
      </c>
      <c r="C3" t="s">
        <v>57</v>
      </c>
      <c r="D3">
        <v>28</v>
      </c>
      <c r="E3" t="s">
        <v>19</v>
      </c>
      <c r="F3" s="23" t="str">
        <f t="shared" si="0"/>
        <v>JaclynFazioliFGREATER DERRY TRACK CLUB</v>
      </c>
      <c r="G3" s="13">
        <v>2.5972222222222219E-2</v>
      </c>
      <c r="H3" s="23">
        <f>IF(C3="F",VLOOKUP(D3,'F 10K Road'!$A$2:$B$101,2,FALSE)*G3,VLOOKUP(D3,'M 10K Road'!$A$2:$B$101,2,FALSE)*G3)</f>
        <v>2.5967027777777776E-2</v>
      </c>
      <c r="I3" s="24">
        <f t="shared" si="1"/>
        <v>2</v>
      </c>
      <c r="J3" s="25">
        <f>VLOOKUP(I3,'Point Table'!A:B,2,FALSE)</f>
        <v>97</v>
      </c>
      <c r="M3" s="6"/>
      <c r="N3" s="6"/>
      <c r="O3" s="9"/>
      <c r="U3" s="2"/>
      <c r="Y3" s="2"/>
      <c r="Z3" s="2"/>
      <c r="AA3" s="2"/>
      <c r="AB3" s="2"/>
    </row>
    <row r="4" spans="1:28" x14ac:dyDescent="0.3">
      <c r="A4" t="s">
        <v>185</v>
      </c>
      <c r="B4" t="s">
        <v>186</v>
      </c>
      <c r="C4" t="s">
        <v>57</v>
      </c>
      <c r="D4">
        <v>51</v>
      </c>
      <c r="E4" t="s">
        <v>20</v>
      </c>
      <c r="F4" s="23" t="str">
        <f t="shared" si="0"/>
        <v>YukiChorneyFMILLENNIUM RUNNING</v>
      </c>
      <c r="G4" s="13">
        <v>3.0208333333333334E-2</v>
      </c>
      <c r="H4" s="23">
        <f>IF(C4="F",VLOOKUP(D4,'F 10K Road'!$A$2:$B$101,2,FALSE)*G4,VLOOKUP(D4,'M 10K Road'!$A$2:$B$101,2,FALSE)*G4)</f>
        <v>2.6350729166666666E-2</v>
      </c>
      <c r="I4" s="24">
        <f t="shared" si="1"/>
        <v>3</v>
      </c>
      <c r="J4" s="25">
        <f>VLOOKUP(I4,'Point Table'!A:B,2,FALSE)</f>
        <v>94</v>
      </c>
      <c r="M4" s="6"/>
      <c r="N4" s="6"/>
      <c r="O4" s="9"/>
      <c r="U4" s="2"/>
      <c r="Y4" s="2"/>
      <c r="Z4" s="2"/>
      <c r="AA4" s="2"/>
      <c r="AB4" s="2"/>
    </row>
    <row r="5" spans="1:28" x14ac:dyDescent="0.3">
      <c r="A5" t="s">
        <v>100</v>
      </c>
      <c r="B5" t="s">
        <v>101</v>
      </c>
      <c r="C5" t="s">
        <v>57</v>
      </c>
      <c r="D5">
        <v>69</v>
      </c>
      <c r="E5" t="s">
        <v>19</v>
      </c>
      <c r="F5" s="23" t="str">
        <f t="shared" si="0"/>
        <v>PegDonovanFGREATER DERRY TRACK CLUB</v>
      </c>
      <c r="G5" s="13">
        <v>3.8483796296296294E-2</v>
      </c>
      <c r="H5" s="23">
        <f>IF(C5="F",VLOOKUP(D5,'F 10K Road'!$A$2:$B$101,2,FALSE)*G5,VLOOKUP(D5,'M 10K Road'!$A$2:$B$101,2,FALSE)*G5)</f>
        <v>2.668466435185185E-2</v>
      </c>
      <c r="I5" s="24">
        <f t="shared" si="1"/>
        <v>4</v>
      </c>
      <c r="J5" s="25">
        <f>VLOOKUP(I5,'Point Table'!A:B,2,FALSE)</f>
        <v>91</v>
      </c>
      <c r="M5" s="6"/>
      <c r="N5" s="6"/>
      <c r="O5" s="9"/>
      <c r="X5" s="2"/>
      <c r="Y5" s="2"/>
      <c r="Z5" s="2"/>
      <c r="AA5" s="2"/>
      <c r="AB5" s="2"/>
    </row>
    <row r="6" spans="1:28" x14ac:dyDescent="0.3">
      <c r="A6" s="2" t="s">
        <v>71</v>
      </c>
      <c r="B6" t="s">
        <v>72</v>
      </c>
      <c r="C6" t="s">
        <v>57</v>
      </c>
      <c r="D6">
        <v>59</v>
      </c>
      <c r="E6" t="s">
        <v>21</v>
      </c>
      <c r="F6" s="23" t="str">
        <f t="shared" si="0"/>
        <v>PamelaMooreFUPPER VALLEY RUNNING CLUB</v>
      </c>
      <c r="G6" s="13">
        <v>3.4282407407407407E-2</v>
      </c>
      <c r="H6" s="23">
        <f>IF(C6="F",VLOOKUP(D6,'F 10K Road'!$A$2:$B$101,2,FALSE)*G6,VLOOKUP(D6,'M 10K Road'!$A$2:$B$101,2,FALSE)*G6)</f>
        <v>2.7179092592592591E-2</v>
      </c>
      <c r="I6" s="24">
        <f t="shared" si="1"/>
        <v>5</v>
      </c>
      <c r="J6" s="25">
        <f>VLOOKUP(I6,'Point Table'!A:B,2,FALSE)</f>
        <v>88</v>
      </c>
      <c r="M6" s="6"/>
      <c r="N6" s="6"/>
      <c r="O6" s="9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3">
      <c r="A7" t="s">
        <v>87</v>
      </c>
      <c r="B7" t="s">
        <v>88</v>
      </c>
      <c r="C7" t="s">
        <v>57</v>
      </c>
      <c r="D7">
        <v>62</v>
      </c>
      <c r="E7" t="s">
        <v>21</v>
      </c>
      <c r="F7" s="23" t="str">
        <f t="shared" si="0"/>
        <v>LaurieReedFUPPER VALLEY RUNNING CLUB</v>
      </c>
      <c r="G7" s="13">
        <v>3.5752314814814813E-2</v>
      </c>
      <c r="H7" s="23">
        <f>IF(C7="F",VLOOKUP(D7,'F 10K Road'!$A$2:$B$101,2,FALSE)*G7,VLOOKUP(D7,'M 10K Road'!$A$2:$B$101,2,FALSE)*G7)</f>
        <v>2.7275440972222221E-2</v>
      </c>
      <c r="I7" s="24">
        <f t="shared" si="1"/>
        <v>6</v>
      </c>
      <c r="J7" s="25">
        <f>VLOOKUP(I7,'Point Table'!A:B,2,FALSE)</f>
        <v>85</v>
      </c>
      <c r="M7" s="8"/>
      <c r="N7" s="6"/>
      <c r="O7" s="9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3">
      <c r="A8" t="s">
        <v>201</v>
      </c>
      <c r="B8" t="s">
        <v>202</v>
      </c>
      <c r="C8" t="s">
        <v>57</v>
      </c>
      <c r="D8">
        <v>49</v>
      </c>
      <c r="E8" t="s">
        <v>20</v>
      </c>
      <c r="F8" s="23" t="str">
        <f t="shared" si="0"/>
        <v>EmaliaRubnerFMILLENNIUM RUNNING</v>
      </c>
      <c r="G8" s="13">
        <v>3.1759259259259258E-2</v>
      </c>
      <c r="H8" s="23">
        <f>IF(C8="F",VLOOKUP(D8,'F 10K Road'!$A$2:$B$101,2,FALSE)*G8,VLOOKUP(D8,'M 10K Road'!$A$2:$B$101,2,FALSE)*G8)</f>
        <v>2.8332435185185183E-2</v>
      </c>
      <c r="I8" s="24">
        <f t="shared" si="1"/>
        <v>7</v>
      </c>
      <c r="J8" s="25">
        <f>VLOOKUP(I8,'Point Table'!A:B,2,FALSE)</f>
        <v>82</v>
      </c>
      <c r="M8" s="8"/>
      <c r="N8" s="6"/>
      <c r="O8" s="9"/>
      <c r="U8" s="2"/>
      <c r="Y8" s="2"/>
      <c r="Z8" s="2"/>
      <c r="AA8" s="2"/>
      <c r="AB8" s="2"/>
    </row>
    <row r="9" spans="1:28" x14ac:dyDescent="0.3">
      <c r="A9" t="s">
        <v>607</v>
      </c>
      <c r="B9" t="s">
        <v>608</v>
      </c>
      <c r="C9" t="s">
        <v>57</v>
      </c>
      <c r="D9">
        <v>35</v>
      </c>
      <c r="E9" t="s">
        <v>19</v>
      </c>
      <c r="F9" s="23" t="str">
        <f t="shared" si="0"/>
        <v>GabrielaWebberFGREATER DERRY TRACK CLUB</v>
      </c>
      <c r="G9" s="13">
        <v>2.90162037037037E-2</v>
      </c>
      <c r="H9" s="23">
        <f>IF(C9="F",VLOOKUP(D9,'F 10K Road'!$A$2:$B$101,2,FALSE)*G9,VLOOKUP(D9,'M 10K Road'!$A$2:$B$101,2,FALSE)*G9)</f>
        <v>2.8601271990740737E-2</v>
      </c>
      <c r="I9" s="24">
        <f t="shared" si="1"/>
        <v>8</v>
      </c>
      <c r="J9" s="25">
        <f>VLOOKUP(I9,'Point Table'!A:B,2,FALSE)</f>
        <v>79</v>
      </c>
      <c r="M9" s="6"/>
      <c r="N9" s="6"/>
      <c r="O9" s="9"/>
      <c r="X9" s="2"/>
      <c r="Y9" s="2"/>
      <c r="Z9" s="2"/>
      <c r="AA9" s="2"/>
      <c r="AB9" s="2"/>
    </row>
    <row r="10" spans="1:28" x14ac:dyDescent="0.3">
      <c r="A10" t="s">
        <v>609</v>
      </c>
      <c r="B10" t="s">
        <v>610</v>
      </c>
      <c r="C10" t="s">
        <v>57</v>
      </c>
      <c r="D10">
        <v>59</v>
      </c>
      <c r="E10" t="s">
        <v>18</v>
      </c>
      <c r="F10" s="23" t="str">
        <f t="shared" si="0"/>
        <v>GinaJoubertFGATE CITY STRIDERS</v>
      </c>
      <c r="G10" s="13">
        <v>3.6319444444444439E-2</v>
      </c>
      <c r="H10" s="23">
        <f>IF(C10="F",VLOOKUP(D10,'F 10K Road'!$A$2:$B$101,2,FALSE)*G10,VLOOKUP(D10,'M 10K Road'!$A$2:$B$101,2,FALSE)*G10)</f>
        <v>2.8794055555555548E-2</v>
      </c>
      <c r="I10" s="24">
        <f t="shared" si="1"/>
        <v>9</v>
      </c>
      <c r="J10" s="25">
        <f>VLOOKUP(I10,'Point Table'!A:B,2,FALSE)</f>
        <v>76</v>
      </c>
      <c r="M10" s="6"/>
      <c r="N10" s="6"/>
      <c r="O10" s="9"/>
      <c r="X10" s="2"/>
      <c r="Y10" s="2"/>
      <c r="Z10" s="2"/>
      <c r="AA10" s="2"/>
      <c r="AB10" s="2"/>
    </row>
    <row r="11" spans="1:28" x14ac:dyDescent="0.3">
      <c r="A11" t="s">
        <v>95</v>
      </c>
      <c r="B11" t="s">
        <v>96</v>
      </c>
      <c r="C11" t="s">
        <v>57</v>
      </c>
      <c r="D11">
        <v>62</v>
      </c>
      <c r="E11" t="s">
        <v>18</v>
      </c>
      <c r="F11" s="23" t="str">
        <f t="shared" si="0"/>
        <v>LindaKnippersFGATE CITY STRIDERS</v>
      </c>
      <c r="G11" s="13">
        <v>3.8194444444444441E-2</v>
      </c>
      <c r="H11" s="23">
        <f>IF(C11="F",VLOOKUP(D11,'F 10K Road'!$A$2:$B$101,2,FALSE)*G11,VLOOKUP(D11,'M 10K Road'!$A$2:$B$101,2,FALSE)*G11)</f>
        <v>2.9138541666666663E-2</v>
      </c>
      <c r="I11" s="24">
        <f t="shared" si="1"/>
        <v>10</v>
      </c>
      <c r="J11" s="25">
        <f>VLOOKUP(I11,'Point Table'!A:B,2,FALSE)</f>
        <v>73</v>
      </c>
      <c r="M11" s="6"/>
      <c r="N11" s="6"/>
      <c r="O11" s="9"/>
      <c r="X11" s="2"/>
      <c r="Y11" s="2"/>
      <c r="Z11" s="2"/>
      <c r="AA11" s="2"/>
      <c r="AB11" s="2"/>
    </row>
    <row r="12" spans="1:28" x14ac:dyDescent="0.3">
      <c r="A12" t="s">
        <v>262</v>
      </c>
      <c r="B12" t="s">
        <v>611</v>
      </c>
      <c r="C12" t="s">
        <v>57</v>
      </c>
      <c r="D12">
        <v>53</v>
      </c>
      <c r="E12" t="s">
        <v>18</v>
      </c>
      <c r="F12" s="23" t="str">
        <f t="shared" si="0"/>
        <v>KarenSirimogluFGATE CITY STRIDERS</v>
      </c>
      <c r="G12" s="13">
        <v>3.4456018518518518E-2</v>
      </c>
      <c r="H12" s="23">
        <f>IF(C12="F",VLOOKUP(D12,'F 10K Road'!$A$2:$B$101,2,FALSE)*G12,VLOOKUP(D12,'M 10K Road'!$A$2:$B$101,2,FALSE)*G12)</f>
        <v>2.9370310185185187E-2</v>
      </c>
      <c r="I12" s="24">
        <f t="shared" si="1"/>
        <v>11</v>
      </c>
      <c r="J12" s="25">
        <f>VLOOKUP(I12,'Point Table'!A:B,2,FALSE)</f>
        <v>70</v>
      </c>
      <c r="M12" s="6"/>
      <c r="N12" s="6"/>
      <c r="O12" s="9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3">
      <c r="A13" t="s">
        <v>203</v>
      </c>
      <c r="B13" t="s">
        <v>204</v>
      </c>
      <c r="C13" t="s">
        <v>57</v>
      </c>
      <c r="D13">
        <v>55</v>
      </c>
      <c r="E13" t="s">
        <v>20</v>
      </c>
      <c r="F13" s="23" t="str">
        <f t="shared" si="0"/>
        <v>EllenRaffioFMILLENNIUM RUNNING</v>
      </c>
      <c r="G13" s="13">
        <v>3.5787037037037034E-2</v>
      </c>
      <c r="H13" s="23">
        <f>IF(C13="F",VLOOKUP(D13,'F 10K Road'!$A$2:$B$101,2,FALSE)*G13,VLOOKUP(D13,'M 10K Road'!$A$2:$B$101,2,FALSE)*G13)</f>
        <v>2.9792708333333331E-2</v>
      </c>
      <c r="I13" s="24">
        <f t="shared" si="1"/>
        <v>12</v>
      </c>
      <c r="J13" s="25">
        <f>VLOOKUP(I13,'Point Table'!A:B,2,FALSE)</f>
        <v>68</v>
      </c>
      <c r="M13" s="6"/>
      <c r="N13" s="6"/>
      <c r="O13" s="9"/>
      <c r="X13" s="2"/>
      <c r="Y13" s="2"/>
      <c r="Z13" s="2"/>
      <c r="AA13" s="2"/>
      <c r="AB13" s="2"/>
    </row>
    <row r="14" spans="1:28" x14ac:dyDescent="0.3">
      <c r="A14" t="s">
        <v>103</v>
      </c>
      <c r="B14" t="s">
        <v>612</v>
      </c>
      <c r="C14" t="s">
        <v>57</v>
      </c>
      <c r="D14">
        <v>41</v>
      </c>
      <c r="E14" t="s">
        <v>20</v>
      </c>
      <c r="F14" s="23" t="str">
        <f t="shared" si="0"/>
        <v>JenniferMortimerFMILLENNIUM RUNNING</v>
      </c>
      <c r="G14" s="13">
        <v>3.1226851851851853E-2</v>
      </c>
      <c r="H14" s="23">
        <f>IF(C14="F",VLOOKUP(D14,'F 10K Road'!$A$2:$B$101,2,FALSE)*G14,VLOOKUP(D14,'M 10K Road'!$A$2:$B$101,2,FALSE)*G14)</f>
        <v>2.9862238425925929E-2</v>
      </c>
      <c r="I14" s="24">
        <f t="shared" si="1"/>
        <v>13</v>
      </c>
      <c r="J14" s="25">
        <f>VLOOKUP(I14,'Point Table'!A:B,2,FALSE)</f>
        <v>66</v>
      </c>
      <c r="M14" s="6"/>
      <c r="N14" s="6"/>
      <c r="O14" s="9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3">
      <c r="A15" t="s">
        <v>613</v>
      </c>
      <c r="B15" t="s">
        <v>614</v>
      </c>
      <c r="C15" t="s">
        <v>57</v>
      </c>
      <c r="D15">
        <v>56</v>
      </c>
      <c r="E15" t="s">
        <v>18</v>
      </c>
      <c r="F15" s="23" t="str">
        <f t="shared" si="0"/>
        <v>AdrianaTyersFGATE CITY STRIDERS</v>
      </c>
      <c r="G15" s="13">
        <v>3.6342592592592593E-2</v>
      </c>
      <c r="H15" s="23">
        <f>IF(C15="F",VLOOKUP(D15,'F 10K Road'!$A$2:$B$101,2,FALSE)*G15,VLOOKUP(D15,'M 10K Road'!$A$2:$B$101,2,FALSE)*G15)</f>
        <v>2.9895416666666667E-2</v>
      </c>
      <c r="I15" s="24">
        <f t="shared" si="1"/>
        <v>14</v>
      </c>
      <c r="J15" s="25">
        <f>VLOOKUP(I15,'Point Table'!A:B,2,FALSE)</f>
        <v>64</v>
      </c>
      <c r="M15" s="8"/>
      <c r="N15" s="6"/>
      <c r="O15" s="9"/>
      <c r="X15" s="2"/>
      <c r="Y15" s="2"/>
      <c r="Z15" s="2"/>
      <c r="AA15" s="2"/>
      <c r="AB15" s="2"/>
    </row>
    <row r="16" spans="1:28" x14ac:dyDescent="0.3">
      <c r="A16" t="s">
        <v>231</v>
      </c>
      <c r="B16" t="s">
        <v>232</v>
      </c>
      <c r="C16" t="s">
        <v>57</v>
      </c>
      <c r="D16">
        <v>25</v>
      </c>
      <c r="E16" t="s">
        <v>20</v>
      </c>
      <c r="F16" s="23" t="str">
        <f t="shared" si="0"/>
        <v>GraceBlinkoffFMILLENNIUM RUNNING</v>
      </c>
      <c r="G16" s="13">
        <v>2.9976851851851852E-2</v>
      </c>
      <c r="H16" s="23">
        <f>IF(C16="F",VLOOKUP(D16,'F 10K Road'!$A$2:$B$101,2,FALSE)*G16,VLOOKUP(D16,'M 10K Road'!$A$2:$B$101,2,FALSE)*G16)</f>
        <v>2.9976851851851852E-2</v>
      </c>
      <c r="I16" s="24">
        <f t="shared" si="1"/>
        <v>15</v>
      </c>
      <c r="J16" s="25">
        <f>VLOOKUP(I16,'Point Table'!A:B,2,FALSE)</f>
        <v>62</v>
      </c>
      <c r="M16" s="6"/>
      <c r="N16" s="6"/>
      <c r="O16" s="9"/>
      <c r="X16" s="2"/>
      <c r="Y16" s="2"/>
      <c r="Z16" s="2"/>
      <c r="AA16" s="2"/>
      <c r="AB16" s="2"/>
    </row>
    <row r="17" spans="1:28" x14ac:dyDescent="0.3">
      <c r="A17" t="s">
        <v>134</v>
      </c>
      <c r="B17" t="s">
        <v>135</v>
      </c>
      <c r="C17" t="s">
        <v>57</v>
      </c>
      <c r="D17">
        <v>74</v>
      </c>
      <c r="E17" t="s">
        <v>18</v>
      </c>
      <c r="F17" s="23" t="str">
        <f t="shared" si="0"/>
        <v>AlineKenneyFGATE CITY STRIDERS</v>
      </c>
      <c r="G17" s="13">
        <v>4.670138888888889E-2</v>
      </c>
      <c r="H17" s="23">
        <f>IF(C17="F",VLOOKUP(D17,'F 10K Road'!$A$2:$B$101,2,FALSE)*G17,VLOOKUP(D17,'M 10K Road'!$A$2:$B$101,2,FALSE)*G17)</f>
        <v>3.0061684027777782E-2</v>
      </c>
      <c r="I17" s="24">
        <f t="shared" si="1"/>
        <v>16</v>
      </c>
      <c r="J17" s="25">
        <f>VLOOKUP(I17,'Point Table'!A:B,2,FALSE)</f>
        <v>60</v>
      </c>
      <c r="M17" s="6"/>
      <c r="N17" s="6"/>
      <c r="O17" s="9"/>
      <c r="X17" s="2"/>
      <c r="Y17" s="2"/>
      <c r="Z17" s="2"/>
      <c r="AA17" s="2"/>
      <c r="AB17" s="2"/>
    </row>
    <row r="18" spans="1:28" x14ac:dyDescent="0.3">
      <c r="A18" t="s">
        <v>55</v>
      </c>
      <c r="B18" t="s">
        <v>56</v>
      </c>
      <c r="C18" t="s">
        <v>57</v>
      </c>
      <c r="D18">
        <v>35</v>
      </c>
      <c r="E18" t="s">
        <v>19</v>
      </c>
      <c r="F18" s="23" t="str">
        <f t="shared" si="0"/>
        <v>TivanCasavantFGREATER DERRY TRACK CLUB</v>
      </c>
      <c r="G18" s="13">
        <v>3.0520833333333334E-2</v>
      </c>
      <c r="H18" s="23">
        <f>IF(C18="F",VLOOKUP(D18,'F 10K Road'!$A$2:$B$101,2,FALSE)*G18,VLOOKUP(D18,'M 10K Road'!$A$2:$B$101,2,FALSE)*G18)</f>
        <v>3.0084385416666668E-2</v>
      </c>
      <c r="I18" s="24">
        <f t="shared" si="1"/>
        <v>17</v>
      </c>
      <c r="J18" s="25">
        <f>VLOOKUP(I18,'Point Table'!A:B,2,FALSE)</f>
        <v>58</v>
      </c>
      <c r="M18" s="8"/>
      <c r="N18" s="6"/>
      <c r="O18" s="9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3">
      <c r="A19" t="s">
        <v>207</v>
      </c>
      <c r="B19" t="s">
        <v>208</v>
      </c>
      <c r="C19" t="s">
        <v>57</v>
      </c>
      <c r="D19">
        <v>35</v>
      </c>
      <c r="E19" t="s">
        <v>20</v>
      </c>
      <c r="F19" s="23" t="str">
        <f t="shared" si="0"/>
        <v>MargaritaDuncanFMILLENNIUM RUNNING</v>
      </c>
      <c r="G19" s="13">
        <v>3.0694444444444444E-2</v>
      </c>
      <c r="H19" s="23">
        <f>IF(C19="F",VLOOKUP(D19,'F 10K Road'!$A$2:$B$101,2,FALSE)*G19,VLOOKUP(D19,'M 10K Road'!$A$2:$B$101,2,FALSE)*G19)</f>
        <v>3.0255513888888891E-2</v>
      </c>
      <c r="I19" s="24">
        <f t="shared" si="1"/>
        <v>18</v>
      </c>
      <c r="J19" s="25">
        <f>VLOOKUP(I19,'Point Table'!A:B,2,FALSE)</f>
        <v>56</v>
      </c>
      <c r="M19" s="8"/>
      <c r="N19" s="6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3">
      <c r="A20" t="s">
        <v>213</v>
      </c>
      <c r="B20" t="s">
        <v>214</v>
      </c>
      <c r="C20" t="s">
        <v>57</v>
      </c>
      <c r="D20">
        <v>38</v>
      </c>
      <c r="E20" t="s">
        <v>20</v>
      </c>
      <c r="F20" s="23" t="str">
        <f t="shared" si="0"/>
        <v>ChelseaCookFMILLENNIUM RUNNING</v>
      </c>
      <c r="G20" s="13">
        <v>3.1875000000000001E-2</v>
      </c>
      <c r="H20" s="23">
        <f>IF(C20="F",VLOOKUP(D20,'F 10K Road'!$A$2:$B$101,2,FALSE)*G20,VLOOKUP(D20,'M 10K Road'!$A$2:$B$101,2,FALSE)*G20)</f>
        <v>3.1014375E-2</v>
      </c>
      <c r="I20" s="24">
        <f t="shared" si="1"/>
        <v>19</v>
      </c>
      <c r="J20" s="25">
        <f>VLOOKUP(I20,'Point Table'!A:B,2,FALSE)</f>
        <v>54</v>
      </c>
      <c r="M20" s="8"/>
      <c r="N20" s="6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3">
      <c r="A21" t="s">
        <v>97</v>
      </c>
      <c r="B21" t="s">
        <v>98</v>
      </c>
      <c r="C21" t="s">
        <v>57</v>
      </c>
      <c r="D21">
        <v>54</v>
      </c>
      <c r="E21" t="s">
        <v>18</v>
      </c>
      <c r="F21" s="23" t="str">
        <f t="shared" si="0"/>
        <v>DianeDrudingFGATE CITY STRIDERS</v>
      </c>
      <c r="G21" s="13">
        <v>3.695601851851852E-2</v>
      </c>
      <c r="H21" s="23">
        <f>IF(C21="F",VLOOKUP(D21,'F 10K Road'!$A$2:$B$101,2,FALSE)*G21,VLOOKUP(D21,'M 10K Road'!$A$2:$B$101,2,FALSE)*G21)</f>
        <v>3.1135445601851854E-2</v>
      </c>
      <c r="I21" s="24">
        <f t="shared" si="1"/>
        <v>20</v>
      </c>
      <c r="J21" s="25">
        <f>VLOOKUP(I21,'Point Table'!A:B,2,FALSE)</f>
        <v>52</v>
      </c>
      <c r="M21" s="8"/>
      <c r="O21" s="9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3">
      <c r="A22" t="s">
        <v>310</v>
      </c>
      <c r="B22" t="s">
        <v>311</v>
      </c>
      <c r="C22" t="s">
        <v>57</v>
      </c>
      <c r="D22">
        <v>45</v>
      </c>
      <c r="E22" t="s">
        <v>19</v>
      </c>
      <c r="F22" s="23" t="str">
        <f t="shared" si="0"/>
        <v>KirstenKortzFGREATER DERRY TRACK CLUB</v>
      </c>
      <c r="G22" s="13">
        <v>3.4340277777777782E-2</v>
      </c>
      <c r="H22" s="23">
        <f>IF(C22="F",VLOOKUP(D22,'F 10K Road'!$A$2:$B$101,2,FALSE)*G22,VLOOKUP(D22,'M 10K Road'!$A$2:$B$101,2,FALSE)*G22)</f>
        <v>3.1860909722222226E-2</v>
      </c>
      <c r="I22" s="24">
        <f t="shared" si="1"/>
        <v>21</v>
      </c>
      <c r="J22" s="25">
        <f>VLOOKUP(I22,'Point Table'!A:B,2,FALSE)</f>
        <v>50</v>
      </c>
      <c r="M22" s="6"/>
      <c r="O22" s="9"/>
      <c r="X22" s="2"/>
      <c r="Y22" s="2"/>
      <c r="Z22" s="2"/>
      <c r="AA22" s="2"/>
      <c r="AB22" s="2"/>
    </row>
    <row r="23" spans="1:28" x14ac:dyDescent="0.3">
      <c r="A23" t="s">
        <v>409</v>
      </c>
      <c r="B23" t="s">
        <v>615</v>
      </c>
      <c r="C23" t="s">
        <v>57</v>
      </c>
      <c r="D23">
        <v>57</v>
      </c>
      <c r="E23" t="s">
        <v>18</v>
      </c>
      <c r="F23" s="23" t="str">
        <f t="shared" si="0"/>
        <v>MelissaWuFGATE CITY STRIDERS</v>
      </c>
      <c r="G23" s="13">
        <v>3.9629629629629633E-2</v>
      </c>
      <c r="H23" s="23">
        <f>IF(C23="F",VLOOKUP(D23,'F 10K Road'!$A$2:$B$101,2,FALSE)*G23,VLOOKUP(D23,'M 10K Road'!$A$2:$B$101,2,FALSE)*G23)</f>
        <v>3.2203037037037037E-2</v>
      </c>
      <c r="I23" s="24">
        <f t="shared" si="1"/>
        <v>22</v>
      </c>
      <c r="J23" s="25">
        <f>VLOOKUP(I23,'Point Table'!A:B,2,FALSE)</f>
        <v>48.5</v>
      </c>
      <c r="M23" s="8"/>
      <c r="X23" s="2"/>
      <c r="Y23" s="2"/>
      <c r="Z23" s="2"/>
      <c r="AA23" s="2"/>
      <c r="AB23" s="2"/>
    </row>
    <row r="24" spans="1:28" x14ac:dyDescent="0.3">
      <c r="A24" t="s">
        <v>616</v>
      </c>
      <c r="B24" t="s">
        <v>617</v>
      </c>
      <c r="C24" t="s">
        <v>57</v>
      </c>
      <c r="D24">
        <v>56</v>
      </c>
      <c r="E24" t="s">
        <v>19</v>
      </c>
      <c r="F24" s="23" t="str">
        <f t="shared" si="0"/>
        <v>BrendaCoyleFGREATER DERRY TRACK CLUB</v>
      </c>
      <c r="G24" s="13">
        <v>3.9791666666666663E-2</v>
      </c>
      <c r="H24" s="23">
        <f>IF(C24="F",VLOOKUP(D24,'F 10K Road'!$A$2:$B$101,2,FALSE)*G24,VLOOKUP(D24,'M 10K Road'!$A$2:$B$101,2,FALSE)*G24)</f>
        <v>3.2732624999999994E-2</v>
      </c>
      <c r="I24" s="24">
        <f t="shared" si="1"/>
        <v>23</v>
      </c>
      <c r="J24" s="25">
        <f>VLOOKUP(I24,'Point Table'!A:B,2,FALSE)</f>
        <v>47</v>
      </c>
      <c r="M24" s="6"/>
      <c r="O24" s="9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3">
      <c r="A25" t="s">
        <v>215</v>
      </c>
      <c r="B25" t="s">
        <v>216</v>
      </c>
      <c r="C25" t="s">
        <v>57</v>
      </c>
      <c r="D25">
        <v>66</v>
      </c>
      <c r="E25" t="s">
        <v>20</v>
      </c>
      <c r="F25" s="23" t="str">
        <f t="shared" si="0"/>
        <v>BarbaraObecnyFMILLENNIUM RUNNING</v>
      </c>
      <c r="G25" s="13">
        <v>4.5324074074074072E-2</v>
      </c>
      <c r="H25" s="23">
        <f>IF(C25="F",VLOOKUP(D25,'F 10K Road'!$A$2:$B$101,2,FALSE)*G25,VLOOKUP(D25,'M 10K Road'!$A$2:$B$101,2,FALSE)*G25)</f>
        <v>3.2778370370370367E-2</v>
      </c>
      <c r="I25" s="24">
        <f t="shared" si="1"/>
        <v>24</v>
      </c>
      <c r="J25" s="25">
        <f>VLOOKUP(I25,'Point Table'!A:B,2,FALSE)</f>
        <v>45.5</v>
      </c>
      <c r="M25" s="6"/>
      <c r="N25" s="6"/>
      <c r="O25" s="9"/>
      <c r="U25" s="2"/>
      <c r="Y25" s="2"/>
      <c r="Z25" s="2"/>
      <c r="AA25" s="2"/>
      <c r="AB25" s="2"/>
    </row>
    <row r="26" spans="1:28" x14ac:dyDescent="0.3">
      <c r="A26" t="s">
        <v>211</v>
      </c>
      <c r="B26" t="s">
        <v>212</v>
      </c>
      <c r="C26" t="s">
        <v>57</v>
      </c>
      <c r="D26">
        <v>54</v>
      </c>
      <c r="E26" t="s">
        <v>20</v>
      </c>
      <c r="F26" s="23" t="str">
        <f t="shared" si="0"/>
        <v>ChristinaBalchFMILLENNIUM RUNNING</v>
      </c>
      <c r="G26" s="13">
        <v>3.8981481481481485E-2</v>
      </c>
      <c r="H26" s="23">
        <f>IF(C26="F",VLOOKUP(D26,'F 10K Road'!$A$2:$B$101,2,FALSE)*G26,VLOOKUP(D26,'M 10K Road'!$A$2:$B$101,2,FALSE)*G26)</f>
        <v>3.2841898148148155E-2</v>
      </c>
      <c r="I26" s="24">
        <f t="shared" si="1"/>
        <v>25</v>
      </c>
      <c r="J26" s="25">
        <f>VLOOKUP(I26,'Point Table'!A:B,2,FALSE)</f>
        <v>44</v>
      </c>
      <c r="M26" s="6"/>
      <c r="N26" s="6"/>
      <c r="O26" s="9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3">
      <c r="A27" t="s">
        <v>168</v>
      </c>
      <c r="B27" t="s">
        <v>169</v>
      </c>
      <c r="C27" t="s">
        <v>57</v>
      </c>
      <c r="D27">
        <v>65</v>
      </c>
      <c r="E27" t="s">
        <v>19</v>
      </c>
      <c r="F27" s="23" t="str">
        <f t="shared" si="0"/>
        <v>ConnieNolanFGREATER DERRY TRACK CLUB</v>
      </c>
      <c r="G27" s="13">
        <v>4.5092592592592594E-2</v>
      </c>
      <c r="H27" s="23">
        <f>IF(C27="F",VLOOKUP(D27,'F 10K Road'!$A$2:$B$101,2,FALSE)*G27,VLOOKUP(D27,'M 10K Road'!$A$2:$B$101,2,FALSE)*G27)</f>
        <v>3.3057379629629631E-2</v>
      </c>
      <c r="I27" s="24">
        <f t="shared" si="1"/>
        <v>26</v>
      </c>
      <c r="J27" s="25">
        <f>VLOOKUP(I27,'Point Table'!A:B,2,FALSE)</f>
        <v>42.5</v>
      </c>
      <c r="M27" s="6"/>
      <c r="N27" s="6"/>
      <c r="O27" s="9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3">
      <c r="A28" t="s">
        <v>209</v>
      </c>
      <c r="B28" t="s">
        <v>210</v>
      </c>
      <c r="C28" t="s">
        <v>57</v>
      </c>
      <c r="D28">
        <v>63</v>
      </c>
      <c r="E28" t="s">
        <v>20</v>
      </c>
      <c r="F28" s="23" t="str">
        <f t="shared" si="0"/>
        <v>CharlaStevensFMILLENNIUM RUNNING</v>
      </c>
      <c r="G28" s="13">
        <v>4.3958333333333328E-2</v>
      </c>
      <c r="H28" s="23">
        <f>IF(C28="F",VLOOKUP(D28,'F 10K Road'!$A$2:$B$101,2,FALSE)*G28,VLOOKUP(D28,'M 10K Road'!$A$2:$B$101,2,FALSE)*G28)</f>
        <v>3.3100624999999995E-2</v>
      </c>
      <c r="I28" s="24">
        <f t="shared" si="1"/>
        <v>27</v>
      </c>
      <c r="J28" s="25">
        <f>VLOOKUP(I28,'Point Table'!A:B,2,FALSE)</f>
        <v>41</v>
      </c>
      <c r="M28" s="8"/>
      <c r="N28" s="6"/>
      <c r="O28" s="9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3">
      <c r="A29" t="s">
        <v>119</v>
      </c>
      <c r="B29" t="s">
        <v>120</v>
      </c>
      <c r="C29" t="s">
        <v>57</v>
      </c>
      <c r="D29">
        <v>60</v>
      </c>
      <c r="E29" t="s">
        <v>19</v>
      </c>
      <c r="F29" s="23" t="str">
        <f t="shared" si="0"/>
        <v>DeniseSarnieFGREATER DERRY TRACK CLUB</v>
      </c>
      <c r="G29" s="13">
        <v>4.2453703703703709E-2</v>
      </c>
      <c r="H29" s="23">
        <f>IF(C29="F",VLOOKUP(D29,'F 10K Road'!$A$2:$B$101,2,FALSE)*G29,VLOOKUP(D29,'M 10K Road'!$A$2:$B$101,2,FALSE)*G29)</f>
        <v>3.3232759259259267E-2</v>
      </c>
      <c r="I29" s="24">
        <f t="shared" si="1"/>
        <v>28</v>
      </c>
      <c r="J29" s="25">
        <f>VLOOKUP(I29,'Point Table'!A:B,2,FALSE)</f>
        <v>39.5</v>
      </c>
      <c r="M29" s="8"/>
      <c r="N29" s="6"/>
      <c r="O29" s="9"/>
      <c r="X29" s="2"/>
      <c r="Y29" s="2"/>
      <c r="Z29" s="2"/>
      <c r="AA29" s="2"/>
      <c r="AB29" s="2"/>
    </row>
    <row r="30" spans="1:28" x14ac:dyDescent="0.3">
      <c r="A30" t="s">
        <v>219</v>
      </c>
      <c r="B30" t="s">
        <v>220</v>
      </c>
      <c r="C30" t="s">
        <v>57</v>
      </c>
      <c r="D30">
        <v>57</v>
      </c>
      <c r="E30" t="s">
        <v>18</v>
      </c>
      <c r="F30" s="23" t="str">
        <f t="shared" si="0"/>
        <v>BethWhippleFGATE CITY STRIDERS</v>
      </c>
      <c r="G30" s="13">
        <v>4.1041666666666664E-2</v>
      </c>
      <c r="H30" s="23">
        <f>IF(C30="F",VLOOKUP(D30,'F 10K Road'!$A$2:$B$101,2,FALSE)*G30,VLOOKUP(D30,'M 10K Road'!$A$2:$B$101,2,FALSE)*G30)</f>
        <v>3.3350458333333333E-2</v>
      </c>
      <c r="I30" s="24">
        <f t="shared" si="1"/>
        <v>29</v>
      </c>
      <c r="J30" s="25">
        <f>VLOOKUP(I30,'Point Table'!A:B,2,FALSE)</f>
        <v>38</v>
      </c>
      <c r="M30" s="6"/>
      <c r="N30" s="6"/>
      <c r="O30" s="9"/>
      <c r="U30" s="2"/>
      <c r="Y30" s="2"/>
      <c r="Z30" s="2"/>
      <c r="AA30" s="2"/>
      <c r="AB30" s="2"/>
    </row>
    <row r="31" spans="1:28" x14ac:dyDescent="0.3">
      <c r="A31" t="s">
        <v>225</v>
      </c>
      <c r="B31" t="s">
        <v>226</v>
      </c>
      <c r="C31" t="s">
        <v>57</v>
      </c>
      <c r="D31">
        <v>40</v>
      </c>
      <c r="E31" t="s">
        <v>18</v>
      </c>
      <c r="F31" s="23" t="str">
        <f t="shared" si="0"/>
        <v>ChristyKervinFGATE CITY STRIDERS</v>
      </c>
      <c r="G31" s="13">
        <v>3.4664351851851849E-2</v>
      </c>
      <c r="H31" s="23">
        <f>IF(C31="F",VLOOKUP(D31,'F 10K Road'!$A$2:$B$101,2,FALSE)*G31,VLOOKUP(D31,'M 10K Road'!$A$2:$B$101,2,FALSE)*G31)</f>
        <v>3.3357505787037035E-2</v>
      </c>
      <c r="I31" s="24">
        <f t="shared" si="1"/>
        <v>30</v>
      </c>
      <c r="J31" s="25">
        <f>VLOOKUP(I31,'Point Table'!A:B,2,FALSE)</f>
        <v>36.5</v>
      </c>
      <c r="M31" s="6"/>
      <c r="N31" s="6"/>
      <c r="O31" s="9"/>
      <c r="X31" s="2"/>
      <c r="Y31" s="2"/>
      <c r="Z31" s="2"/>
      <c r="AA31" s="2"/>
      <c r="AB31" s="2"/>
    </row>
    <row r="32" spans="1:28" x14ac:dyDescent="0.3">
      <c r="A32" t="s">
        <v>618</v>
      </c>
      <c r="B32" t="s">
        <v>619</v>
      </c>
      <c r="C32" t="s">
        <v>57</v>
      </c>
      <c r="D32">
        <v>57</v>
      </c>
      <c r="E32" t="s">
        <v>18</v>
      </c>
      <c r="F32" s="23" t="str">
        <f t="shared" si="0"/>
        <v>SusanneYeeFGATE CITY STRIDERS</v>
      </c>
      <c r="G32" s="13">
        <v>4.1759259259259253E-2</v>
      </c>
      <c r="H32" s="23">
        <f>IF(C32="F",VLOOKUP(D32,'F 10K Road'!$A$2:$B$101,2,FALSE)*G32,VLOOKUP(D32,'M 10K Road'!$A$2:$B$101,2,FALSE)*G32)</f>
        <v>3.3933574074074067E-2</v>
      </c>
      <c r="I32" s="24">
        <f t="shared" si="1"/>
        <v>31</v>
      </c>
      <c r="J32" s="25">
        <f>VLOOKUP(I32,'Point Table'!A:B,2,FALSE)</f>
        <v>35</v>
      </c>
      <c r="M32" s="6"/>
      <c r="N32" s="6"/>
      <c r="O32" s="9"/>
      <c r="U32" s="2"/>
      <c r="Y32" s="2"/>
      <c r="Z32" s="2"/>
      <c r="AA32" s="2"/>
      <c r="AB32" s="2"/>
    </row>
    <row r="33" spans="1:28" x14ac:dyDescent="0.3">
      <c r="A33" t="s">
        <v>61</v>
      </c>
      <c r="B33" t="s">
        <v>125</v>
      </c>
      <c r="C33" t="s">
        <v>57</v>
      </c>
      <c r="D33">
        <v>54</v>
      </c>
      <c r="E33" t="s">
        <v>18</v>
      </c>
      <c r="F33" s="23" t="str">
        <f t="shared" si="0"/>
        <v>JulieSwainFGATE CITY STRIDERS</v>
      </c>
      <c r="G33" s="13">
        <v>4.1412037037037039E-2</v>
      </c>
      <c r="H33" s="23">
        <f>IF(C33="F",VLOOKUP(D33,'F 10K Road'!$A$2:$B$101,2,FALSE)*G33,VLOOKUP(D33,'M 10K Road'!$A$2:$B$101,2,FALSE)*G33)</f>
        <v>3.4889641203703706E-2</v>
      </c>
      <c r="I33" s="24">
        <f t="shared" si="1"/>
        <v>32</v>
      </c>
      <c r="J33" s="25">
        <f>VLOOKUP(I33,'Point Table'!A:B,2,FALSE)</f>
        <v>34</v>
      </c>
      <c r="M33" s="6"/>
      <c r="N33" s="6"/>
      <c r="O33" s="9"/>
      <c r="X33" s="2"/>
      <c r="Y33" s="2"/>
      <c r="Z33" s="2"/>
      <c r="AA33" s="2"/>
      <c r="AB33" s="2"/>
    </row>
    <row r="34" spans="1:28" x14ac:dyDescent="0.3">
      <c r="A34" s="2" t="s">
        <v>264</v>
      </c>
      <c r="B34" t="s">
        <v>265</v>
      </c>
      <c r="C34" t="s">
        <v>57</v>
      </c>
      <c r="D34">
        <v>67</v>
      </c>
      <c r="E34" t="s">
        <v>19</v>
      </c>
      <c r="F34" s="23" t="str">
        <f t="shared" ref="F34:F65" si="2">A34&amp;B34&amp;C34&amp;E34</f>
        <v>BevSomogieFGREATER DERRY TRACK CLUB</v>
      </c>
      <c r="G34" s="13">
        <v>4.9560185185185186E-2</v>
      </c>
      <c r="H34" s="23">
        <f>IF(C34="F",VLOOKUP(D34,'F 10K Road'!$A$2:$B$101,2,FALSE)*G34,VLOOKUP(D34,'M 10K Road'!$A$2:$B$101,2,FALSE)*G34)</f>
        <v>3.5346324074074072E-2</v>
      </c>
      <c r="I34" s="24">
        <f t="shared" ref="I34:I65" si="3">COUNTIFS($C$2:$C$300,C34,$H$2:$H$300,"&lt;"&amp;H34)+1</f>
        <v>33</v>
      </c>
      <c r="J34" s="25">
        <f>VLOOKUP(I34,'Point Table'!A:B,2,FALSE)</f>
        <v>33</v>
      </c>
      <c r="M34" s="6"/>
      <c r="N34" s="6"/>
      <c r="O34" s="9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3">
      <c r="A35" t="s">
        <v>83</v>
      </c>
      <c r="B35" t="s">
        <v>84</v>
      </c>
      <c r="C35" t="s">
        <v>57</v>
      </c>
      <c r="D35">
        <v>31</v>
      </c>
      <c r="E35" t="s">
        <v>19</v>
      </c>
      <c r="F35" s="23" t="str">
        <f t="shared" si="2"/>
        <v>SarahHewettFGREATER DERRY TRACK CLUB</v>
      </c>
      <c r="G35" s="13">
        <v>3.5509259259259261E-2</v>
      </c>
      <c r="H35" s="23">
        <f>IF(C35="F",VLOOKUP(D35,'F 10K Road'!$A$2:$B$101,2,FALSE)*G35,VLOOKUP(D35,'M 10K Road'!$A$2:$B$101,2,FALSE)*G35)</f>
        <v>3.5381425925925927E-2</v>
      </c>
      <c r="I35" s="24">
        <f t="shared" si="3"/>
        <v>34</v>
      </c>
      <c r="J35" s="25">
        <f>VLOOKUP(I35,'Point Table'!A:B,2,FALSE)</f>
        <v>32</v>
      </c>
      <c r="M35" s="6"/>
      <c r="N35" s="6"/>
      <c r="O35" s="9"/>
      <c r="X35" s="2"/>
      <c r="Y35" s="2"/>
      <c r="Z35" s="2"/>
      <c r="AA35" s="2"/>
      <c r="AB35" s="2"/>
    </row>
    <row r="36" spans="1:28" x14ac:dyDescent="0.3">
      <c r="A36" t="s">
        <v>108</v>
      </c>
      <c r="B36" t="s">
        <v>45</v>
      </c>
      <c r="C36" t="s">
        <v>57</v>
      </c>
      <c r="D36">
        <v>52</v>
      </c>
      <c r="E36" t="s">
        <v>19</v>
      </c>
      <c r="F36" s="23" t="str">
        <f t="shared" si="2"/>
        <v>JoanneToscanoFGREATER DERRY TRACK CLUB</v>
      </c>
      <c r="G36" s="13">
        <v>4.2002314814814812E-2</v>
      </c>
      <c r="H36" s="23">
        <f>IF(C36="F",VLOOKUP(D36,'F 10K Road'!$A$2:$B$101,2,FALSE)*G36,VLOOKUP(D36,'M 10K Road'!$A$2:$B$101,2,FALSE)*G36)</f>
        <v>3.6218596064814812E-2</v>
      </c>
      <c r="I36" s="24">
        <f t="shared" si="3"/>
        <v>35</v>
      </c>
      <c r="J36" s="25">
        <f>VLOOKUP(I36,'Point Table'!A:B,2,FALSE)</f>
        <v>31</v>
      </c>
      <c r="M36" s="6"/>
      <c r="N36" s="6"/>
      <c r="O36" s="9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3">
      <c r="A37" t="s">
        <v>242</v>
      </c>
      <c r="B37" t="s">
        <v>184</v>
      </c>
      <c r="C37" t="s">
        <v>57</v>
      </c>
      <c r="D37">
        <v>44</v>
      </c>
      <c r="E37" t="s">
        <v>20</v>
      </c>
      <c r="F37" s="23" t="str">
        <f t="shared" si="2"/>
        <v>StephanieFolsomFMILLENNIUM RUNNING</v>
      </c>
      <c r="G37" s="13">
        <v>3.892361111111111E-2</v>
      </c>
      <c r="H37" s="23">
        <f>IF(C37="F",VLOOKUP(D37,'F 10K Road'!$A$2:$B$101,2,FALSE)*G37,VLOOKUP(D37,'M 10K Road'!$A$2:$B$101,2,FALSE)*G37)</f>
        <v>3.6416930555555553E-2</v>
      </c>
      <c r="I37" s="24">
        <f t="shared" si="3"/>
        <v>36</v>
      </c>
      <c r="J37" s="25">
        <f>VLOOKUP(I37,'Point Table'!A:B,2,FALSE)</f>
        <v>30</v>
      </c>
      <c r="M37" s="6"/>
      <c r="N37" s="6"/>
      <c r="O37" s="9"/>
      <c r="X37" s="2"/>
      <c r="Y37" s="2"/>
      <c r="Z37" s="2"/>
      <c r="AA37" s="2"/>
      <c r="AB37" s="2"/>
    </row>
    <row r="38" spans="1:28" x14ac:dyDescent="0.3">
      <c r="A38" t="s">
        <v>197</v>
      </c>
      <c r="B38" t="s">
        <v>620</v>
      </c>
      <c r="C38" t="s">
        <v>57</v>
      </c>
      <c r="D38">
        <v>48</v>
      </c>
      <c r="E38" t="s">
        <v>19</v>
      </c>
      <c r="F38" s="23" t="str">
        <f t="shared" si="2"/>
        <v>RebeccaNoeFGREATER DERRY TRACK CLUB</v>
      </c>
      <c r="G38" s="13">
        <v>4.1215277777777774E-2</v>
      </c>
      <c r="H38" s="23">
        <f>IF(C38="F",VLOOKUP(D38,'F 10K Road'!$A$2:$B$101,2,FALSE)*G38,VLOOKUP(D38,'M 10K Road'!$A$2:$B$101,2,FALSE)*G38)</f>
        <v>3.7163815972222215E-2</v>
      </c>
      <c r="I38" s="24">
        <f t="shared" si="3"/>
        <v>37</v>
      </c>
      <c r="J38" s="25">
        <f>VLOOKUP(I38,'Point Table'!A:B,2,FALSE)</f>
        <v>29</v>
      </c>
      <c r="M38" s="6"/>
      <c r="N38" s="6"/>
      <c r="O38" s="9"/>
      <c r="X38" s="2"/>
      <c r="Y38" s="2"/>
      <c r="Z38" s="2"/>
      <c r="AA38" s="2"/>
      <c r="AB38" s="2"/>
    </row>
    <row r="39" spans="1:28" x14ac:dyDescent="0.3">
      <c r="A39" t="s">
        <v>262</v>
      </c>
      <c r="B39" t="s">
        <v>263</v>
      </c>
      <c r="C39" t="s">
        <v>57</v>
      </c>
      <c r="D39">
        <v>44</v>
      </c>
      <c r="E39" t="s">
        <v>20</v>
      </c>
      <c r="F39" s="23" t="str">
        <f t="shared" si="2"/>
        <v>KarenBergquistFMILLENNIUM RUNNING</v>
      </c>
      <c r="G39" s="13">
        <v>4.0196759259259258E-2</v>
      </c>
      <c r="H39" s="23">
        <f>IF(C39="F",VLOOKUP(D39,'F 10K Road'!$A$2:$B$101,2,FALSE)*G39,VLOOKUP(D39,'M 10K Road'!$A$2:$B$101,2,FALSE)*G39)</f>
        <v>3.7608087962962965E-2</v>
      </c>
      <c r="I39" s="24">
        <f t="shared" si="3"/>
        <v>38</v>
      </c>
      <c r="J39" s="25">
        <f>VLOOKUP(I39,'Point Table'!A:B,2,FALSE)</f>
        <v>28</v>
      </c>
      <c r="M39" s="6"/>
      <c r="N39" s="6"/>
      <c r="O39" s="9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3">
      <c r="A40" t="s">
        <v>609</v>
      </c>
      <c r="B40" t="s">
        <v>621</v>
      </c>
      <c r="C40" t="s">
        <v>57</v>
      </c>
      <c r="D40">
        <v>63</v>
      </c>
      <c r="E40" t="s">
        <v>19</v>
      </c>
      <c r="F40" s="23" t="str">
        <f t="shared" si="2"/>
        <v>GinaFerranteFGREATER DERRY TRACK CLUB</v>
      </c>
      <c r="G40" s="13">
        <v>5.004629629629629E-2</v>
      </c>
      <c r="H40" s="23">
        <f>IF(C40="F",VLOOKUP(D40,'F 10K Road'!$A$2:$B$101,2,FALSE)*G40,VLOOKUP(D40,'M 10K Road'!$A$2:$B$101,2,FALSE)*G40)</f>
        <v>3.7684861111111106E-2</v>
      </c>
      <c r="I40" s="24">
        <f t="shared" si="3"/>
        <v>39</v>
      </c>
      <c r="J40" s="25">
        <f>VLOOKUP(I40,'Point Table'!A:B,2,FALSE)</f>
        <v>27</v>
      </c>
      <c r="M40" s="6"/>
      <c r="N40" s="6"/>
      <c r="O40" s="9"/>
      <c r="X40" s="2"/>
      <c r="Y40" s="2"/>
      <c r="Z40" s="2"/>
      <c r="AA40" s="2"/>
      <c r="AB40" s="2"/>
    </row>
    <row r="41" spans="1:28" x14ac:dyDescent="0.3">
      <c r="A41" t="s">
        <v>190</v>
      </c>
      <c r="B41" t="s">
        <v>270</v>
      </c>
      <c r="C41" t="s">
        <v>57</v>
      </c>
      <c r="D41">
        <v>65</v>
      </c>
      <c r="E41" t="s">
        <v>20</v>
      </c>
      <c r="F41" s="23" t="str">
        <f t="shared" si="2"/>
        <v>LorraineBilodeauFMILLENNIUM RUNNING</v>
      </c>
      <c r="G41" s="13">
        <v>5.1481481481481482E-2</v>
      </c>
      <c r="H41" s="23">
        <f>IF(C41="F",VLOOKUP(D41,'F 10K Road'!$A$2:$B$101,2,FALSE)*G41,VLOOKUP(D41,'M 10K Road'!$A$2:$B$101,2,FALSE)*G41)</f>
        <v>3.7741074074074073E-2</v>
      </c>
      <c r="I41" s="24">
        <f t="shared" si="3"/>
        <v>40</v>
      </c>
      <c r="J41" s="25">
        <f>VLOOKUP(I41,'Point Table'!A:B,2,FALSE)</f>
        <v>26</v>
      </c>
      <c r="M41" s="8"/>
      <c r="N41" s="6"/>
      <c r="O41" s="9"/>
      <c r="U41" s="2"/>
      <c r="Y41" s="2"/>
      <c r="Z41" s="2"/>
      <c r="AA41" s="2"/>
      <c r="AB41" s="2"/>
    </row>
    <row r="42" spans="1:28" x14ac:dyDescent="0.3">
      <c r="A42" t="s">
        <v>102</v>
      </c>
      <c r="B42" t="s">
        <v>43</v>
      </c>
      <c r="C42" t="s">
        <v>57</v>
      </c>
      <c r="D42">
        <v>48</v>
      </c>
      <c r="E42" t="s">
        <v>18</v>
      </c>
      <c r="F42" s="23" t="str">
        <f t="shared" si="2"/>
        <v>KellyAschbrennerFGATE CITY STRIDERS</v>
      </c>
      <c r="G42" s="13">
        <v>4.1886574074074069E-2</v>
      </c>
      <c r="H42" s="23">
        <f>IF(C42="F",VLOOKUP(D42,'F 10K Road'!$A$2:$B$101,2,FALSE)*G42,VLOOKUP(D42,'M 10K Road'!$A$2:$B$101,2,FALSE)*G42)</f>
        <v>3.7769123842592588E-2</v>
      </c>
      <c r="I42" s="24">
        <f t="shared" si="3"/>
        <v>41</v>
      </c>
      <c r="J42" s="25">
        <f>VLOOKUP(I42,'Point Table'!A:B,2,FALSE)</f>
        <v>25</v>
      </c>
      <c r="M42" s="8"/>
      <c r="O42" s="9"/>
      <c r="X42" s="2"/>
      <c r="Y42" s="2"/>
      <c r="Z42" s="2"/>
      <c r="AA42" s="2"/>
      <c r="AB42" s="2"/>
    </row>
    <row r="43" spans="1:28" x14ac:dyDescent="0.3">
      <c r="A43" t="s">
        <v>622</v>
      </c>
      <c r="B43" t="s">
        <v>623</v>
      </c>
      <c r="C43" t="s">
        <v>57</v>
      </c>
      <c r="D43">
        <v>29</v>
      </c>
      <c r="E43" t="s">
        <v>20</v>
      </c>
      <c r="F43" s="23" t="str">
        <f t="shared" si="2"/>
        <v>ToniBagarellaFMILLENNIUM RUNNING</v>
      </c>
      <c r="G43" s="13">
        <v>3.8055555555555558E-2</v>
      </c>
      <c r="H43" s="23">
        <f>IF(C43="F",VLOOKUP(D43,'F 10K Road'!$A$2:$B$101,2,FALSE)*G43,VLOOKUP(D43,'M 10K Road'!$A$2:$B$101,2,FALSE)*G43)</f>
        <v>3.8021305555555558E-2</v>
      </c>
      <c r="I43" s="24">
        <f t="shared" si="3"/>
        <v>42</v>
      </c>
      <c r="J43" s="25">
        <f>VLOOKUP(I43,'Point Table'!A:B,2,FALSE)</f>
        <v>24.25</v>
      </c>
      <c r="M43" s="6"/>
      <c r="O43" s="9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3">
      <c r="A44" t="s">
        <v>624</v>
      </c>
      <c r="B44" t="s">
        <v>625</v>
      </c>
      <c r="C44" t="s">
        <v>57</v>
      </c>
      <c r="D44">
        <v>33</v>
      </c>
      <c r="E44" t="s">
        <v>20</v>
      </c>
      <c r="F44" s="23" t="str">
        <f t="shared" si="2"/>
        <v>BridgetCombesFMILLENNIUM RUNNING</v>
      </c>
      <c r="G44" s="13">
        <v>3.8773148148148147E-2</v>
      </c>
      <c r="H44" s="23">
        <f>IF(C44="F",VLOOKUP(D44,'F 10K Road'!$A$2:$B$101,2,FALSE)*G44,VLOOKUP(D44,'M 10K Road'!$A$2:$B$101,2,FALSE)*G44)</f>
        <v>3.8462962962962963E-2</v>
      </c>
      <c r="I44" s="24">
        <f t="shared" si="3"/>
        <v>43</v>
      </c>
      <c r="J44" s="25">
        <f>VLOOKUP(I44,'Point Table'!A:B,2,FALSE)</f>
        <v>23.5</v>
      </c>
      <c r="M44" s="6"/>
      <c r="O44" s="9"/>
      <c r="X44" s="2"/>
      <c r="Y44" s="2"/>
      <c r="Z44" s="2"/>
      <c r="AA44" s="2"/>
      <c r="AB44" s="2"/>
    </row>
    <row r="45" spans="1:28" x14ac:dyDescent="0.3">
      <c r="A45" t="s">
        <v>273</v>
      </c>
      <c r="B45" t="s">
        <v>274</v>
      </c>
      <c r="C45" t="s">
        <v>57</v>
      </c>
      <c r="D45">
        <v>53</v>
      </c>
      <c r="E45" t="s">
        <v>20</v>
      </c>
      <c r="F45" s="23" t="str">
        <f t="shared" si="2"/>
        <v>KimberlyBonenfantFMILLENNIUM RUNNING</v>
      </c>
      <c r="G45" s="13">
        <v>4.5324074074074072E-2</v>
      </c>
      <c r="H45" s="23">
        <f>IF(C45="F",VLOOKUP(D45,'F 10K Road'!$A$2:$B$101,2,FALSE)*G45,VLOOKUP(D45,'M 10K Road'!$A$2:$B$101,2,FALSE)*G45)</f>
        <v>3.863424074074074E-2</v>
      </c>
      <c r="I45" s="24">
        <f t="shared" si="3"/>
        <v>44</v>
      </c>
      <c r="J45" s="25">
        <f>VLOOKUP(I45,'Point Table'!A:B,2,FALSE)</f>
        <v>22.75</v>
      </c>
      <c r="M45" s="6"/>
      <c r="O45" s="9"/>
      <c r="U45" s="2"/>
      <c r="Y45" s="2"/>
      <c r="Z45" s="2"/>
      <c r="AA45" s="2"/>
      <c r="AB45" s="2"/>
    </row>
    <row r="46" spans="1:28" x14ac:dyDescent="0.3">
      <c r="A46" t="s">
        <v>104</v>
      </c>
      <c r="B46" t="s">
        <v>105</v>
      </c>
      <c r="C46" t="s">
        <v>57</v>
      </c>
      <c r="D46">
        <v>46</v>
      </c>
      <c r="E46" t="s">
        <v>19</v>
      </c>
      <c r="F46" s="23" t="str">
        <f t="shared" si="2"/>
        <v>ElizabethBusteedFGREATER DERRY TRACK CLUB</v>
      </c>
      <c r="G46" s="13">
        <v>4.2175925925925922E-2</v>
      </c>
      <c r="H46" s="23">
        <f>IF(C46="F",VLOOKUP(D46,'F 10K Road'!$A$2:$B$101,2,FALSE)*G46,VLOOKUP(D46,'M 10K Road'!$A$2:$B$101,2,FALSE)*G46)</f>
        <v>3.8780763888888882E-2</v>
      </c>
      <c r="I46" s="24">
        <f t="shared" si="3"/>
        <v>45</v>
      </c>
      <c r="J46" s="25">
        <f>VLOOKUP(I46,'Point Table'!A:B,2,FALSE)</f>
        <v>22</v>
      </c>
      <c r="M46" s="6"/>
      <c r="O46" s="9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3">
      <c r="A47" t="s">
        <v>275</v>
      </c>
      <c r="B47" t="s">
        <v>276</v>
      </c>
      <c r="C47" t="s">
        <v>57</v>
      </c>
      <c r="D47">
        <v>34</v>
      </c>
      <c r="E47" t="s">
        <v>20</v>
      </c>
      <c r="F47" s="23" t="str">
        <f t="shared" si="2"/>
        <v>KatherineGrzybFMILLENNIUM RUNNING</v>
      </c>
      <c r="G47" s="13">
        <v>3.9756944444444449E-2</v>
      </c>
      <c r="H47" s="23">
        <f>IF(C47="F",VLOOKUP(D47,'F 10K Road'!$A$2:$B$101,2,FALSE)*G47,VLOOKUP(D47,'M 10K Road'!$A$2:$B$101,2,FALSE)*G47)</f>
        <v>3.9323593750000004E-2</v>
      </c>
      <c r="I47" s="24">
        <f t="shared" si="3"/>
        <v>46</v>
      </c>
      <c r="J47" s="25">
        <f>VLOOKUP(I47,'Point Table'!A:B,2,FALSE)</f>
        <v>21.25</v>
      </c>
      <c r="M47" s="8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3">
      <c r="A48" t="s">
        <v>425</v>
      </c>
      <c r="B48" t="s">
        <v>426</v>
      </c>
      <c r="C48" t="s">
        <v>57</v>
      </c>
      <c r="D48">
        <v>31</v>
      </c>
      <c r="E48" t="s">
        <v>20</v>
      </c>
      <c r="F48" s="23" t="str">
        <f t="shared" si="2"/>
        <v>ErynMahoneyFMILLENNIUM RUNNING</v>
      </c>
      <c r="G48" s="13">
        <v>3.9710648148148148E-2</v>
      </c>
      <c r="H48" s="23">
        <f>IF(C48="F",VLOOKUP(D48,'F 10K Road'!$A$2:$B$101,2,FALSE)*G48,VLOOKUP(D48,'M 10K Road'!$A$2:$B$101,2,FALSE)*G48)</f>
        <v>3.9567689814814809E-2</v>
      </c>
      <c r="I48" s="24">
        <f t="shared" si="3"/>
        <v>47</v>
      </c>
      <c r="J48" s="25">
        <f>VLOOKUP(I48,'Point Table'!A:B,2,FALSE)</f>
        <v>20.5</v>
      </c>
      <c r="M48" s="6"/>
      <c r="N48" s="6"/>
      <c r="O48" s="9"/>
      <c r="X48" s="2"/>
      <c r="Y48" s="2"/>
      <c r="Z48" s="2"/>
      <c r="AA48" s="2"/>
      <c r="AB48" s="2"/>
    </row>
    <row r="49" spans="1:28" x14ac:dyDescent="0.3">
      <c r="A49" t="s">
        <v>301</v>
      </c>
      <c r="B49" t="s">
        <v>302</v>
      </c>
      <c r="C49" t="s">
        <v>57</v>
      </c>
      <c r="D49">
        <v>63</v>
      </c>
      <c r="E49" t="s">
        <v>19</v>
      </c>
      <c r="F49" s="23" t="str">
        <f t="shared" si="2"/>
        <v>LouiseChevalierFGREATER DERRY TRACK CLUB</v>
      </c>
      <c r="G49" s="13">
        <v>5.2627314814814814E-2</v>
      </c>
      <c r="H49" s="23">
        <f>IF(C49="F",VLOOKUP(D49,'F 10K Road'!$A$2:$B$101,2,FALSE)*G49,VLOOKUP(D49,'M 10K Road'!$A$2:$B$101,2,FALSE)*G49)</f>
        <v>3.9628368055555557E-2</v>
      </c>
      <c r="I49" s="24">
        <f t="shared" si="3"/>
        <v>48</v>
      </c>
      <c r="J49" s="25">
        <f>VLOOKUP(I49,'Point Table'!A:B,2,FALSE)</f>
        <v>19.75</v>
      </c>
      <c r="M49" s="6"/>
      <c r="N49" s="6"/>
      <c r="O49" s="9"/>
      <c r="U49" s="2"/>
      <c r="Y49" s="2"/>
      <c r="Z49" s="2"/>
      <c r="AA49" s="2"/>
      <c r="AB49" s="2"/>
    </row>
    <row r="50" spans="1:28" x14ac:dyDescent="0.3">
      <c r="A50" t="s">
        <v>626</v>
      </c>
      <c r="B50" s="2" t="s">
        <v>627</v>
      </c>
      <c r="C50" t="s">
        <v>57</v>
      </c>
      <c r="D50">
        <v>46</v>
      </c>
      <c r="E50" t="s">
        <v>20</v>
      </c>
      <c r="F50" s="23" t="str">
        <f t="shared" si="2"/>
        <v>ErickaSwettFMILLENNIUM RUNNING</v>
      </c>
      <c r="G50" s="13">
        <v>4.3182870370370365E-2</v>
      </c>
      <c r="H50" s="23">
        <f>IF(C50="F",VLOOKUP(D50,'F 10K Road'!$A$2:$B$101,2,FALSE)*G50,VLOOKUP(D50,'M 10K Road'!$A$2:$B$101,2,FALSE)*G50)</f>
        <v>3.970664930555555E-2</v>
      </c>
      <c r="I50" s="24">
        <f t="shared" si="3"/>
        <v>49</v>
      </c>
      <c r="J50" s="25">
        <f>VLOOKUP(I50,'Point Table'!A:B,2,FALSE)</f>
        <v>19</v>
      </c>
      <c r="M50" s="6"/>
      <c r="N50" s="6"/>
      <c r="O50" s="9"/>
      <c r="U50" s="2"/>
      <c r="Y50" s="2"/>
      <c r="Z50" s="2"/>
      <c r="AA50" s="2"/>
      <c r="AB50" s="2"/>
    </row>
    <row r="51" spans="1:28" x14ac:dyDescent="0.3">
      <c r="A51" t="s">
        <v>119</v>
      </c>
      <c r="B51" t="s">
        <v>142</v>
      </c>
      <c r="C51" t="s">
        <v>57</v>
      </c>
      <c r="D51">
        <v>56</v>
      </c>
      <c r="E51" t="s">
        <v>19</v>
      </c>
      <c r="F51" s="23" t="str">
        <f t="shared" si="2"/>
        <v>DeniseKeyesFGREATER DERRY TRACK CLUB</v>
      </c>
      <c r="G51" s="13">
        <v>4.8425925925925928E-2</v>
      </c>
      <c r="H51" s="23">
        <f>IF(C51="F",VLOOKUP(D51,'F 10K Road'!$A$2:$B$101,2,FALSE)*G51,VLOOKUP(D51,'M 10K Road'!$A$2:$B$101,2,FALSE)*G51)</f>
        <v>3.9835166666666671E-2</v>
      </c>
      <c r="I51" s="24">
        <f t="shared" si="3"/>
        <v>50</v>
      </c>
      <c r="J51" s="25">
        <f>VLOOKUP(I51,'Point Table'!A:B,2,FALSE)</f>
        <v>18.25</v>
      </c>
      <c r="M51" s="6"/>
      <c r="N51" s="6"/>
      <c r="O51" s="9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3">
      <c r="A52" t="s">
        <v>137</v>
      </c>
      <c r="B52" t="s">
        <v>138</v>
      </c>
      <c r="C52" t="s">
        <v>57</v>
      </c>
      <c r="D52">
        <v>56</v>
      </c>
      <c r="E52" t="s">
        <v>19</v>
      </c>
      <c r="F52" s="23" t="str">
        <f t="shared" si="2"/>
        <v>JennJensenFGREATER DERRY TRACK CLUB</v>
      </c>
      <c r="G52" s="13">
        <v>4.8761574074074075E-2</v>
      </c>
      <c r="H52" s="23">
        <f>IF(C52="F",VLOOKUP(D52,'F 10K Road'!$A$2:$B$101,2,FALSE)*G52,VLOOKUP(D52,'M 10K Road'!$A$2:$B$101,2,FALSE)*G52)</f>
        <v>4.0111270833333337E-2</v>
      </c>
      <c r="I52" s="24">
        <f t="shared" si="3"/>
        <v>51</v>
      </c>
      <c r="J52" s="25">
        <f>VLOOKUP(I52,'Point Table'!A:B,2,FALSE)</f>
        <v>17.5</v>
      </c>
      <c r="M52" s="8"/>
      <c r="N52" s="6"/>
      <c r="O52" s="9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3">
      <c r="A53" t="s">
        <v>61</v>
      </c>
      <c r="B53" t="s">
        <v>628</v>
      </c>
      <c r="C53" t="s">
        <v>57</v>
      </c>
      <c r="D53">
        <v>45</v>
      </c>
      <c r="E53" t="s">
        <v>19</v>
      </c>
      <c r="F53" s="23" t="str">
        <f t="shared" si="2"/>
        <v>JulieKraftFGREATER DERRY TRACK CLUB</v>
      </c>
      <c r="G53" s="13">
        <v>4.3564814814814813E-2</v>
      </c>
      <c r="H53" s="23">
        <f>IF(C53="F",VLOOKUP(D53,'F 10K Road'!$A$2:$B$101,2,FALSE)*G53,VLOOKUP(D53,'M 10K Road'!$A$2:$B$101,2,FALSE)*G53)</f>
        <v>4.0419435185185183E-2</v>
      </c>
      <c r="I53" s="24">
        <f t="shared" si="3"/>
        <v>52</v>
      </c>
      <c r="J53" s="25">
        <f>VLOOKUP(I53,'Point Table'!A:B,2,FALSE)</f>
        <v>17</v>
      </c>
      <c r="M53" s="8"/>
      <c r="N53" s="6"/>
      <c r="O53" s="9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3">
      <c r="A54" t="s">
        <v>129</v>
      </c>
      <c r="B54" t="s">
        <v>629</v>
      </c>
      <c r="C54" t="s">
        <v>57</v>
      </c>
      <c r="D54">
        <v>45</v>
      </c>
      <c r="E54" t="s">
        <v>20</v>
      </c>
      <c r="F54" s="23" t="str">
        <f t="shared" si="2"/>
        <v>CarlyDell'ovaFMILLENNIUM RUNNING</v>
      </c>
      <c r="G54" s="13">
        <v>4.370370370370371E-2</v>
      </c>
      <c r="H54" s="23">
        <f>IF(C54="F",VLOOKUP(D54,'F 10K Road'!$A$2:$B$101,2,FALSE)*G54,VLOOKUP(D54,'M 10K Road'!$A$2:$B$101,2,FALSE)*G54)</f>
        <v>4.0548296296296298E-2</v>
      </c>
      <c r="I54" s="24">
        <f t="shared" si="3"/>
        <v>53</v>
      </c>
      <c r="J54" s="25">
        <f>VLOOKUP(I54,'Point Table'!A:B,2,FALSE)</f>
        <v>16.5</v>
      </c>
      <c r="M54" s="8"/>
      <c r="N54" s="6"/>
      <c r="O54" s="9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3">
      <c r="A55" t="s">
        <v>630</v>
      </c>
      <c r="B55" t="s">
        <v>631</v>
      </c>
      <c r="C55" t="s">
        <v>57</v>
      </c>
      <c r="D55">
        <v>28</v>
      </c>
      <c r="E55" t="s">
        <v>18</v>
      </c>
      <c r="F55" s="23" t="str">
        <f t="shared" si="2"/>
        <v>JoyceLiangFGATE CITY STRIDERS</v>
      </c>
      <c r="G55" s="13">
        <v>4.0625000000000001E-2</v>
      </c>
      <c r="H55" s="23">
        <f>IF(C55="F",VLOOKUP(D55,'F 10K Road'!$A$2:$B$101,2,FALSE)*G55,VLOOKUP(D55,'M 10K Road'!$A$2:$B$101,2,FALSE)*G55)</f>
        <v>4.0616875000000004E-2</v>
      </c>
      <c r="I55" s="24">
        <f t="shared" si="3"/>
        <v>54</v>
      </c>
      <c r="J55" s="25">
        <f>VLOOKUP(I55,'Point Table'!A:B,2,FALSE)</f>
        <v>16</v>
      </c>
      <c r="M55" s="6"/>
      <c r="N55" s="6"/>
      <c r="O55" s="9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3">
      <c r="A56" s="2" t="s">
        <v>71</v>
      </c>
      <c r="B56" t="s">
        <v>139</v>
      </c>
      <c r="C56" t="s">
        <v>57</v>
      </c>
      <c r="D56">
        <v>57</v>
      </c>
      <c r="E56" t="s">
        <v>18</v>
      </c>
      <c r="F56" s="23" t="str">
        <f t="shared" si="2"/>
        <v>PamelaBernierFGATE CITY STRIDERS</v>
      </c>
      <c r="G56" s="13">
        <v>5.0127314814814812E-2</v>
      </c>
      <c r="H56" s="23">
        <f>IF(C56="F",VLOOKUP(D56,'F 10K Road'!$A$2:$B$101,2,FALSE)*G56,VLOOKUP(D56,'M 10K Road'!$A$2:$B$101,2,FALSE)*G56)</f>
        <v>4.0733456018518514E-2</v>
      </c>
      <c r="I56" s="24">
        <f t="shared" si="3"/>
        <v>55</v>
      </c>
      <c r="J56" s="25">
        <f>VLOOKUP(I56,'Point Table'!A:B,2,FALSE)</f>
        <v>15.5</v>
      </c>
      <c r="M56" s="6"/>
      <c r="N56" s="6"/>
      <c r="O56" s="9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3">
      <c r="A57" t="s">
        <v>175</v>
      </c>
      <c r="B57" t="s">
        <v>176</v>
      </c>
      <c r="C57" t="s">
        <v>57</v>
      </c>
      <c r="D57">
        <v>55</v>
      </c>
      <c r="E57" t="s">
        <v>18</v>
      </c>
      <c r="F57" s="23" t="str">
        <f t="shared" si="2"/>
        <v>DianneSmiglianiFGATE CITY STRIDERS</v>
      </c>
      <c r="G57" s="13">
        <v>4.929398148148148E-2</v>
      </c>
      <c r="H57" s="23">
        <f>IF(C57="F",VLOOKUP(D57,'F 10K Road'!$A$2:$B$101,2,FALSE)*G57,VLOOKUP(D57,'M 10K Road'!$A$2:$B$101,2,FALSE)*G57)</f>
        <v>4.1037239583333336E-2</v>
      </c>
      <c r="I57" s="24">
        <f t="shared" si="3"/>
        <v>56</v>
      </c>
      <c r="J57" s="25">
        <f>VLOOKUP(I57,'Point Table'!A:B,2,FALSE)</f>
        <v>15</v>
      </c>
      <c r="M57" s="6"/>
      <c r="N57" s="6"/>
      <c r="O57" s="9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3">
      <c r="A58" t="s">
        <v>352</v>
      </c>
      <c r="B58" t="s">
        <v>353</v>
      </c>
      <c r="C58" t="s">
        <v>57</v>
      </c>
      <c r="D58">
        <v>41</v>
      </c>
      <c r="E58" t="s">
        <v>19</v>
      </c>
      <c r="F58" s="23" t="str">
        <f t="shared" si="2"/>
        <v>SharonPetersonFGREATER DERRY TRACK CLUB</v>
      </c>
      <c r="G58" s="13">
        <v>4.2951388888888886E-2</v>
      </c>
      <c r="H58" s="23">
        <f>IF(C58="F",VLOOKUP(D58,'F 10K Road'!$A$2:$B$101,2,FALSE)*G58,VLOOKUP(D58,'M 10K Road'!$A$2:$B$101,2,FALSE)*G58)</f>
        <v>4.1074413194444444E-2</v>
      </c>
      <c r="I58" s="24">
        <f t="shared" si="3"/>
        <v>57</v>
      </c>
      <c r="J58" s="25">
        <f>VLOOKUP(I58,'Point Table'!A:B,2,FALSE)</f>
        <v>14.5</v>
      </c>
      <c r="M58" s="6"/>
      <c r="N58" s="6"/>
      <c r="O58" s="9"/>
      <c r="X58" s="2"/>
      <c r="Y58" s="2"/>
      <c r="Z58" s="2"/>
      <c r="AA58" s="2"/>
      <c r="AB58" s="2"/>
    </row>
    <row r="59" spans="1:28" x14ac:dyDescent="0.3">
      <c r="A59" t="s">
        <v>236</v>
      </c>
      <c r="B59" t="s">
        <v>304</v>
      </c>
      <c r="C59" t="s">
        <v>57</v>
      </c>
      <c r="D59">
        <v>46</v>
      </c>
      <c r="E59" t="s">
        <v>20</v>
      </c>
      <c r="F59" s="23" t="str">
        <f t="shared" si="2"/>
        <v>JillOberFMILLENNIUM RUNNING</v>
      </c>
      <c r="G59" s="13">
        <v>4.4814814814814814E-2</v>
      </c>
      <c r="H59" s="23">
        <f>IF(C59="F",VLOOKUP(D59,'F 10K Road'!$A$2:$B$101,2,FALSE)*G59,VLOOKUP(D59,'M 10K Road'!$A$2:$B$101,2,FALSE)*G59)</f>
        <v>4.1207222222222221E-2</v>
      </c>
      <c r="I59" s="24">
        <f t="shared" si="3"/>
        <v>58</v>
      </c>
      <c r="J59" s="25">
        <f>VLOOKUP(I59,'Point Table'!A:B,2,FALSE)</f>
        <v>14</v>
      </c>
      <c r="M59" s="6"/>
      <c r="N59" s="6"/>
      <c r="O59" s="9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3">
      <c r="A60" t="s">
        <v>129</v>
      </c>
      <c r="B60" t="s">
        <v>130</v>
      </c>
      <c r="C60" t="s">
        <v>57</v>
      </c>
      <c r="D60">
        <v>34</v>
      </c>
      <c r="E60" t="s">
        <v>18</v>
      </c>
      <c r="F60" s="23" t="str">
        <f t="shared" si="2"/>
        <v>CarlyMatthewsFGATE CITY STRIDERS</v>
      </c>
      <c r="G60" s="13">
        <v>4.1689814814814818E-2</v>
      </c>
      <c r="H60" s="23">
        <f>IF(C60="F",VLOOKUP(D60,'F 10K Road'!$A$2:$B$101,2,FALSE)*G60,VLOOKUP(D60,'M 10K Road'!$A$2:$B$101,2,FALSE)*G60)</f>
        <v>4.1235395833333334E-2</v>
      </c>
      <c r="I60" s="24">
        <f t="shared" si="3"/>
        <v>59</v>
      </c>
      <c r="J60" s="25">
        <f>VLOOKUP(I60,'Point Table'!A:B,2,FALSE)</f>
        <v>13.5</v>
      </c>
      <c r="M60" s="6"/>
      <c r="N60" s="6"/>
      <c r="O60" s="9"/>
      <c r="X60" s="2"/>
      <c r="Y60" s="2"/>
      <c r="Z60" s="2"/>
      <c r="AA60" s="2"/>
      <c r="AB60" s="2"/>
    </row>
    <row r="61" spans="1:28" x14ac:dyDescent="0.3">
      <c r="A61" t="s">
        <v>158</v>
      </c>
      <c r="B61" t="s">
        <v>159</v>
      </c>
      <c r="C61" t="s">
        <v>57</v>
      </c>
      <c r="D61">
        <v>62</v>
      </c>
      <c r="E61" t="s">
        <v>19</v>
      </c>
      <c r="F61" s="23" t="str">
        <f t="shared" si="2"/>
        <v>CarolynSnyderFGREATER DERRY TRACK CLUB</v>
      </c>
      <c r="G61" s="13">
        <v>5.4062500000000006E-2</v>
      </c>
      <c r="H61" s="23">
        <f>IF(C61="F",VLOOKUP(D61,'F 10K Road'!$A$2:$B$101,2,FALSE)*G61,VLOOKUP(D61,'M 10K Road'!$A$2:$B$101,2,FALSE)*G61)</f>
        <v>4.1244281250000007E-2</v>
      </c>
      <c r="I61" s="24">
        <f t="shared" si="3"/>
        <v>60</v>
      </c>
      <c r="J61" s="25">
        <f>VLOOKUP(I61,'Point Table'!A:B,2,FALSE)</f>
        <v>13</v>
      </c>
      <c r="M61" s="6"/>
      <c r="N61" s="6"/>
      <c r="O61" s="9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3">
      <c r="A62" t="s">
        <v>166</v>
      </c>
      <c r="B62" t="s">
        <v>167</v>
      </c>
      <c r="C62" t="s">
        <v>57</v>
      </c>
      <c r="D62">
        <v>64</v>
      </c>
      <c r="E62" t="s">
        <v>19</v>
      </c>
      <c r="F62" s="23" t="str">
        <f t="shared" si="2"/>
        <v>JennaGrimaldiFGREATER DERRY TRACK CLUB</v>
      </c>
      <c r="G62" s="13">
        <v>5.5717592592592596E-2</v>
      </c>
      <c r="H62" s="23">
        <f>IF(C62="F",VLOOKUP(D62,'F 10K Road'!$A$2:$B$101,2,FALSE)*G62,VLOOKUP(D62,'M 10K Road'!$A$2:$B$101,2,FALSE)*G62)</f>
        <v>4.140374305555556E-2</v>
      </c>
      <c r="I62" s="24">
        <f t="shared" si="3"/>
        <v>61</v>
      </c>
      <c r="J62" s="25">
        <f>VLOOKUP(I62,'Point Table'!A:B,2,FALSE)</f>
        <v>12.5</v>
      </c>
      <c r="M62" s="8"/>
      <c r="N62" s="6"/>
      <c r="O62" s="9"/>
      <c r="X62" s="2"/>
      <c r="Y62" s="2"/>
      <c r="Z62" s="2"/>
      <c r="AA62" s="2"/>
      <c r="AB62" s="2"/>
    </row>
    <row r="63" spans="1:28" x14ac:dyDescent="0.3">
      <c r="A63" t="s">
        <v>632</v>
      </c>
      <c r="B63" t="s">
        <v>617</v>
      </c>
      <c r="C63" t="s">
        <v>57</v>
      </c>
      <c r="D63">
        <v>27</v>
      </c>
      <c r="E63" t="s">
        <v>19</v>
      </c>
      <c r="F63" s="23" t="str">
        <f t="shared" si="2"/>
        <v>ReganCoyleFGREATER DERRY TRACK CLUB</v>
      </c>
      <c r="G63" s="13">
        <v>4.1469907407407407E-2</v>
      </c>
      <c r="H63" s="23">
        <f>IF(C63="F",VLOOKUP(D63,'F 10K Road'!$A$2:$B$101,2,FALSE)*G63,VLOOKUP(D63,'M 10K Road'!$A$2:$B$101,2,FALSE)*G63)</f>
        <v>4.1469907407407407E-2</v>
      </c>
      <c r="I63" s="24">
        <f t="shared" si="3"/>
        <v>62</v>
      </c>
      <c r="J63" s="25">
        <f>VLOOKUP(I63,'Point Table'!A:B,2,FALSE)</f>
        <v>12.125</v>
      </c>
      <c r="M63" s="6"/>
      <c r="N63" s="6"/>
      <c r="O63" s="9"/>
      <c r="X63" s="2"/>
      <c r="Y63" s="2"/>
      <c r="Z63" s="2"/>
      <c r="AA63" s="2"/>
      <c r="AB63" s="2"/>
    </row>
    <row r="64" spans="1:28" x14ac:dyDescent="0.3">
      <c r="A64" t="s">
        <v>633</v>
      </c>
      <c r="B64" t="s">
        <v>634</v>
      </c>
      <c r="C64" t="s">
        <v>57</v>
      </c>
      <c r="D64">
        <v>32</v>
      </c>
      <c r="E64" t="s">
        <v>20</v>
      </c>
      <c r="F64" s="23" t="str">
        <f t="shared" si="2"/>
        <v>CourtneyAndingFMILLENNIUM RUNNING</v>
      </c>
      <c r="G64" s="13">
        <v>4.1840277777777775E-2</v>
      </c>
      <c r="H64" s="23">
        <f>IF(C64="F",VLOOKUP(D64,'F 10K Road'!$A$2:$B$101,2,FALSE)*G64,VLOOKUP(D64,'M 10K Road'!$A$2:$B$101,2,FALSE)*G64)</f>
        <v>4.1605972222222218E-2</v>
      </c>
      <c r="I64" s="24">
        <f t="shared" si="3"/>
        <v>63</v>
      </c>
      <c r="J64" s="25">
        <f>VLOOKUP(I64,'Point Table'!A:B,2,FALSE)</f>
        <v>11.75</v>
      </c>
      <c r="M64" s="8"/>
      <c r="N64" s="6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3">
      <c r="A65" t="s">
        <v>127</v>
      </c>
      <c r="B65" t="s">
        <v>286</v>
      </c>
      <c r="C65" t="s">
        <v>57</v>
      </c>
      <c r="D65">
        <v>56</v>
      </c>
      <c r="E65" t="s">
        <v>18</v>
      </c>
      <c r="F65" s="23" t="str">
        <f t="shared" si="2"/>
        <v>SaraLandryFGATE CITY STRIDERS</v>
      </c>
      <c r="G65" s="13">
        <v>5.0983796296296291E-2</v>
      </c>
      <c r="H65" s="23">
        <f>IF(C65="F",VLOOKUP(D65,'F 10K Road'!$A$2:$B$101,2,FALSE)*G65,VLOOKUP(D65,'M 10K Road'!$A$2:$B$101,2,FALSE)*G65)</f>
        <v>4.1939270833333327E-2</v>
      </c>
      <c r="I65" s="24">
        <f t="shared" si="3"/>
        <v>64</v>
      </c>
      <c r="J65" s="25">
        <f>VLOOKUP(I65,'Point Table'!A:B,2,FALSE)</f>
        <v>11.375</v>
      </c>
      <c r="M65" s="6"/>
      <c r="N65" s="6"/>
      <c r="O65" s="9"/>
      <c r="U65" s="2"/>
      <c r="Y65" s="2"/>
      <c r="Z65" s="2"/>
      <c r="AA65" s="2"/>
      <c r="AB65" s="2"/>
    </row>
    <row r="66" spans="1:28" x14ac:dyDescent="0.3">
      <c r="A66" t="s">
        <v>103</v>
      </c>
      <c r="B66" t="s">
        <v>151</v>
      </c>
      <c r="C66" t="s">
        <v>57</v>
      </c>
      <c r="D66">
        <v>56</v>
      </c>
      <c r="E66" t="s">
        <v>18</v>
      </c>
      <c r="F66" s="23" t="str">
        <f t="shared" ref="F66:F97" si="4">A66&amp;B66&amp;C66&amp;E66</f>
        <v>JenniferJordanFGATE CITY STRIDERS</v>
      </c>
      <c r="G66" s="13">
        <v>5.1238425925925923E-2</v>
      </c>
      <c r="H66" s="23">
        <f>IF(C66="F",VLOOKUP(D66,'F 10K Road'!$A$2:$B$101,2,FALSE)*G66,VLOOKUP(D66,'M 10K Road'!$A$2:$B$101,2,FALSE)*G66)</f>
        <v>4.2148729166666662E-2</v>
      </c>
      <c r="I66" s="24">
        <f t="shared" ref="I66:I97" si="5">COUNTIFS($C$2:$C$300,C66,$H$2:$H$300,"&lt;"&amp;H66)+1</f>
        <v>65</v>
      </c>
      <c r="J66" s="25">
        <f>VLOOKUP(I66,'Point Table'!A:B,2,FALSE)</f>
        <v>11</v>
      </c>
      <c r="M66" s="6"/>
      <c r="N66" s="6"/>
      <c r="O66" s="9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3">
      <c r="A67" t="s">
        <v>635</v>
      </c>
      <c r="B67" t="s">
        <v>79</v>
      </c>
      <c r="C67" t="s">
        <v>57</v>
      </c>
      <c r="D67">
        <v>41</v>
      </c>
      <c r="E67" t="s">
        <v>19</v>
      </c>
      <c r="F67" s="23" t="str">
        <f t="shared" si="4"/>
        <v>AllysonScottFGREATER DERRY TRACK CLUB</v>
      </c>
      <c r="G67" s="13">
        <v>4.4201388888888887E-2</v>
      </c>
      <c r="H67" s="23">
        <f>IF(C67="F",VLOOKUP(D67,'F 10K Road'!$A$2:$B$101,2,FALSE)*G67,VLOOKUP(D67,'M 10K Road'!$A$2:$B$101,2,FALSE)*G67)</f>
        <v>4.2269788194444442E-2</v>
      </c>
      <c r="I67" s="24">
        <f t="shared" si="5"/>
        <v>66</v>
      </c>
      <c r="J67" s="25">
        <f>VLOOKUP(I67,'Point Table'!A:B,2,FALSE)</f>
        <v>10.625</v>
      </c>
      <c r="M67" s="8"/>
      <c r="O67" s="9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3">
      <c r="A68" t="s">
        <v>103</v>
      </c>
      <c r="B68" t="s">
        <v>636</v>
      </c>
      <c r="C68" t="s">
        <v>57</v>
      </c>
      <c r="D68">
        <v>51</v>
      </c>
      <c r="E68" t="s">
        <v>20</v>
      </c>
      <c r="F68" s="23" t="str">
        <f t="shared" si="4"/>
        <v>JenniferFinneganFMILLENNIUM RUNNING</v>
      </c>
      <c r="G68" s="13">
        <v>4.8518518518518516E-2</v>
      </c>
      <c r="H68" s="23">
        <f>IF(C68="F",VLOOKUP(D68,'F 10K Road'!$A$2:$B$101,2,FALSE)*G68,VLOOKUP(D68,'M 10K Road'!$A$2:$B$101,2,FALSE)*G68)</f>
        <v>4.2322703703703703E-2</v>
      </c>
      <c r="I68" s="24">
        <f t="shared" si="5"/>
        <v>67</v>
      </c>
      <c r="J68" s="25">
        <f>VLOOKUP(I68,'Point Table'!A:B,2,FALSE)</f>
        <v>10.25</v>
      </c>
      <c r="M68" s="6"/>
      <c r="O68" s="9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3">
      <c r="A69" t="s">
        <v>637</v>
      </c>
      <c r="B69" t="s">
        <v>638</v>
      </c>
      <c r="C69" t="s">
        <v>57</v>
      </c>
      <c r="D69">
        <v>59</v>
      </c>
      <c r="E69" t="s">
        <v>25</v>
      </c>
      <c r="F69" s="23" t="str">
        <f t="shared" si="4"/>
        <v>CathySchmitzFRUNNERS ALLEY</v>
      </c>
      <c r="G69" s="13">
        <v>5.4016203703703712E-2</v>
      </c>
      <c r="H69" s="23">
        <f>IF(C69="F",VLOOKUP(D69,'F 10K Road'!$A$2:$B$101,2,FALSE)*G69,VLOOKUP(D69,'M 10K Road'!$A$2:$B$101,2,FALSE)*G69)</f>
        <v>4.2824046296296298E-2</v>
      </c>
      <c r="I69" s="24">
        <f t="shared" si="5"/>
        <v>68</v>
      </c>
      <c r="J69" s="25">
        <f>VLOOKUP(I69,'Point Table'!A:B,2,FALSE)</f>
        <v>9.875</v>
      </c>
      <c r="M69" s="6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3">
      <c r="A70" t="s">
        <v>406</v>
      </c>
      <c r="B70" t="s">
        <v>639</v>
      </c>
      <c r="C70" t="s">
        <v>57</v>
      </c>
      <c r="D70">
        <v>58</v>
      </c>
      <c r="E70" t="s">
        <v>25</v>
      </c>
      <c r="F70" s="23" t="str">
        <f t="shared" si="4"/>
        <v>JanePalangasFRUNNERS ALLEY</v>
      </c>
      <c r="G70" s="13">
        <v>5.3680555555555558E-2</v>
      </c>
      <c r="H70" s="23">
        <f>IF(C70="F",VLOOKUP(D70,'F 10K Road'!$A$2:$B$101,2,FALSE)*G70,VLOOKUP(D70,'M 10K Road'!$A$2:$B$101,2,FALSE)*G70)</f>
        <v>4.3089381944444442E-2</v>
      </c>
      <c r="I70" s="24">
        <f t="shared" si="5"/>
        <v>69</v>
      </c>
      <c r="J70" s="25">
        <f>VLOOKUP(I70,'Point Table'!A:B,2,FALSE)</f>
        <v>9.5</v>
      </c>
      <c r="M70" s="6"/>
      <c r="O70" s="9"/>
      <c r="X70" s="2"/>
      <c r="Y70" s="2"/>
      <c r="Z70" s="2"/>
      <c r="AA70" s="2"/>
      <c r="AB70" s="2"/>
    </row>
    <row r="71" spans="1:28" x14ac:dyDescent="0.3">
      <c r="A71" t="s">
        <v>290</v>
      </c>
      <c r="B71" t="s">
        <v>291</v>
      </c>
      <c r="C71" t="s">
        <v>57</v>
      </c>
      <c r="D71">
        <v>44</v>
      </c>
      <c r="E71" t="s">
        <v>20</v>
      </c>
      <c r="F71" s="23" t="str">
        <f t="shared" si="4"/>
        <v>JunChenFMILLENNIUM RUNNING</v>
      </c>
      <c r="G71" s="13">
        <v>4.6493055555555551E-2</v>
      </c>
      <c r="H71" s="23">
        <f>IF(C71="F",VLOOKUP(D71,'F 10K Road'!$A$2:$B$101,2,FALSE)*G71,VLOOKUP(D71,'M 10K Road'!$A$2:$B$101,2,FALSE)*G71)</f>
        <v>4.3498902777777772E-2</v>
      </c>
      <c r="I71" s="24">
        <f t="shared" si="5"/>
        <v>70</v>
      </c>
      <c r="J71" s="25">
        <f>VLOOKUP(I71,'Point Table'!A:B,2,FALSE)</f>
        <v>9.125</v>
      </c>
      <c r="M71" s="6"/>
      <c r="N71" s="6"/>
      <c r="O71" s="9"/>
      <c r="X71" s="2"/>
      <c r="Y71" s="2"/>
      <c r="Z71" s="2"/>
      <c r="AA71" s="2"/>
      <c r="AB71" s="2"/>
    </row>
    <row r="72" spans="1:28" x14ac:dyDescent="0.3">
      <c r="A72" t="s">
        <v>345</v>
      </c>
      <c r="B72" t="s">
        <v>640</v>
      </c>
      <c r="C72" t="s">
        <v>57</v>
      </c>
      <c r="D72">
        <v>35</v>
      </c>
      <c r="E72" t="s">
        <v>20</v>
      </c>
      <c r="F72" s="23" t="str">
        <f t="shared" si="4"/>
        <v>MeganMcdermottFMILLENNIUM RUNNING</v>
      </c>
      <c r="G72" s="13">
        <v>4.5115740740740741E-2</v>
      </c>
      <c r="H72" s="23">
        <f>IF(C72="F",VLOOKUP(D72,'F 10K Road'!$A$2:$B$101,2,FALSE)*G72,VLOOKUP(D72,'M 10K Road'!$A$2:$B$101,2,FALSE)*G72)</f>
        <v>4.4470585648148146E-2</v>
      </c>
      <c r="I72" s="24">
        <f t="shared" si="5"/>
        <v>71</v>
      </c>
      <c r="J72" s="25">
        <f>VLOOKUP(I72,'Point Table'!A:B,2,FALSE)</f>
        <v>8.75</v>
      </c>
      <c r="M72" s="6"/>
      <c r="N72" s="6"/>
      <c r="O72" s="9"/>
      <c r="U72" s="2"/>
      <c r="Y72" s="2"/>
      <c r="Z72" s="2"/>
      <c r="AA72" s="2"/>
      <c r="AB72" s="2"/>
    </row>
    <row r="73" spans="1:28" x14ac:dyDescent="0.3">
      <c r="A73" t="s">
        <v>97</v>
      </c>
      <c r="B73" t="s">
        <v>339</v>
      </c>
      <c r="C73" t="s">
        <v>57</v>
      </c>
      <c r="D73">
        <v>53</v>
      </c>
      <c r="E73" t="s">
        <v>20</v>
      </c>
      <c r="F73" s="23" t="str">
        <f t="shared" si="4"/>
        <v>DianeVarney-ParkerFMILLENNIUM RUNNING</v>
      </c>
      <c r="G73" s="13">
        <v>5.2210648148148152E-2</v>
      </c>
      <c r="H73" s="23">
        <f>IF(C73="F",VLOOKUP(D73,'F 10K Road'!$A$2:$B$101,2,FALSE)*G73,VLOOKUP(D73,'M 10K Road'!$A$2:$B$101,2,FALSE)*G73)</f>
        <v>4.4504356481481488E-2</v>
      </c>
      <c r="I73" s="24">
        <f t="shared" si="5"/>
        <v>72</v>
      </c>
      <c r="J73" s="25">
        <f>VLOOKUP(I73,'Point Table'!A:B,2,FALSE)</f>
        <v>8.5</v>
      </c>
      <c r="M73" s="6"/>
      <c r="N73" s="6"/>
      <c r="O73" s="9"/>
      <c r="T73" s="7"/>
      <c r="X73" s="2"/>
      <c r="Y73" s="2"/>
      <c r="Z73" s="2"/>
      <c r="AA73" s="2"/>
      <c r="AB73" s="2"/>
    </row>
    <row r="74" spans="1:28" x14ac:dyDescent="0.3">
      <c r="A74" t="s">
        <v>297</v>
      </c>
      <c r="B74" t="s">
        <v>356</v>
      </c>
      <c r="C74" t="s">
        <v>57</v>
      </c>
      <c r="D74">
        <v>52</v>
      </c>
      <c r="E74" t="s">
        <v>20</v>
      </c>
      <c r="F74" s="23" t="str">
        <f t="shared" si="4"/>
        <v>MicheleLapradeFMILLENNIUM RUNNING</v>
      </c>
      <c r="G74" s="13">
        <v>5.1886574074074071E-2</v>
      </c>
      <c r="H74" s="23">
        <f>IF(C74="F",VLOOKUP(D74,'F 10K Road'!$A$2:$B$101,2,FALSE)*G74,VLOOKUP(D74,'M 10K Road'!$A$2:$B$101,2,FALSE)*G74)</f>
        <v>4.4741792824074068E-2</v>
      </c>
      <c r="I74" s="24">
        <f t="shared" si="5"/>
        <v>73</v>
      </c>
      <c r="J74" s="25">
        <f>VLOOKUP(I74,'Point Table'!A:B,2,FALSE)</f>
        <v>8.25</v>
      </c>
      <c r="M74" s="6"/>
      <c r="N74" s="6"/>
      <c r="O74" s="9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3">
      <c r="A75" t="s">
        <v>149</v>
      </c>
      <c r="B75" t="s">
        <v>150</v>
      </c>
      <c r="C75" t="s">
        <v>57</v>
      </c>
      <c r="D75">
        <v>52</v>
      </c>
      <c r="E75" t="s">
        <v>19</v>
      </c>
      <c r="F75" s="23" t="str">
        <f t="shared" si="4"/>
        <v>KerriHaskinsFGREATER DERRY TRACK CLUB</v>
      </c>
      <c r="G75" s="13">
        <v>5.2118055555555563E-2</v>
      </c>
      <c r="H75" s="23">
        <f>IF(C75="F",VLOOKUP(D75,'F 10K Road'!$A$2:$B$101,2,FALSE)*G75,VLOOKUP(D75,'M 10K Road'!$A$2:$B$101,2,FALSE)*G75)</f>
        <v>4.494139930555556E-2</v>
      </c>
      <c r="I75" s="24">
        <f t="shared" si="5"/>
        <v>74</v>
      </c>
      <c r="J75" s="25">
        <f>VLOOKUP(I75,'Point Table'!A:B,2,FALSE)</f>
        <v>8</v>
      </c>
      <c r="M75" s="6"/>
      <c r="N75" s="6"/>
      <c r="O75" s="9"/>
      <c r="X75" s="2"/>
      <c r="Y75" s="2"/>
      <c r="Z75" s="2"/>
      <c r="AA75" s="2"/>
      <c r="AB75" s="2"/>
    </row>
    <row r="76" spans="1:28" x14ac:dyDescent="0.3">
      <c r="A76" t="s">
        <v>97</v>
      </c>
      <c r="B76" t="s">
        <v>362</v>
      </c>
      <c r="C76" s="3" t="s">
        <v>57</v>
      </c>
      <c r="D76">
        <v>48</v>
      </c>
      <c r="E76" t="s">
        <v>20</v>
      </c>
      <c r="F76" s="23" t="str">
        <f t="shared" si="4"/>
        <v>DianeDussaultFMILLENNIUM RUNNING</v>
      </c>
      <c r="G76" s="13">
        <v>4.9999999999999996E-2</v>
      </c>
      <c r="H76" s="23">
        <f>IF(C76="F",VLOOKUP(D76,'F 10K Road'!$A$2:$B$101,2,FALSE)*G76,VLOOKUP(D76,'M 10K Road'!$A$2:$B$101,2,FALSE)*G76)</f>
        <v>4.5084999999999993E-2</v>
      </c>
      <c r="I76" s="24">
        <f t="shared" si="5"/>
        <v>75</v>
      </c>
      <c r="J76" s="25">
        <f>VLOOKUP(I76,'Point Table'!A:B,2,FALSE)</f>
        <v>7.75</v>
      </c>
      <c r="M76" s="6"/>
      <c r="N76" s="6"/>
      <c r="O76" s="9"/>
      <c r="X76" s="2"/>
      <c r="Y76" s="2"/>
      <c r="Z76" s="2"/>
      <c r="AA76" s="2"/>
      <c r="AB76" s="2"/>
    </row>
    <row r="77" spans="1:28" x14ac:dyDescent="0.3">
      <c r="A77" t="s">
        <v>240</v>
      </c>
      <c r="B77" t="s">
        <v>354</v>
      </c>
      <c r="C77" t="s">
        <v>57</v>
      </c>
      <c r="D77">
        <v>41</v>
      </c>
      <c r="E77" t="s">
        <v>19</v>
      </c>
      <c r="F77" s="23" t="str">
        <f t="shared" si="4"/>
        <v>MichellePerreaultFGREATER DERRY TRACK CLUB</v>
      </c>
      <c r="G77" s="13">
        <v>4.8865740740740737E-2</v>
      </c>
      <c r="H77" s="23">
        <f>IF(C77="F",VLOOKUP(D77,'F 10K Road'!$A$2:$B$101,2,FALSE)*G77,VLOOKUP(D77,'M 10K Road'!$A$2:$B$101,2,FALSE)*G77)</f>
        <v>4.6730307870370372E-2</v>
      </c>
      <c r="I77" s="24">
        <f t="shared" si="5"/>
        <v>76</v>
      </c>
      <c r="J77" s="25">
        <f>VLOOKUP(I77,'Point Table'!A:B,2,FALSE)</f>
        <v>7.5</v>
      </c>
      <c r="M77" s="6"/>
      <c r="N77" s="6"/>
      <c r="O77" s="9"/>
      <c r="X77" s="2"/>
      <c r="Y77" s="2"/>
      <c r="Z77" s="2"/>
      <c r="AA77" s="2"/>
      <c r="AB77" s="2"/>
    </row>
    <row r="78" spans="1:28" x14ac:dyDescent="0.3">
      <c r="A78" t="s">
        <v>47</v>
      </c>
      <c r="B78" t="s">
        <v>361</v>
      </c>
      <c r="C78" t="s">
        <v>57</v>
      </c>
      <c r="D78">
        <v>48</v>
      </c>
      <c r="E78" t="s">
        <v>20</v>
      </c>
      <c r="F78" s="23" t="str">
        <f t="shared" si="4"/>
        <v>TracyLennonFMILLENNIUM RUNNING</v>
      </c>
      <c r="G78" s="13">
        <v>5.1898148148148145E-2</v>
      </c>
      <c r="H78" s="23">
        <f>IF(C78="F",VLOOKUP(D78,'F 10K Road'!$A$2:$B$101,2,FALSE)*G78,VLOOKUP(D78,'M 10K Road'!$A$2:$B$101,2,FALSE)*G78)</f>
        <v>4.6796560185185181E-2</v>
      </c>
      <c r="I78" s="24">
        <f t="shared" si="5"/>
        <v>77</v>
      </c>
      <c r="J78" s="25">
        <f>VLOOKUP(I78,'Point Table'!A:B,2,FALSE)</f>
        <v>7.25</v>
      </c>
      <c r="M78" s="8"/>
      <c r="N78" s="6"/>
      <c r="O78" s="9"/>
      <c r="U78" s="2"/>
      <c r="Y78" s="2"/>
      <c r="Z78" s="2"/>
      <c r="AA78" s="2"/>
      <c r="AB78" s="2"/>
    </row>
    <row r="79" spans="1:28" x14ac:dyDescent="0.3">
      <c r="A79" t="s">
        <v>315</v>
      </c>
      <c r="B79" t="s">
        <v>641</v>
      </c>
      <c r="C79" t="s">
        <v>57</v>
      </c>
      <c r="D79">
        <v>41</v>
      </c>
      <c r="E79" t="s">
        <v>18</v>
      </c>
      <c r="F79" s="23" t="str">
        <f t="shared" si="4"/>
        <v>HeatherHochuliFGATE CITY STRIDERS</v>
      </c>
      <c r="G79" s="13">
        <v>4.9108796296296296E-2</v>
      </c>
      <c r="H79" s="23">
        <f>IF(C79="F",VLOOKUP(D79,'F 10K Road'!$A$2:$B$101,2,FALSE)*G79,VLOOKUP(D79,'M 10K Road'!$A$2:$B$101,2,FALSE)*G79)</f>
        <v>4.6962741898148148E-2</v>
      </c>
      <c r="I79" s="24">
        <f t="shared" si="5"/>
        <v>78</v>
      </c>
      <c r="J79" s="25">
        <f>VLOOKUP(I79,'Point Table'!A:B,2,FALSE)</f>
        <v>7</v>
      </c>
      <c r="M79" s="6"/>
      <c r="N79" s="6"/>
      <c r="O79" s="9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3">
      <c r="A80" t="s">
        <v>378</v>
      </c>
      <c r="B80" t="s">
        <v>379</v>
      </c>
      <c r="C80" t="s">
        <v>57</v>
      </c>
      <c r="D80">
        <v>42</v>
      </c>
      <c r="E80" t="s">
        <v>20</v>
      </c>
      <c r="F80" s="23" t="str">
        <f t="shared" si="4"/>
        <v>MelanieHardingFMILLENNIUM RUNNING</v>
      </c>
      <c r="G80" s="13">
        <v>4.9525462962962959E-2</v>
      </c>
      <c r="H80" s="23">
        <f>IF(C80="F",VLOOKUP(D80,'F 10K Road'!$A$2:$B$101,2,FALSE)*G80,VLOOKUP(D80,'M 10K Road'!$A$2:$B$101,2,FALSE)*G80)</f>
        <v>4.7044237268518516E-2</v>
      </c>
      <c r="I80" s="24">
        <f t="shared" si="5"/>
        <v>79</v>
      </c>
      <c r="J80" s="25">
        <f>VLOOKUP(I80,'Point Table'!A:B,2,FALSE)</f>
        <v>6.75</v>
      </c>
      <c r="M80" s="6"/>
      <c r="N80" s="6"/>
      <c r="O80" s="9"/>
      <c r="X80" s="2"/>
      <c r="Y80" s="2"/>
      <c r="Z80" s="2"/>
      <c r="AA80" s="2"/>
      <c r="AB80" s="2"/>
    </row>
    <row r="81" spans="1:28" x14ac:dyDescent="0.3">
      <c r="A81" t="s">
        <v>160</v>
      </c>
      <c r="B81" t="s">
        <v>161</v>
      </c>
      <c r="C81" t="s">
        <v>57</v>
      </c>
      <c r="D81">
        <v>60</v>
      </c>
      <c r="E81" t="s">
        <v>18</v>
      </c>
      <c r="F81" s="23" t="str">
        <f t="shared" si="4"/>
        <v>DebbieRiouxFGATE CITY STRIDERS</v>
      </c>
      <c r="G81" s="13">
        <v>6.1238425925925925E-2</v>
      </c>
      <c r="H81" s="23">
        <f>IF(C81="F",VLOOKUP(D81,'F 10K Road'!$A$2:$B$101,2,FALSE)*G81,VLOOKUP(D81,'M 10K Road'!$A$2:$B$101,2,FALSE)*G81)</f>
        <v>4.7937439814814818E-2</v>
      </c>
      <c r="I81" s="24">
        <f t="shared" si="5"/>
        <v>80</v>
      </c>
      <c r="J81" s="25">
        <f>VLOOKUP(I81,'Point Table'!A:B,2,FALSE)</f>
        <v>6.5</v>
      </c>
      <c r="M81" s="8"/>
      <c r="N81" s="6"/>
      <c r="O81" s="9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3">
      <c r="A82" t="s">
        <v>154</v>
      </c>
      <c r="B82" t="s">
        <v>155</v>
      </c>
      <c r="C82" t="s">
        <v>57</v>
      </c>
      <c r="D82">
        <v>51</v>
      </c>
      <c r="E82" t="s">
        <v>18</v>
      </c>
      <c r="F82" s="23" t="str">
        <f t="shared" si="4"/>
        <v>RobinTylimFGATE CITY STRIDERS</v>
      </c>
      <c r="G82" s="13">
        <v>5.6261574074074068E-2</v>
      </c>
      <c r="H82" s="23">
        <f>IF(C82="F",VLOOKUP(D82,'F 10K Road'!$A$2:$B$101,2,FALSE)*G82,VLOOKUP(D82,'M 10K Road'!$A$2:$B$101,2,FALSE)*G82)</f>
        <v>4.907697106481481E-2</v>
      </c>
      <c r="I82" s="24">
        <f t="shared" si="5"/>
        <v>81</v>
      </c>
      <c r="J82" s="25">
        <f>VLOOKUP(I82,'Point Table'!A:B,2,FALSE)</f>
        <v>6.25</v>
      </c>
      <c r="M82" s="6"/>
      <c r="N82" s="6"/>
      <c r="O82" s="9"/>
      <c r="U82" s="2"/>
      <c r="Y82" s="2"/>
      <c r="Z82" s="2"/>
      <c r="AA82" s="2"/>
      <c r="AB82" s="2"/>
    </row>
    <row r="83" spans="1:28" x14ac:dyDescent="0.3">
      <c r="A83" t="s">
        <v>367</v>
      </c>
      <c r="B83" t="s">
        <v>368</v>
      </c>
      <c r="C83" t="s">
        <v>57</v>
      </c>
      <c r="D83">
        <v>31</v>
      </c>
      <c r="E83" t="s">
        <v>20</v>
      </c>
      <c r="F83" s="23" t="str">
        <f t="shared" si="4"/>
        <v>CadyHickmanFMILLENNIUM RUNNING</v>
      </c>
      <c r="G83" s="13">
        <v>4.9328703703703701E-2</v>
      </c>
      <c r="H83" s="23">
        <f>IF(C83="F",VLOOKUP(D83,'F 10K Road'!$A$2:$B$101,2,FALSE)*G83,VLOOKUP(D83,'M 10K Road'!$A$2:$B$101,2,FALSE)*G83)</f>
        <v>4.9151120370370366E-2</v>
      </c>
      <c r="I83" s="24">
        <f t="shared" si="5"/>
        <v>82</v>
      </c>
      <c r="J83" s="25">
        <f>VLOOKUP(I83,'Point Table'!A:B,2,FALSE)</f>
        <v>6.0625</v>
      </c>
      <c r="M83" s="8"/>
      <c r="N83" s="6"/>
      <c r="O83" s="9"/>
      <c r="X83" s="2"/>
      <c r="Y83" s="2"/>
      <c r="Z83" s="2"/>
      <c r="AA83" s="2"/>
      <c r="AB83" s="2"/>
    </row>
    <row r="84" spans="1:28" x14ac:dyDescent="0.3">
      <c r="A84" t="s">
        <v>642</v>
      </c>
      <c r="B84" t="s">
        <v>643</v>
      </c>
      <c r="C84" t="s">
        <v>57</v>
      </c>
      <c r="D84">
        <v>62</v>
      </c>
      <c r="E84" t="s">
        <v>20</v>
      </c>
      <c r="F84" s="23" t="str">
        <f t="shared" si="4"/>
        <v>BonnieRobertsFMILLENNIUM RUNNING</v>
      </c>
      <c r="G84" s="13">
        <v>6.4791666666666664E-2</v>
      </c>
      <c r="H84" s="23">
        <f>IF(C84="F",VLOOKUP(D84,'F 10K Road'!$A$2:$B$101,2,FALSE)*G84,VLOOKUP(D84,'M 10K Road'!$A$2:$B$101,2,FALSE)*G84)</f>
        <v>4.9429562499999996E-2</v>
      </c>
      <c r="I84" s="24">
        <f t="shared" si="5"/>
        <v>83</v>
      </c>
      <c r="J84" s="25">
        <f>VLOOKUP(I84,'Point Table'!A:B,2,FALSE)</f>
        <v>5.875</v>
      </c>
      <c r="M84" s="6"/>
      <c r="N84" s="6"/>
      <c r="O84" s="9"/>
      <c r="X84" s="2"/>
      <c r="Y84" s="2"/>
      <c r="Z84" s="2"/>
      <c r="AA84" s="2"/>
      <c r="AB84" s="2"/>
    </row>
    <row r="85" spans="1:28" x14ac:dyDescent="0.3">
      <c r="A85" t="s">
        <v>147</v>
      </c>
      <c r="B85" t="s">
        <v>148</v>
      </c>
      <c r="C85" t="s">
        <v>57</v>
      </c>
      <c r="D85">
        <v>44</v>
      </c>
      <c r="E85" t="s">
        <v>18</v>
      </c>
      <c r="F85" s="23" t="str">
        <f t="shared" si="4"/>
        <v>EmilyCunhaFGATE CITY STRIDERS</v>
      </c>
      <c r="G85" s="13">
        <v>5.2997685185185182E-2</v>
      </c>
      <c r="H85" s="23">
        <f>IF(C85="F",VLOOKUP(D85,'F 10K Road'!$A$2:$B$101,2,FALSE)*G85,VLOOKUP(D85,'M 10K Road'!$A$2:$B$101,2,FALSE)*G85)</f>
        <v>4.9584634259259255E-2</v>
      </c>
      <c r="I85" s="24">
        <f t="shared" si="5"/>
        <v>84</v>
      </c>
      <c r="J85" s="25">
        <f>VLOOKUP(I85,'Point Table'!A:B,2,FALSE)</f>
        <v>5.6875</v>
      </c>
      <c r="M85" s="6"/>
      <c r="N85" s="6"/>
      <c r="O85" s="9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3">
      <c r="A86" t="s">
        <v>149</v>
      </c>
      <c r="B86" t="s">
        <v>405</v>
      </c>
      <c r="C86" t="s">
        <v>57</v>
      </c>
      <c r="D86">
        <v>42</v>
      </c>
      <c r="E86" t="s">
        <v>20</v>
      </c>
      <c r="F86" s="23" t="str">
        <f t="shared" si="4"/>
        <v>KerriBoucherFMILLENNIUM RUNNING</v>
      </c>
      <c r="G86" s="13">
        <v>5.2835648148148145E-2</v>
      </c>
      <c r="H86" s="23">
        <f>IF(C86="F",VLOOKUP(D86,'F 10K Road'!$A$2:$B$101,2,FALSE)*G86,VLOOKUP(D86,'M 10K Road'!$A$2:$B$101,2,FALSE)*G86)</f>
        <v>5.0188582175925922E-2</v>
      </c>
      <c r="I86" s="24">
        <f t="shared" si="5"/>
        <v>85</v>
      </c>
      <c r="J86" s="25">
        <f>VLOOKUP(I86,'Point Table'!A:B,2,FALSE)</f>
        <v>5.5</v>
      </c>
      <c r="M86" s="6"/>
      <c r="N86" s="6"/>
      <c r="O86" s="9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3">
      <c r="A87" t="s">
        <v>240</v>
      </c>
      <c r="B87" s="2" t="s">
        <v>394</v>
      </c>
      <c r="C87" t="s">
        <v>57</v>
      </c>
      <c r="D87">
        <v>59</v>
      </c>
      <c r="E87" t="s">
        <v>20</v>
      </c>
      <c r="F87" s="23" t="str">
        <f t="shared" si="4"/>
        <v>MichelleShea La SalaFMILLENNIUM RUNNING</v>
      </c>
      <c r="G87" s="13">
        <v>6.4733796296296289E-2</v>
      </c>
      <c r="H87" s="23">
        <f>IF(C87="F",VLOOKUP(D87,'F 10K Road'!$A$2:$B$101,2,FALSE)*G87,VLOOKUP(D87,'M 10K Road'!$A$2:$B$101,2,FALSE)*G87)</f>
        <v>5.1320953703703695E-2</v>
      </c>
      <c r="I87" s="24">
        <f t="shared" si="5"/>
        <v>86</v>
      </c>
      <c r="J87" s="25">
        <f>VLOOKUP(I87,'Point Table'!A:B,2,FALSE)</f>
        <v>5.3125</v>
      </c>
      <c r="M87" s="6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3">
      <c r="A88" t="s">
        <v>143</v>
      </c>
      <c r="B88" t="s">
        <v>144</v>
      </c>
      <c r="C88" t="s">
        <v>57</v>
      </c>
      <c r="D88">
        <v>27</v>
      </c>
      <c r="E88" t="s">
        <v>18</v>
      </c>
      <c r="F88" s="23" t="str">
        <f t="shared" si="4"/>
        <v>AlisonLilienfeldFGATE CITY STRIDERS</v>
      </c>
      <c r="G88" s="13">
        <v>5.1493055555555556E-2</v>
      </c>
      <c r="H88" s="23">
        <f>IF(C88="F",VLOOKUP(D88,'F 10K Road'!$A$2:$B$101,2,FALSE)*G88,VLOOKUP(D88,'M 10K Road'!$A$2:$B$101,2,FALSE)*G88)</f>
        <v>5.1493055555555556E-2</v>
      </c>
      <c r="I88" s="24">
        <f t="shared" si="5"/>
        <v>87</v>
      </c>
      <c r="J88" s="25">
        <f>VLOOKUP(I88,'Point Table'!A:B,2,FALSE)</f>
        <v>5.125</v>
      </c>
      <c r="M88" s="8"/>
      <c r="O88" s="9"/>
      <c r="X88" s="2"/>
      <c r="Y88" s="2"/>
      <c r="Z88" s="2"/>
      <c r="AA88" s="2"/>
      <c r="AB88" s="2"/>
    </row>
    <row r="89" spans="1:28" x14ac:dyDescent="0.3">
      <c r="A89" t="s">
        <v>173</v>
      </c>
      <c r="B89" t="s">
        <v>174</v>
      </c>
      <c r="C89" t="s">
        <v>57</v>
      </c>
      <c r="D89">
        <v>54</v>
      </c>
      <c r="E89" t="s">
        <v>19</v>
      </c>
      <c r="F89" s="23" t="str">
        <f t="shared" si="4"/>
        <v>ChristineRosenwasserFGREATER DERRY TRACK CLUB</v>
      </c>
      <c r="G89" s="13">
        <v>6.1307870370370367E-2</v>
      </c>
      <c r="H89" s="23">
        <f>IF(C89="F",VLOOKUP(D89,'F 10K Road'!$A$2:$B$101,2,FALSE)*G89,VLOOKUP(D89,'M 10K Road'!$A$2:$B$101,2,FALSE)*G89)</f>
        <v>5.1651880787037037E-2</v>
      </c>
      <c r="I89" s="24">
        <f t="shared" si="5"/>
        <v>88</v>
      </c>
      <c r="J89" s="25">
        <f>VLOOKUP(I89,'Point Table'!A:B,2,FALSE)</f>
        <v>4.9375</v>
      </c>
      <c r="M89" s="6"/>
      <c r="O89" s="9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3">
      <c r="A90" t="s">
        <v>389</v>
      </c>
      <c r="B90" s="3" t="s">
        <v>390</v>
      </c>
      <c r="C90" t="s">
        <v>57</v>
      </c>
      <c r="D90">
        <v>47</v>
      </c>
      <c r="E90" t="s">
        <v>20</v>
      </c>
      <c r="F90" s="23" t="str">
        <f t="shared" si="4"/>
        <v>LeahBurgessFMILLENNIUM RUNNING</v>
      </c>
      <c r="G90" s="13">
        <v>5.7928240740740738E-2</v>
      </c>
      <c r="H90" s="23">
        <f>IF(C90="F",VLOOKUP(D90,'F 10K Road'!$A$2:$B$101,2,FALSE)*G90,VLOOKUP(D90,'M 10K Road'!$A$2:$B$101,2,FALSE)*G90)</f>
        <v>5.2766834490740738E-2</v>
      </c>
      <c r="I90" s="24">
        <f t="shared" si="5"/>
        <v>89</v>
      </c>
      <c r="J90" s="25">
        <f>VLOOKUP(I90,'Point Table'!A:B,2,FALSE)</f>
        <v>4.75</v>
      </c>
      <c r="M90" s="6"/>
      <c r="O90" s="9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3">
      <c r="A91" t="s">
        <v>140</v>
      </c>
      <c r="B91" t="s">
        <v>141</v>
      </c>
      <c r="C91" t="s">
        <v>57</v>
      </c>
      <c r="D91">
        <v>30</v>
      </c>
      <c r="E91" t="s">
        <v>18</v>
      </c>
      <c r="F91" s="23" t="str">
        <f t="shared" si="4"/>
        <v>AllisonBelliveauFGATE CITY STRIDERS</v>
      </c>
      <c r="G91" s="13">
        <v>5.3449074074074072E-2</v>
      </c>
      <c r="H91" s="23">
        <f>IF(C91="F",VLOOKUP(D91,'F 10K Road'!$A$2:$B$101,2,FALSE)*G91,VLOOKUP(D91,'M 10K Road'!$A$2:$B$101,2,FALSE)*G91)</f>
        <v>5.3342175925925925E-2</v>
      </c>
      <c r="I91" s="24">
        <f t="shared" si="5"/>
        <v>90</v>
      </c>
      <c r="J91" s="25">
        <f>VLOOKUP(I91,'Point Table'!A:B,2,FALSE)</f>
        <v>4.5625</v>
      </c>
      <c r="M91" s="6"/>
      <c r="O91" s="9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3">
      <c r="A92" t="s">
        <v>395</v>
      </c>
      <c r="B92" t="s">
        <v>396</v>
      </c>
      <c r="C92" t="s">
        <v>57</v>
      </c>
      <c r="D92">
        <v>46</v>
      </c>
      <c r="E92" t="s">
        <v>18</v>
      </c>
      <c r="F92" s="23" t="str">
        <f t="shared" si="4"/>
        <v>Johanna LisleNewboldFGATE CITY STRIDERS</v>
      </c>
      <c r="G92" s="13">
        <v>5.8125000000000003E-2</v>
      </c>
      <c r="H92" s="23">
        <f>IF(C92="F",VLOOKUP(D92,'F 10K Road'!$A$2:$B$101,2,FALSE)*G92,VLOOKUP(D92,'M 10K Road'!$A$2:$B$101,2,FALSE)*G92)</f>
        <v>5.3445937499999999E-2</v>
      </c>
      <c r="I92" s="24">
        <f t="shared" si="5"/>
        <v>91</v>
      </c>
      <c r="J92" s="25">
        <f>VLOOKUP(I92,'Point Table'!A:B,2,FALSE)</f>
        <v>4.375</v>
      </c>
      <c r="M92" s="6"/>
      <c r="O92" s="9"/>
      <c r="U92" s="2"/>
      <c r="V92" s="2"/>
      <c r="W92" s="2"/>
      <c r="X92" s="2"/>
      <c r="Y92" s="2"/>
    </row>
    <row r="93" spans="1:28" x14ac:dyDescent="0.3">
      <c r="A93" t="s">
        <v>119</v>
      </c>
      <c r="B93" t="s">
        <v>410</v>
      </c>
      <c r="C93" t="s">
        <v>57</v>
      </c>
      <c r="D93">
        <v>55</v>
      </c>
      <c r="E93" t="s">
        <v>20</v>
      </c>
      <c r="F93" s="23" t="str">
        <f t="shared" si="4"/>
        <v>DeniseSandlerFMILLENNIUM RUNNING</v>
      </c>
      <c r="G93" s="13">
        <v>6.4687499999999995E-2</v>
      </c>
      <c r="H93" s="23">
        <f>IF(C93="F",VLOOKUP(D93,'F 10K Road'!$A$2:$B$101,2,FALSE)*G93,VLOOKUP(D93,'M 10K Road'!$A$2:$B$101,2,FALSE)*G93)</f>
        <v>5.3852343749999997E-2</v>
      </c>
      <c r="I93" s="24">
        <f t="shared" si="5"/>
        <v>92</v>
      </c>
      <c r="J93" s="25">
        <f>VLOOKUP(I93,'Point Table'!A:B,2,FALSE)</f>
        <v>4.25</v>
      </c>
      <c r="M93" s="8"/>
      <c r="O93" s="9"/>
      <c r="X93" s="2"/>
      <c r="Y93" s="2"/>
      <c r="Z93" s="2"/>
      <c r="AA93" s="2"/>
      <c r="AB93" s="2"/>
    </row>
    <row r="94" spans="1:28" x14ac:dyDescent="0.3">
      <c r="A94" t="s">
        <v>199</v>
      </c>
      <c r="B94" t="s">
        <v>644</v>
      </c>
      <c r="C94" t="s">
        <v>57</v>
      </c>
      <c r="D94">
        <v>42</v>
      </c>
      <c r="E94" t="s">
        <v>20</v>
      </c>
      <c r="F94" s="23" t="str">
        <f t="shared" si="4"/>
        <v>PattyOneilFMILLENNIUM RUNNING</v>
      </c>
      <c r="G94" s="13">
        <v>5.7928240740740738E-2</v>
      </c>
      <c r="H94" s="23">
        <f>IF(C94="F",VLOOKUP(D94,'F 10K Road'!$A$2:$B$101,2,FALSE)*G94,VLOOKUP(D94,'M 10K Road'!$A$2:$B$101,2,FALSE)*G94)</f>
        <v>5.5026035879629627E-2</v>
      </c>
      <c r="I94" s="24">
        <f t="shared" si="5"/>
        <v>93</v>
      </c>
      <c r="J94" s="25">
        <f>VLOOKUP(I94,'Point Table'!A:B,2,FALSE)</f>
        <v>4.125</v>
      </c>
      <c r="M94" s="8"/>
      <c r="O94" s="9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3">
      <c r="A95" t="s">
        <v>452</v>
      </c>
      <c r="B95" t="s">
        <v>645</v>
      </c>
      <c r="C95" t="s">
        <v>57</v>
      </c>
      <c r="D95">
        <v>48</v>
      </c>
      <c r="E95" t="s">
        <v>20</v>
      </c>
      <c r="F95" s="23" t="str">
        <f t="shared" si="4"/>
        <v>KendraWalshFMILLENNIUM RUNNING</v>
      </c>
      <c r="G95" s="13">
        <v>6.87962962962963E-2</v>
      </c>
      <c r="H95" s="23">
        <f>IF(C95="F",VLOOKUP(D95,'F 10K Road'!$A$2:$B$101,2,FALSE)*G95,VLOOKUP(D95,'M 10K Road'!$A$2:$B$101,2,FALSE)*G95)</f>
        <v>6.2033620370370371E-2</v>
      </c>
      <c r="I95" s="24">
        <f t="shared" si="5"/>
        <v>94</v>
      </c>
      <c r="J95" s="25">
        <f>VLOOKUP(I95,'Point Table'!A:B,2,FALSE)</f>
        <v>4</v>
      </c>
      <c r="M95" s="8"/>
      <c r="O95" s="9"/>
      <c r="V95" s="2"/>
      <c r="W95" s="2"/>
      <c r="X95" s="2"/>
      <c r="Y95" s="2"/>
      <c r="Z95" s="2"/>
      <c r="AA95" s="2"/>
      <c r="AB95" s="2"/>
    </row>
    <row r="96" spans="1:28" x14ac:dyDescent="0.3">
      <c r="A96" s="3" t="s">
        <v>131</v>
      </c>
      <c r="B96" s="3" t="s">
        <v>646</v>
      </c>
      <c r="C96" s="3" t="s">
        <v>57</v>
      </c>
      <c r="D96" s="3">
        <v>35</v>
      </c>
      <c r="E96" s="3" t="s">
        <v>19</v>
      </c>
      <c r="F96" s="23" t="str">
        <f t="shared" si="4"/>
        <v>AmySeagrovesFGREATER DERRY TRACK CLUB</v>
      </c>
      <c r="G96" s="13">
        <v>6.3321759259259258E-2</v>
      </c>
      <c r="H96" s="23">
        <f>IF(C96="F",VLOOKUP(D96,'F 10K Road'!$A$2:$B$101,2,FALSE)*G96,VLOOKUP(D96,'M 10K Road'!$A$2:$B$101,2,FALSE)*G96)</f>
        <v>6.2416258101851849E-2</v>
      </c>
      <c r="I96" s="24">
        <f t="shared" si="5"/>
        <v>95</v>
      </c>
      <c r="J96" s="25">
        <f>VLOOKUP(I96,'Point Table'!A:B,2,FALSE)</f>
        <v>3.875</v>
      </c>
      <c r="M96" s="8"/>
      <c r="O96" s="9"/>
      <c r="U96" s="2"/>
      <c r="V96" s="2"/>
      <c r="W96" s="2"/>
      <c r="AA96" s="2"/>
      <c r="AB96" s="2"/>
    </row>
    <row r="97" spans="1:28" x14ac:dyDescent="0.3">
      <c r="A97" s="3" t="s">
        <v>434</v>
      </c>
      <c r="B97" s="3" t="s">
        <v>467</v>
      </c>
      <c r="C97" s="3" t="s">
        <v>57</v>
      </c>
      <c r="D97" s="3">
        <v>47</v>
      </c>
      <c r="E97" s="3" t="s">
        <v>20</v>
      </c>
      <c r="F97" s="23" t="str">
        <f t="shared" si="4"/>
        <v>KatieMillsFMILLENNIUM RUNNING</v>
      </c>
      <c r="G97" s="13">
        <v>7.9328703703703707E-2</v>
      </c>
      <c r="H97" s="23">
        <f>IF(C97="F",VLOOKUP(D97,'F 10K Road'!$A$2:$B$101,2,FALSE)*G97,VLOOKUP(D97,'M 10K Road'!$A$2:$B$101,2,FALSE)*G97)</f>
        <v>7.2260516203703704E-2</v>
      </c>
      <c r="I97" s="24">
        <f t="shared" si="5"/>
        <v>96</v>
      </c>
      <c r="J97" s="25">
        <f>VLOOKUP(I97,'Point Table'!A:B,2,FALSE)</f>
        <v>3.75</v>
      </c>
      <c r="M97" s="8"/>
      <c r="O97" s="9"/>
      <c r="W97" s="2"/>
      <c r="X97" s="2"/>
      <c r="Y97" s="2"/>
      <c r="Z97" s="2"/>
      <c r="AA97" s="2"/>
      <c r="AB97" s="2"/>
    </row>
    <row r="98" spans="1:28" x14ac:dyDescent="0.3">
      <c r="A98" s="3" t="s">
        <v>365</v>
      </c>
      <c r="B98" s="3" t="s">
        <v>647</v>
      </c>
      <c r="C98" s="3" t="s">
        <v>57</v>
      </c>
      <c r="D98" s="3">
        <v>38</v>
      </c>
      <c r="E98" s="3" t="s">
        <v>19</v>
      </c>
      <c r="F98" s="23" t="str">
        <f t="shared" ref="F98:F129" si="6">A98&amp;B98&amp;C98&amp;E98</f>
        <v>ErinMccuneFGREATER DERRY TRACK CLUB</v>
      </c>
      <c r="G98" s="13">
        <v>7.4513888888888893E-2</v>
      </c>
      <c r="H98" s="23">
        <f>IF(C98="F",VLOOKUP(D98,'F 10K Road'!$A$2:$B$101,2,FALSE)*G98,VLOOKUP(D98,'M 10K Road'!$A$2:$B$101,2,FALSE)*G98)</f>
        <v>7.2502013888888897E-2</v>
      </c>
      <c r="I98" s="24">
        <f t="shared" ref="I98:I129" si="7">COUNTIFS($C$2:$C$300,C98,$H$2:$H$300,"&lt;"&amp;H98)+1</f>
        <v>97</v>
      </c>
      <c r="J98" s="25">
        <f>VLOOKUP(I98,'Point Table'!A:B,2,FALSE)</f>
        <v>3.625</v>
      </c>
      <c r="M98" s="8"/>
      <c r="O98" s="9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3">
      <c r="A99" s="3" t="s">
        <v>436</v>
      </c>
      <c r="B99" s="3" t="s">
        <v>437</v>
      </c>
      <c r="C99" s="3" t="s">
        <v>57</v>
      </c>
      <c r="D99" s="3">
        <v>38</v>
      </c>
      <c r="E99" s="3" t="s">
        <v>20</v>
      </c>
      <c r="F99" s="23" t="str">
        <f t="shared" si="6"/>
        <v>Megan EliseWestbrookFMILLENNIUM RUNNING</v>
      </c>
      <c r="G99" s="13">
        <v>7.9201388888888891E-2</v>
      </c>
      <c r="H99" s="23">
        <f>IF(C99="F",VLOOKUP(D99,'F 10K Road'!$A$2:$B$101,2,FALSE)*G99,VLOOKUP(D99,'M 10K Road'!$A$2:$B$101,2,FALSE)*G99)</f>
        <v>7.7062951388888884E-2</v>
      </c>
      <c r="I99" s="24">
        <f t="shared" si="7"/>
        <v>98</v>
      </c>
      <c r="J99" s="25">
        <f>VLOOKUP(I99,'Point Table'!A:B,2,FALSE)</f>
        <v>3.5</v>
      </c>
      <c r="M99" s="8"/>
      <c r="O99" s="9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3">
      <c r="A100" s="3" t="s">
        <v>648</v>
      </c>
      <c r="B100" s="3" t="s">
        <v>649</v>
      </c>
      <c r="C100" s="3" t="s">
        <v>33</v>
      </c>
      <c r="D100" s="3">
        <v>60</v>
      </c>
      <c r="E100" s="3" t="s">
        <v>19</v>
      </c>
      <c r="F100" s="23" t="str">
        <f t="shared" si="6"/>
        <v>CharlieBemisMGREATER DERRY TRACK CLUB</v>
      </c>
      <c r="G100" s="13">
        <v>2.6817129629629632E-2</v>
      </c>
      <c r="H100" s="23">
        <f>IF(C100="F",VLOOKUP(D100,'F 10K Road'!$A$2:$B$101,2,FALSE)*G100,VLOOKUP(D100,'M 10K Road'!$A$2:$B$101,2,FALSE)*G100)</f>
        <v>2.1818416666666667E-2</v>
      </c>
      <c r="I100" s="24">
        <f t="shared" si="7"/>
        <v>1</v>
      </c>
      <c r="J100" s="25">
        <f>VLOOKUP(I100,'Point Table'!A:B,2,FALSE)</f>
        <v>100</v>
      </c>
      <c r="M100" s="8"/>
      <c r="O100" s="9"/>
      <c r="V100" s="2"/>
      <c r="W100" s="2"/>
      <c r="X100" s="2"/>
      <c r="Y100" s="2"/>
      <c r="Z100" s="2"/>
      <c r="AA100" s="2"/>
      <c r="AB100" s="2"/>
    </row>
    <row r="101" spans="1:28" x14ac:dyDescent="0.3">
      <c r="A101" s="3" t="s">
        <v>44</v>
      </c>
      <c r="B101" s="3" t="s">
        <v>45</v>
      </c>
      <c r="C101" s="3" t="s">
        <v>33</v>
      </c>
      <c r="D101" s="3">
        <v>55</v>
      </c>
      <c r="E101" s="3" t="s">
        <v>19</v>
      </c>
      <c r="F101" s="23" t="str">
        <f t="shared" si="6"/>
        <v>John DavidToscanoMGREATER DERRY TRACK CLUB</v>
      </c>
      <c r="G101" s="13">
        <v>2.7569444444444448E-2</v>
      </c>
      <c r="H101" s="23">
        <f>IF(C101="F",VLOOKUP(D101,'F 10K Road'!$A$2:$B$101,2,FALSE)*G101,VLOOKUP(D101,'M 10K Road'!$A$2:$B$101,2,FALSE)*G101)</f>
        <v>2.346435416666667E-2</v>
      </c>
      <c r="I101" s="24">
        <f t="shared" si="7"/>
        <v>2</v>
      </c>
      <c r="J101" s="25">
        <f>VLOOKUP(I101,'Point Table'!A:B,2,FALSE)</f>
        <v>97</v>
      </c>
      <c r="M101" s="8"/>
      <c r="O101" s="9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3">
      <c r="A102" s="3" t="s">
        <v>31</v>
      </c>
      <c r="B102" s="3" t="s">
        <v>32</v>
      </c>
      <c r="C102" s="3" t="s">
        <v>33</v>
      </c>
      <c r="D102" s="3">
        <v>31</v>
      </c>
      <c r="E102" s="3" t="s">
        <v>19</v>
      </c>
      <c r="F102" s="23" t="str">
        <f t="shared" si="6"/>
        <v>SamuelFazioliMGREATER DERRY TRACK CLUB</v>
      </c>
      <c r="G102" s="13">
        <v>2.372685185185185E-2</v>
      </c>
      <c r="H102" s="23">
        <f>IF(C102="F",VLOOKUP(D102,'F 10K Road'!$A$2:$B$101,2,FALSE)*G102,VLOOKUP(D102,'M 10K Road'!$A$2:$B$101,2,FALSE)*G102)</f>
        <v>2.3717361111111109E-2</v>
      </c>
      <c r="I102" s="24">
        <f t="shared" si="7"/>
        <v>3</v>
      </c>
      <c r="J102" s="25">
        <f>VLOOKUP(I102,'Point Table'!A:B,2,FALSE)</f>
        <v>94</v>
      </c>
      <c r="M102" s="8"/>
      <c r="O102" s="9"/>
      <c r="V102" s="2"/>
      <c r="W102" s="2"/>
      <c r="X102" s="2"/>
      <c r="Y102" s="2"/>
      <c r="Z102" s="2"/>
      <c r="AA102" s="2"/>
      <c r="AB102" s="2"/>
    </row>
    <row r="103" spans="1:28" x14ac:dyDescent="0.3">
      <c r="A103" s="3" t="s">
        <v>473</v>
      </c>
      <c r="B103" s="3" t="s">
        <v>474</v>
      </c>
      <c r="C103" s="3" t="s">
        <v>33</v>
      </c>
      <c r="D103" s="3">
        <v>52</v>
      </c>
      <c r="E103" s="3" t="s">
        <v>20</v>
      </c>
      <c r="F103" s="23" t="str">
        <f t="shared" si="6"/>
        <v>DavidSaarinenMMILLENNIUM RUNNING</v>
      </c>
      <c r="G103" s="13">
        <v>2.7268518518518515E-2</v>
      </c>
      <c r="H103" s="23">
        <f>IF(C103="F",VLOOKUP(D103,'F 10K Road'!$A$2:$B$101,2,FALSE)*G103,VLOOKUP(D103,'M 10K Road'!$A$2:$B$101,2,FALSE)*G103)</f>
        <v>2.3821777777777775E-2</v>
      </c>
      <c r="I103" s="24">
        <f t="shared" si="7"/>
        <v>4</v>
      </c>
      <c r="J103" s="25">
        <f>VLOOKUP(I103,'Point Table'!A:B,2,FALSE)</f>
        <v>91</v>
      </c>
      <c r="M103" s="8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3">
      <c r="A104" s="3" t="s">
        <v>650</v>
      </c>
      <c r="B104" s="3" t="s">
        <v>651</v>
      </c>
      <c r="C104" s="3" t="s">
        <v>33</v>
      </c>
      <c r="D104" s="3">
        <v>19</v>
      </c>
      <c r="E104" s="3" t="s">
        <v>19</v>
      </c>
      <c r="F104" s="23" t="str">
        <f t="shared" si="6"/>
        <v>LukeBrennanMGREATER DERRY TRACK CLUB</v>
      </c>
      <c r="G104" s="13">
        <v>2.3854166666666666E-2</v>
      </c>
      <c r="H104" s="23">
        <f>IF(C104="F",VLOOKUP(D104,'F 10K Road'!$A$2:$B$101,2,FALSE)*G104,VLOOKUP(D104,'M 10K Road'!$A$2:$B$101,2,FALSE)*G104)</f>
        <v>2.3854166666666666E-2</v>
      </c>
      <c r="I104" s="24">
        <f t="shared" si="7"/>
        <v>5</v>
      </c>
      <c r="J104" s="25">
        <f>VLOOKUP(I104,'Point Table'!A:B,2,FALSE)</f>
        <v>88</v>
      </c>
      <c r="M104" s="8"/>
      <c r="O104" s="9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3">
      <c r="A105" s="3" t="s">
        <v>58</v>
      </c>
      <c r="B105" s="3" t="s">
        <v>59</v>
      </c>
      <c r="C105" s="3" t="s">
        <v>33</v>
      </c>
      <c r="D105" s="3">
        <v>64</v>
      </c>
      <c r="E105" s="3" t="s">
        <v>18</v>
      </c>
      <c r="F105" s="23" t="str">
        <f t="shared" si="6"/>
        <v>JimHansenMGATE CITY STRIDERS</v>
      </c>
      <c r="G105" s="13">
        <v>3.0497685185185183E-2</v>
      </c>
      <c r="H105" s="23">
        <f>IF(C105="F",VLOOKUP(D105,'F 10K Road'!$A$2:$B$101,2,FALSE)*G105,VLOOKUP(D105,'M 10K Road'!$A$2:$B$101,2,FALSE)*G105)</f>
        <v>2.3897986111111109E-2</v>
      </c>
      <c r="I105" s="24">
        <f t="shared" si="7"/>
        <v>6</v>
      </c>
      <c r="J105" s="25">
        <f>VLOOKUP(I105,'Point Table'!A:B,2,FALSE)</f>
        <v>85</v>
      </c>
      <c r="M105" s="8"/>
      <c r="O105" s="9"/>
      <c r="U105" s="2"/>
      <c r="V105" s="2"/>
      <c r="W105" s="2"/>
      <c r="X105" s="2"/>
      <c r="Y105" s="2"/>
      <c r="Z105" s="2"/>
      <c r="AA105" s="2"/>
      <c r="AB105" s="2"/>
    </row>
    <row r="106" spans="1:28" x14ac:dyDescent="0.3">
      <c r="A106" s="3" t="s">
        <v>36</v>
      </c>
      <c r="B106" s="3" t="s">
        <v>37</v>
      </c>
      <c r="C106" s="3" t="s">
        <v>33</v>
      </c>
      <c r="D106" s="3">
        <v>32</v>
      </c>
      <c r="E106" s="3" t="s">
        <v>18</v>
      </c>
      <c r="F106" s="23" t="str">
        <f t="shared" si="6"/>
        <v>ThomasCantaraMGATE CITY STRIDERS</v>
      </c>
      <c r="G106" s="13">
        <v>2.3993055555555556E-2</v>
      </c>
      <c r="H106" s="23">
        <f>IF(C106="F",VLOOKUP(D106,'F 10K Road'!$A$2:$B$101,2,FALSE)*G106,VLOOKUP(D106,'M 10K Road'!$A$2:$B$101,2,FALSE)*G106)</f>
        <v>2.3957065972222222E-2</v>
      </c>
      <c r="I106" s="24">
        <f t="shared" si="7"/>
        <v>7</v>
      </c>
      <c r="J106" s="25">
        <f>VLOOKUP(I106,'Point Table'!A:B,2,FALSE)</f>
        <v>82</v>
      </c>
      <c r="M106" s="8"/>
      <c r="O106" s="9"/>
      <c r="U106" s="2"/>
      <c r="V106" s="2"/>
      <c r="W106" s="2"/>
      <c r="X106" s="2"/>
      <c r="Y106" s="2"/>
      <c r="Z106" s="2"/>
      <c r="AA106" s="2"/>
      <c r="AB106" s="2"/>
    </row>
    <row r="107" spans="1:28" x14ac:dyDescent="0.3">
      <c r="A107" s="3" t="s">
        <v>180</v>
      </c>
      <c r="B107" s="3" t="s">
        <v>356</v>
      </c>
      <c r="C107" s="3" t="s">
        <v>33</v>
      </c>
      <c r="D107" s="3">
        <v>50</v>
      </c>
      <c r="E107" s="3" t="s">
        <v>20</v>
      </c>
      <c r="F107" s="23" t="str">
        <f t="shared" si="6"/>
        <v>MarkLapradeMMILLENNIUM RUNNING</v>
      </c>
      <c r="G107" s="13">
        <v>2.7314814814814816E-2</v>
      </c>
      <c r="H107" s="23">
        <f>IF(C107="F",VLOOKUP(D107,'F 10K Road'!$A$2:$B$101,2,FALSE)*G107,VLOOKUP(D107,'M 10K Road'!$A$2:$B$101,2,FALSE)*G107)</f>
        <v>2.4271944444444443E-2</v>
      </c>
      <c r="I107" s="24">
        <f t="shared" si="7"/>
        <v>8</v>
      </c>
      <c r="J107" s="25">
        <f>VLOOKUP(I107,'Point Table'!A:B,2,FALSE)</f>
        <v>79</v>
      </c>
      <c r="M107" s="8"/>
      <c r="V107" s="2"/>
      <c r="W107" s="2"/>
      <c r="X107" s="2"/>
      <c r="Y107" s="2"/>
      <c r="Z107" s="2"/>
      <c r="AA107" s="2"/>
      <c r="AB107" s="2"/>
    </row>
    <row r="108" spans="1:28" x14ac:dyDescent="0.3">
      <c r="A108" s="3" t="s">
        <v>42</v>
      </c>
      <c r="B108" s="3" t="s">
        <v>43</v>
      </c>
      <c r="C108" s="3" t="s">
        <v>33</v>
      </c>
      <c r="D108" s="3">
        <v>46</v>
      </c>
      <c r="E108" s="3" t="s">
        <v>18</v>
      </c>
      <c r="F108" s="23" t="str">
        <f t="shared" si="6"/>
        <v>RyanAschbrennerMGATE CITY STRIDERS</v>
      </c>
      <c r="G108" s="13">
        <v>2.6643518518518521E-2</v>
      </c>
      <c r="H108" s="23">
        <f>IF(C108="F",VLOOKUP(D108,'F 10K Road'!$A$2:$B$101,2,FALSE)*G108,VLOOKUP(D108,'M 10K Road'!$A$2:$B$101,2,FALSE)*G108)</f>
        <v>2.4474736111111114E-2</v>
      </c>
      <c r="I108" s="24">
        <f t="shared" si="7"/>
        <v>9</v>
      </c>
      <c r="J108" s="25">
        <f>VLOOKUP(I108,'Point Table'!A:B,2,FALSE)</f>
        <v>76</v>
      </c>
      <c r="M108" s="8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3">
      <c r="A109" s="3" t="s">
        <v>516</v>
      </c>
      <c r="B109" s="3" t="s">
        <v>652</v>
      </c>
      <c r="C109" s="3" t="s">
        <v>33</v>
      </c>
      <c r="D109" s="3">
        <v>45</v>
      </c>
      <c r="E109" s="3" t="s">
        <v>20</v>
      </c>
      <c r="F109" s="23" t="str">
        <f t="shared" si="6"/>
        <v>DaveBeaudoinMMILLENNIUM RUNNING</v>
      </c>
      <c r="G109" s="13">
        <v>2.6689814814814816E-2</v>
      </c>
      <c r="H109" s="23">
        <f>IF(C109="F",VLOOKUP(D109,'F 10K Road'!$A$2:$B$101,2,FALSE)*G109,VLOOKUP(D109,'M 10K Road'!$A$2:$B$101,2,FALSE)*G109)</f>
        <v>2.4717437500000002E-2</v>
      </c>
      <c r="I109" s="24">
        <f t="shared" si="7"/>
        <v>10</v>
      </c>
      <c r="J109" s="25">
        <f>VLOOKUP(I109,'Point Table'!A:B,2,FALSE)</f>
        <v>73</v>
      </c>
      <c r="M109" s="8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3">
      <c r="A110" s="3" t="s">
        <v>79</v>
      </c>
      <c r="B110" s="3" t="s">
        <v>653</v>
      </c>
      <c r="C110" s="3" t="s">
        <v>33</v>
      </c>
      <c r="D110" s="3">
        <v>73</v>
      </c>
      <c r="E110" s="3" t="s">
        <v>19</v>
      </c>
      <c r="F110" s="23" t="str">
        <f t="shared" si="6"/>
        <v>ScottAbercrombieMGREATER DERRY TRACK CLUB</v>
      </c>
      <c r="G110" s="13">
        <v>3.5127314814814813E-2</v>
      </c>
      <c r="H110" s="23">
        <f>IF(C110="F",VLOOKUP(D110,'F 10K Road'!$A$2:$B$101,2,FALSE)*G110,VLOOKUP(D110,'M 10K Road'!$A$2:$B$101,2,FALSE)*G110)</f>
        <v>2.5049288194444443E-2</v>
      </c>
      <c r="I110" s="24">
        <f t="shared" si="7"/>
        <v>11</v>
      </c>
      <c r="J110" s="25">
        <f>VLOOKUP(I110,'Point Table'!A:B,2,FALSE)</f>
        <v>70</v>
      </c>
      <c r="M110" s="8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3">
      <c r="A111" s="3" t="s">
        <v>58</v>
      </c>
      <c r="B111" s="3" t="s">
        <v>60</v>
      </c>
      <c r="C111" s="3" t="s">
        <v>33</v>
      </c>
      <c r="D111" s="3">
        <v>59</v>
      </c>
      <c r="E111" s="3" t="s">
        <v>21</v>
      </c>
      <c r="F111" s="23" t="str">
        <f t="shared" si="6"/>
        <v>JimWestrichMUPPER VALLEY RUNNING CLUB</v>
      </c>
      <c r="G111" s="13">
        <v>3.0555555555555555E-2</v>
      </c>
      <c r="H111" s="23">
        <f>IF(C111="F",VLOOKUP(D111,'F 10K Road'!$A$2:$B$101,2,FALSE)*G111,VLOOKUP(D111,'M 10K Road'!$A$2:$B$101,2,FALSE)*G111)</f>
        <v>2.5089166666666666E-2</v>
      </c>
      <c r="I111" s="24">
        <f t="shared" si="7"/>
        <v>12</v>
      </c>
      <c r="J111" s="25">
        <f>VLOOKUP(I111,'Point Table'!A:B,2,FALSE)</f>
        <v>68</v>
      </c>
      <c r="M111" s="8"/>
      <c r="O111" s="9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3">
      <c r="A112" s="3" t="s">
        <v>180</v>
      </c>
      <c r="B112" s="3" t="s">
        <v>181</v>
      </c>
      <c r="C112" s="3" t="s">
        <v>33</v>
      </c>
      <c r="D112" s="3">
        <v>56</v>
      </c>
      <c r="E112" s="3" t="s">
        <v>20</v>
      </c>
      <c r="F112" s="23" t="str">
        <f t="shared" si="6"/>
        <v>MarkCraneMMILLENNIUM RUNNING</v>
      </c>
      <c r="G112" s="13">
        <v>2.9803240740740741E-2</v>
      </c>
      <c r="H112" s="23">
        <f>IF(C112="F",VLOOKUP(D112,'F 10K Road'!$A$2:$B$101,2,FALSE)*G112,VLOOKUP(D112,'M 10K Road'!$A$2:$B$101,2,FALSE)*G112)</f>
        <v>2.5142013888888891E-2</v>
      </c>
      <c r="I112" s="24">
        <f t="shared" si="7"/>
        <v>13</v>
      </c>
      <c r="J112" s="25">
        <f>VLOOKUP(I112,'Point Table'!A:B,2,FALSE)</f>
        <v>66</v>
      </c>
      <c r="M112" s="6"/>
      <c r="V112" s="2"/>
      <c r="W112" s="2"/>
      <c r="X112" s="2"/>
      <c r="Y112" s="2"/>
      <c r="Z112" s="2"/>
      <c r="AA112" s="2"/>
      <c r="AB112" s="2"/>
    </row>
    <row r="113" spans="1:28" x14ac:dyDescent="0.3">
      <c r="A113" s="3" t="s">
        <v>34</v>
      </c>
      <c r="B113" s="3" t="s">
        <v>35</v>
      </c>
      <c r="C113" s="3" t="s">
        <v>33</v>
      </c>
      <c r="D113" s="3">
        <v>28</v>
      </c>
      <c r="E113" s="3" t="s">
        <v>18</v>
      </c>
      <c r="F113" s="23" t="str">
        <f t="shared" si="6"/>
        <v>JacobWormaldMGATE CITY STRIDERS</v>
      </c>
      <c r="G113" s="13">
        <v>2.521990740740741E-2</v>
      </c>
      <c r="H113" s="23">
        <f>IF(C113="F",VLOOKUP(D113,'F 10K Road'!$A$2:$B$101,2,FALSE)*G113,VLOOKUP(D113,'M 10K Road'!$A$2:$B$101,2,FALSE)*G113)</f>
        <v>2.521990740740741E-2</v>
      </c>
      <c r="I113" s="24">
        <f t="shared" si="7"/>
        <v>14</v>
      </c>
      <c r="J113" s="25">
        <f>VLOOKUP(I113,'Point Table'!A:B,2,FALSE)</f>
        <v>64</v>
      </c>
      <c r="M113" s="6"/>
      <c r="U113" s="2"/>
      <c r="V113" s="2"/>
      <c r="W113" s="2"/>
      <c r="X113" s="2"/>
      <c r="Y113" s="2"/>
      <c r="Z113" s="2"/>
      <c r="AA113" s="2"/>
      <c r="AB113" s="2"/>
    </row>
    <row r="114" spans="1:28" x14ac:dyDescent="0.3">
      <c r="A114" s="3" t="s">
        <v>654</v>
      </c>
      <c r="B114" s="3" t="s">
        <v>655</v>
      </c>
      <c r="C114" s="3" t="s">
        <v>33</v>
      </c>
      <c r="D114" s="3">
        <v>57</v>
      </c>
      <c r="E114" s="3" t="s">
        <v>20</v>
      </c>
      <c r="F114" s="23" t="str">
        <f t="shared" si="6"/>
        <v>GiuseppeLe PeraMMILLENNIUM RUNNING</v>
      </c>
      <c r="G114" s="13">
        <v>3.0324074074074073E-2</v>
      </c>
      <c r="H114" s="23">
        <f>IF(C114="F",VLOOKUP(D114,'F 10K Road'!$A$2:$B$101,2,FALSE)*G114,VLOOKUP(D114,'M 10K Road'!$A$2:$B$101,2,FALSE)*G114)</f>
        <v>2.5353958333333333E-2</v>
      </c>
      <c r="I114" s="24">
        <f t="shared" si="7"/>
        <v>15</v>
      </c>
      <c r="J114" s="25">
        <f>VLOOKUP(I114,'Point Table'!A:B,2,FALSE)</f>
        <v>62</v>
      </c>
      <c r="M114" s="6"/>
      <c r="O114" s="9"/>
      <c r="V114" s="2"/>
      <c r="W114" s="2"/>
      <c r="X114" s="2"/>
      <c r="Y114" s="2"/>
      <c r="Z114" s="2"/>
      <c r="AA114" s="2"/>
      <c r="AB114" s="2"/>
    </row>
    <row r="115" spans="1:28" x14ac:dyDescent="0.3">
      <c r="A115" s="3" t="s">
        <v>81</v>
      </c>
      <c r="B115" s="3" t="s">
        <v>82</v>
      </c>
      <c r="C115" s="3" t="s">
        <v>33</v>
      </c>
      <c r="D115" s="3">
        <v>73</v>
      </c>
      <c r="E115" s="3" t="s">
        <v>18</v>
      </c>
      <c r="F115" s="23" t="str">
        <f t="shared" si="6"/>
        <v>TrevorWardMGATE CITY STRIDERS</v>
      </c>
      <c r="G115" s="13">
        <v>3.5798611111111107E-2</v>
      </c>
      <c r="H115" s="23">
        <f>IF(C115="F",VLOOKUP(D115,'F 10K Road'!$A$2:$B$101,2,FALSE)*G115,VLOOKUP(D115,'M 10K Road'!$A$2:$B$101,2,FALSE)*G115)</f>
        <v>2.552798958333333E-2</v>
      </c>
      <c r="I115" s="24">
        <f t="shared" si="7"/>
        <v>16</v>
      </c>
      <c r="J115" s="25">
        <f>VLOOKUP(I115,'Point Table'!A:B,2,FALSE)</f>
        <v>60</v>
      </c>
      <c r="M115" s="6"/>
      <c r="O115" s="9"/>
      <c r="U115" s="2"/>
      <c r="V115" s="2"/>
      <c r="W115" s="2"/>
      <c r="X115" s="2"/>
      <c r="Y115" s="2"/>
      <c r="Z115" s="2"/>
      <c r="AA115" s="2"/>
      <c r="AB115" s="2"/>
    </row>
    <row r="116" spans="1:28" x14ac:dyDescent="0.3">
      <c r="A116" s="3" t="s">
        <v>53</v>
      </c>
      <c r="B116" s="3" t="s">
        <v>54</v>
      </c>
      <c r="C116" s="3" t="s">
        <v>33</v>
      </c>
      <c r="D116" s="3">
        <v>56</v>
      </c>
      <c r="E116" s="3" t="s">
        <v>19</v>
      </c>
      <c r="F116" s="23" t="str">
        <f t="shared" si="6"/>
        <v>JohnMcGarryMGREATER DERRY TRACK CLUB</v>
      </c>
      <c r="G116" s="13">
        <v>3.0381944444444444E-2</v>
      </c>
      <c r="H116" s="23">
        <f>IF(C116="F",VLOOKUP(D116,'F 10K Road'!$A$2:$B$101,2,FALSE)*G116,VLOOKUP(D116,'M 10K Road'!$A$2:$B$101,2,FALSE)*G116)</f>
        <v>2.5630208333333335E-2</v>
      </c>
      <c r="I116" s="24">
        <f t="shared" si="7"/>
        <v>17</v>
      </c>
      <c r="J116" s="25">
        <f>VLOOKUP(I116,'Point Table'!A:B,2,FALSE)</f>
        <v>58</v>
      </c>
      <c r="M116" s="6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3">
      <c r="A117" s="3" t="s">
        <v>584</v>
      </c>
      <c r="B117" s="3" t="s">
        <v>656</v>
      </c>
      <c r="C117" s="3" t="s">
        <v>33</v>
      </c>
      <c r="D117" s="3">
        <v>59</v>
      </c>
      <c r="E117" s="3" t="s">
        <v>20</v>
      </c>
      <c r="F117" s="23" t="str">
        <f t="shared" si="6"/>
        <v>PaulSchafferMMILLENNIUM RUNNING</v>
      </c>
      <c r="G117" s="13">
        <v>3.1319444444444448E-2</v>
      </c>
      <c r="H117" s="23">
        <f>IF(C117="F",VLOOKUP(D117,'F 10K Road'!$A$2:$B$101,2,FALSE)*G117,VLOOKUP(D117,'M 10K Road'!$A$2:$B$101,2,FALSE)*G117)</f>
        <v>2.5716395833333339E-2</v>
      </c>
      <c r="I117" s="24">
        <f t="shared" si="7"/>
        <v>18</v>
      </c>
      <c r="J117" s="25">
        <f>VLOOKUP(I117,'Point Table'!A:B,2,FALSE)</f>
        <v>56</v>
      </c>
      <c r="M117" s="6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3">
      <c r="A118" s="3" t="s">
        <v>533</v>
      </c>
      <c r="B118" s="3" t="s">
        <v>657</v>
      </c>
      <c r="C118" s="3" t="s">
        <v>33</v>
      </c>
      <c r="D118" s="3">
        <v>45</v>
      </c>
      <c r="E118" s="3" t="s">
        <v>18</v>
      </c>
      <c r="F118" s="23" t="str">
        <f t="shared" si="6"/>
        <v>AaronOuelletteMGATE CITY STRIDERS</v>
      </c>
      <c r="G118" s="13">
        <v>2.7916666666666669E-2</v>
      </c>
      <c r="H118" s="23">
        <f>IF(C118="F",VLOOKUP(D118,'F 10K Road'!$A$2:$B$101,2,FALSE)*G118,VLOOKUP(D118,'M 10K Road'!$A$2:$B$101,2,FALSE)*G118)</f>
        <v>2.5853625000000005E-2</v>
      </c>
      <c r="I118" s="24">
        <f t="shared" si="7"/>
        <v>19</v>
      </c>
      <c r="J118" s="25">
        <f>VLOOKUP(I118,'Point Table'!A:B,2,FALSE)</f>
        <v>54</v>
      </c>
      <c r="M118" s="6"/>
      <c r="U118" s="2"/>
      <c r="V118" s="2"/>
      <c r="W118" s="2"/>
      <c r="X118" s="2"/>
      <c r="Y118" s="2"/>
      <c r="Z118" s="2"/>
      <c r="AA118" s="2"/>
      <c r="AB118" s="2"/>
    </row>
    <row r="119" spans="1:28" x14ac:dyDescent="0.3">
      <c r="A119" s="3" t="s">
        <v>38</v>
      </c>
      <c r="B119" s="3" t="s">
        <v>39</v>
      </c>
      <c r="C119" s="3" t="s">
        <v>33</v>
      </c>
      <c r="D119" s="3">
        <v>37</v>
      </c>
      <c r="E119" s="3" t="s">
        <v>19</v>
      </c>
      <c r="F119" s="23" t="str">
        <f t="shared" si="6"/>
        <v>NicholasGregoryMGREATER DERRY TRACK CLUB</v>
      </c>
      <c r="G119" s="13">
        <v>2.6550925925925926E-2</v>
      </c>
      <c r="H119" s="23">
        <f>IF(C119="F",VLOOKUP(D119,'F 10K Road'!$A$2:$B$101,2,FALSE)*G119,VLOOKUP(D119,'M 10K Road'!$A$2:$B$101,2,FALSE)*G119)</f>
        <v>2.6078319444444442E-2</v>
      </c>
      <c r="I119" s="24">
        <f t="shared" si="7"/>
        <v>20</v>
      </c>
      <c r="J119" s="25">
        <f>VLOOKUP(I119,'Point Table'!A:B,2,FALSE)</f>
        <v>52</v>
      </c>
      <c r="M119" s="6"/>
      <c r="O119" s="9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3">
      <c r="A120" s="3" t="s">
        <v>658</v>
      </c>
      <c r="B120" s="3" t="s">
        <v>659</v>
      </c>
      <c r="C120" s="3" t="s">
        <v>33</v>
      </c>
      <c r="D120" s="3">
        <v>55</v>
      </c>
      <c r="E120" s="3" t="s">
        <v>24</v>
      </c>
      <c r="F120" s="23" t="str">
        <f t="shared" si="6"/>
        <v>MikeCraigMGREATER MANCHESTER RUNNING CLUB</v>
      </c>
      <c r="G120" s="13">
        <v>3.0856481481481481E-2</v>
      </c>
      <c r="H120" s="23">
        <f>IF(C120="F",VLOOKUP(D120,'F 10K Road'!$A$2:$B$101,2,FALSE)*G120,VLOOKUP(D120,'M 10K Road'!$A$2:$B$101,2,FALSE)*G120)</f>
        <v>2.6261951388888888E-2</v>
      </c>
      <c r="I120" s="24">
        <f t="shared" si="7"/>
        <v>21</v>
      </c>
      <c r="J120" s="25">
        <f>VLOOKUP(I120,'Point Table'!A:B,2,FALSE)</f>
        <v>50</v>
      </c>
      <c r="M120" s="6"/>
      <c r="O120" s="9"/>
      <c r="U120" s="2"/>
      <c r="V120" s="2"/>
      <c r="W120" s="2"/>
      <c r="X120" s="2"/>
      <c r="Y120" s="2"/>
      <c r="Z120" s="2"/>
      <c r="AA120" s="2"/>
      <c r="AB120" s="2"/>
    </row>
    <row r="121" spans="1:28" x14ac:dyDescent="0.3">
      <c r="A121" s="3" t="s">
        <v>660</v>
      </c>
      <c r="B121" s="3" t="s">
        <v>661</v>
      </c>
      <c r="C121" s="3" t="s">
        <v>33</v>
      </c>
      <c r="D121" s="3">
        <v>20</v>
      </c>
      <c r="E121" s="3" t="s">
        <v>19</v>
      </c>
      <c r="F121" s="23" t="str">
        <f t="shared" si="6"/>
        <v>Josh EwingSimoneMGREATER DERRY TRACK CLUB</v>
      </c>
      <c r="G121" s="13">
        <v>2.6956018518518522E-2</v>
      </c>
      <c r="H121" s="23">
        <f>IF(C121="F",VLOOKUP(D121,'F 10K Road'!$A$2:$B$101,2,FALSE)*G121,VLOOKUP(D121,'M 10K Road'!$A$2:$B$101,2,FALSE)*G121)</f>
        <v>2.6956018518518522E-2</v>
      </c>
      <c r="I121" s="24">
        <f t="shared" si="7"/>
        <v>22</v>
      </c>
      <c r="J121" s="25">
        <f>VLOOKUP(I121,'Point Table'!A:B,2,FALSE)</f>
        <v>48.5</v>
      </c>
      <c r="M121" s="6"/>
      <c r="O121" s="9"/>
      <c r="U121" s="2"/>
      <c r="V121" s="2"/>
      <c r="W121" s="2"/>
      <c r="X121" s="2"/>
      <c r="Y121" s="2"/>
      <c r="Z121" s="2"/>
      <c r="AA121" s="2"/>
      <c r="AB121" s="2"/>
    </row>
    <row r="122" spans="1:28" x14ac:dyDescent="0.3">
      <c r="A122" s="3" t="s">
        <v>475</v>
      </c>
      <c r="B122" s="3" t="s">
        <v>476</v>
      </c>
      <c r="C122" s="3" t="s">
        <v>33</v>
      </c>
      <c r="D122" s="3">
        <v>29</v>
      </c>
      <c r="E122" s="3" t="s">
        <v>18</v>
      </c>
      <c r="F122" s="23" t="str">
        <f t="shared" si="6"/>
        <v>StevenHammarMGATE CITY STRIDERS</v>
      </c>
      <c r="G122" s="13">
        <v>2.6967592592592595E-2</v>
      </c>
      <c r="H122" s="23">
        <f>IF(C122="F",VLOOKUP(D122,'F 10K Road'!$A$2:$B$101,2,FALSE)*G122,VLOOKUP(D122,'M 10K Road'!$A$2:$B$101,2,FALSE)*G122)</f>
        <v>2.6967592592592595E-2</v>
      </c>
      <c r="I122" s="24">
        <f t="shared" si="7"/>
        <v>23</v>
      </c>
      <c r="J122" s="25">
        <f>VLOOKUP(I122,'Point Table'!A:B,2,FALSE)</f>
        <v>47</v>
      </c>
      <c r="M122" s="6"/>
      <c r="O122" s="9"/>
      <c r="V122" s="2"/>
      <c r="W122" s="2"/>
      <c r="X122" s="2"/>
      <c r="Y122" s="2"/>
      <c r="Z122" s="2"/>
      <c r="AA122" s="2"/>
      <c r="AB122" s="2"/>
    </row>
    <row r="123" spans="1:28" x14ac:dyDescent="0.3">
      <c r="A123" s="3" t="s">
        <v>489</v>
      </c>
      <c r="B123" s="3" t="s">
        <v>490</v>
      </c>
      <c r="C123" s="3" t="s">
        <v>33</v>
      </c>
      <c r="D123" s="3">
        <v>46</v>
      </c>
      <c r="E123" s="3" t="s">
        <v>20</v>
      </c>
      <c r="F123" s="23" t="str">
        <f t="shared" si="6"/>
        <v>EdwardFerris, IIIMMILLENNIUM RUNNING</v>
      </c>
      <c r="G123" s="13">
        <v>2.9525462962962962E-2</v>
      </c>
      <c r="H123" s="23">
        <f>IF(C123="F",VLOOKUP(D123,'F 10K Road'!$A$2:$B$101,2,FALSE)*G123,VLOOKUP(D123,'M 10K Road'!$A$2:$B$101,2,FALSE)*G123)</f>
        <v>2.7122090277777774E-2</v>
      </c>
      <c r="I123" s="24">
        <f t="shared" si="7"/>
        <v>24</v>
      </c>
      <c r="J123" s="25">
        <f>VLOOKUP(I123,'Point Table'!A:B,2,FALSE)</f>
        <v>45.5</v>
      </c>
      <c r="M123" s="6"/>
      <c r="O123" s="9"/>
      <c r="U123" s="2"/>
      <c r="V123" s="2"/>
      <c r="W123" s="2"/>
      <c r="X123" s="2"/>
      <c r="Y123" s="2"/>
      <c r="Z123" s="2"/>
      <c r="AA123" s="2"/>
      <c r="AB123" s="2"/>
    </row>
    <row r="124" spans="1:28" x14ac:dyDescent="0.3">
      <c r="A124" s="3" t="s">
        <v>36</v>
      </c>
      <c r="B124" s="3" t="s">
        <v>214</v>
      </c>
      <c r="C124" s="3" t="s">
        <v>33</v>
      </c>
      <c r="D124" s="3">
        <v>37</v>
      </c>
      <c r="E124" s="3" t="s">
        <v>20</v>
      </c>
      <c r="F124" s="23" t="str">
        <f t="shared" si="6"/>
        <v>ThomasCookMMILLENNIUM RUNNING</v>
      </c>
      <c r="G124" s="13">
        <v>2.7800925925925923E-2</v>
      </c>
      <c r="H124" s="23">
        <f>IF(C124="F",VLOOKUP(D124,'F 10K Road'!$A$2:$B$101,2,FALSE)*G124,VLOOKUP(D124,'M 10K Road'!$A$2:$B$101,2,FALSE)*G124)</f>
        <v>2.7306069444444442E-2</v>
      </c>
      <c r="I124" s="24">
        <f t="shared" si="7"/>
        <v>25</v>
      </c>
      <c r="J124" s="25">
        <f>VLOOKUP(I124,'Point Table'!A:B,2,FALSE)</f>
        <v>44</v>
      </c>
      <c r="O124" s="9"/>
      <c r="U124" s="2"/>
      <c r="V124" s="2"/>
      <c r="W124" s="2"/>
      <c r="X124" s="2"/>
      <c r="Y124" s="2"/>
      <c r="Z124" s="2"/>
      <c r="AA124" s="2"/>
      <c r="AB124" s="2"/>
    </row>
    <row r="125" spans="1:28" x14ac:dyDescent="0.3">
      <c r="A125" s="3" t="s">
        <v>484</v>
      </c>
      <c r="B125" s="3" t="s">
        <v>485</v>
      </c>
      <c r="C125" s="3" t="s">
        <v>33</v>
      </c>
      <c r="D125" s="3">
        <v>26</v>
      </c>
      <c r="E125" s="3" t="s">
        <v>19</v>
      </c>
      <c r="F125" s="23" t="str">
        <f t="shared" si="6"/>
        <v>LoganFosterMGREATER DERRY TRACK CLUB</v>
      </c>
      <c r="G125" s="13">
        <v>2.732638888888889E-2</v>
      </c>
      <c r="H125" s="23">
        <f>IF(C125="F",VLOOKUP(D125,'F 10K Road'!$A$2:$B$101,2,FALSE)*G125,VLOOKUP(D125,'M 10K Road'!$A$2:$B$101,2,FALSE)*G125)</f>
        <v>2.732638888888889E-2</v>
      </c>
      <c r="I125" s="24">
        <f t="shared" si="7"/>
        <v>26</v>
      </c>
      <c r="J125" s="25">
        <f>VLOOKUP(I125,'Point Table'!A:B,2,FALSE)</f>
        <v>42.5</v>
      </c>
    </row>
    <row r="126" spans="1:28" x14ac:dyDescent="0.3">
      <c r="A126" s="3" t="s">
        <v>483</v>
      </c>
      <c r="B126" s="3" t="s">
        <v>46</v>
      </c>
      <c r="C126" s="3" t="s">
        <v>33</v>
      </c>
      <c r="D126" s="3">
        <v>49</v>
      </c>
      <c r="E126" s="3" t="s">
        <v>19</v>
      </c>
      <c r="F126" s="23" t="str">
        <f t="shared" si="6"/>
        <v>FredCarterMGREATER DERRY TRACK CLUB</v>
      </c>
      <c r="G126" s="13">
        <v>3.0671296296296294E-2</v>
      </c>
      <c r="H126" s="23">
        <f>IF(C126="F",VLOOKUP(D126,'F 10K Road'!$A$2:$B$101,2,FALSE)*G126,VLOOKUP(D126,'M 10K Road'!$A$2:$B$101,2,FALSE)*G126)</f>
        <v>2.7484548611111111E-2</v>
      </c>
      <c r="I126" s="24">
        <f t="shared" si="7"/>
        <v>27</v>
      </c>
      <c r="J126" s="25">
        <f>VLOOKUP(I126,'Point Table'!A:B,2,FALSE)</f>
        <v>41</v>
      </c>
    </row>
    <row r="127" spans="1:28" x14ac:dyDescent="0.3">
      <c r="A127" s="3" t="s">
        <v>493</v>
      </c>
      <c r="B127" s="3" t="s">
        <v>494</v>
      </c>
      <c r="C127" s="3" t="s">
        <v>33</v>
      </c>
      <c r="D127" s="3">
        <v>24</v>
      </c>
      <c r="E127" s="3" t="s">
        <v>19</v>
      </c>
      <c r="F127" s="23" t="str">
        <f t="shared" si="6"/>
        <v>JasonSchoellerMGREATER DERRY TRACK CLUB</v>
      </c>
      <c r="G127" s="13">
        <v>2.7523148148148147E-2</v>
      </c>
      <c r="H127" s="23">
        <f>IF(C127="F",VLOOKUP(D127,'F 10K Road'!$A$2:$B$101,2,FALSE)*G127,VLOOKUP(D127,'M 10K Road'!$A$2:$B$101,2,FALSE)*G127)</f>
        <v>2.7523148148148147E-2</v>
      </c>
      <c r="I127" s="24">
        <f t="shared" si="7"/>
        <v>28</v>
      </c>
      <c r="J127" s="25">
        <f>VLOOKUP(I127,'Point Table'!A:B,2,FALSE)</f>
        <v>39.5</v>
      </c>
    </row>
    <row r="128" spans="1:28" x14ac:dyDescent="0.3">
      <c r="A128" s="3" t="s">
        <v>662</v>
      </c>
      <c r="B128" s="3" t="s">
        <v>663</v>
      </c>
      <c r="C128" s="3" t="s">
        <v>33</v>
      </c>
      <c r="D128" s="3">
        <v>65</v>
      </c>
      <c r="E128" s="3" t="s">
        <v>19</v>
      </c>
      <c r="F128" s="23" t="str">
        <f t="shared" si="6"/>
        <v>LenEarnshawMGREATER DERRY TRACK CLUB</v>
      </c>
      <c r="G128" s="13">
        <v>3.5474537037037041E-2</v>
      </c>
      <c r="H128" s="23">
        <f>IF(C128="F",VLOOKUP(D128,'F 10K Road'!$A$2:$B$101,2,FALSE)*G128,VLOOKUP(D128,'M 10K Road'!$A$2:$B$101,2,FALSE)*G128)</f>
        <v>2.7531788194444448E-2</v>
      </c>
      <c r="I128" s="24">
        <f t="shared" si="7"/>
        <v>29</v>
      </c>
      <c r="J128" s="25">
        <f>VLOOKUP(I128,'Point Table'!A:B,2,FALSE)</f>
        <v>38</v>
      </c>
    </row>
    <row r="129" spans="1:10" x14ac:dyDescent="0.3">
      <c r="A129" s="3" t="s">
        <v>516</v>
      </c>
      <c r="B129" s="3" t="s">
        <v>438</v>
      </c>
      <c r="C129" s="3" t="s">
        <v>33</v>
      </c>
      <c r="D129" s="3">
        <v>54</v>
      </c>
      <c r="E129" s="3" t="s">
        <v>20</v>
      </c>
      <c r="F129" s="23" t="str">
        <f t="shared" si="6"/>
        <v>DaveBeliveauMMILLENNIUM RUNNING</v>
      </c>
      <c r="G129" s="13">
        <v>3.2638888888888891E-2</v>
      </c>
      <c r="H129" s="23">
        <f>IF(C129="F",VLOOKUP(D129,'F 10K Road'!$A$2:$B$101,2,FALSE)*G129,VLOOKUP(D129,'M 10K Road'!$A$2:$B$101,2,FALSE)*G129)</f>
        <v>2.8023750000000004E-2</v>
      </c>
      <c r="I129" s="24">
        <f t="shared" si="7"/>
        <v>30</v>
      </c>
      <c r="J129" s="25">
        <f>VLOOKUP(I129,'Point Table'!A:B,2,FALSE)</f>
        <v>36.5</v>
      </c>
    </row>
    <row r="130" spans="1:10" x14ac:dyDescent="0.3">
      <c r="A130" s="3" t="s">
        <v>530</v>
      </c>
      <c r="B130" s="3" t="s">
        <v>261</v>
      </c>
      <c r="C130" s="3" t="s">
        <v>33</v>
      </c>
      <c r="D130" s="3">
        <v>31</v>
      </c>
      <c r="E130" s="3" t="s">
        <v>20</v>
      </c>
      <c r="F130" s="23" t="str">
        <f t="shared" ref="F130:F161" si="8">A130&amp;B130&amp;C130&amp;E130</f>
        <v>DanJohnsonMMILLENNIUM RUNNING</v>
      </c>
      <c r="G130" s="13">
        <v>2.8101851851851854E-2</v>
      </c>
      <c r="H130" s="23">
        <f>IF(C130="F",VLOOKUP(D130,'F 10K Road'!$A$2:$B$101,2,FALSE)*G130,VLOOKUP(D130,'M 10K Road'!$A$2:$B$101,2,FALSE)*G130)</f>
        <v>2.8090611111111115E-2</v>
      </c>
      <c r="I130" s="24">
        <f t="shared" ref="I130:I161" si="9">COUNTIFS($C$2:$C$300,C130,$H$2:$H$300,"&lt;"&amp;H130)+1</f>
        <v>31</v>
      </c>
      <c r="J130" s="25">
        <f>VLOOKUP(I130,'Point Table'!A:B,2,FALSE)</f>
        <v>35</v>
      </c>
    </row>
    <row r="131" spans="1:10" x14ac:dyDescent="0.3">
      <c r="A131" s="3" t="s">
        <v>664</v>
      </c>
      <c r="B131" s="3" t="s">
        <v>611</v>
      </c>
      <c r="C131" s="3" t="s">
        <v>33</v>
      </c>
      <c r="D131" s="3">
        <v>56</v>
      </c>
      <c r="E131" s="3" t="s">
        <v>18</v>
      </c>
      <c r="F131" s="23" t="str">
        <f t="shared" si="8"/>
        <v>KentSirimogluMGATE CITY STRIDERS</v>
      </c>
      <c r="G131" s="13">
        <v>3.3472222222222223E-2</v>
      </c>
      <c r="H131" s="23">
        <f>IF(C131="F",VLOOKUP(D131,'F 10K Road'!$A$2:$B$101,2,FALSE)*G131,VLOOKUP(D131,'M 10K Road'!$A$2:$B$101,2,FALSE)*G131)</f>
        <v>2.8237166666666667E-2</v>
      </c>
      <c r="I131" s="24">
        <f t="shared" si="9"/>
        <v>32</v>
      </c>
      <c r="J131" s="25">
        <f>VLOOKUP(I131,'Point Table'!A:B,2,FALSE)</f>
        <v>34</v>
      </c>
    </row>
    <row r="132" spans="1:10" x14ac:dyDescent="0.3">
      <c r="A132" s="3" t="s">
        <v>473</v>
      </c>
      <c r="B132" s="3" t="s">
        <v>665</v>
      </c>
      <c r="C132" s="3" t="s">
        <v>33</v>
      </c>
      <c r="D132" s="3">
        <v>52</v>
      </c>
      <c r="E132" s="3" t="s">
        <v>20</v>
      </c>
      <c r="F132" s="23" t="str">
        <f t="shared" si="8"/>
        <v>DavidRoseMMILLENNIUM RUNNING</v>
      </c>
      <c r="G132" s="13">
        <v>3.2418981481481479E-2</v>
      </c>
      <c r="H132" s="23">
        <f>IF(C132="F",VLOOKUP(D132,'F 10K Road'!$A$2:$B$101,2,FALSE)*G132,VLOOKUP(D132,'M 10K Road'!$A$2:$B$101,2,FALSE)*G132)</f>
        <v>2.8321222222222223E-2</v>
      </c>
      <c r="I132" s="24">
        <f t="shared" si="9"/>
        <v>33</v>
      </c>
      <c r="J132" s="25">
        <f>VLOOKUP(I132,'Point Table'!A:B,2,FALSE)</f>
        <v>33</v>
      </c>
    </row>
    <row r="133" spans="1:10" x14ac:dyDescent="0.3">
      <c r="A133" s="3" t="s">
        <v>496</v>
      </c>
      <c r="B133" s="3" t="s">
        <v>36</v>
      </c>
      <c r="C133" s="3" t="s">
        <v>33</v>
      </c>
      <c r="D133" s="3">
        <v>25</v>
      </c>
      <c r="E133" s="3" t="s">
        <v>20</v>
      </c>
      <c r="F133" s="23" t="str">
        <f t="shared" si="8"/>
        <v>GavinThomasMMILLENNIUM RUNNING</v>
      </c>
      <c r="G133" s="13">
        <v>2.8449074074074075E-2</v>
      </c>
      <c r="H133" s="23">
        <f>IF(C133="F",VLOOKUP(D133,'F 10K Road'!$A$2:$B$101,2,FALSE)*G133,VLOOKUP(D133,'M 10K Road'!$A$2:$B$101,2,FALSE)*G133)</f>
        <v>2.8449074074074075E-2</v>
      </c>
      <c r="I133" s="24">
        <f t="shared" si="9"/>
        <v>34</v>
      </c>
      <c r="J133" s="25">
        <f>VLOOKUP(I133,'Point Table'!A:B,2,FALSE)</f>
        <v>32</v>
      </c>
    </row>
    <row r="134" spans="1:10" x14ac:dyDescent="0.3">
      <c r="A134" s="3" t="s">
        <v>584</v>
      </c>
      <c r="B134" s="3" t="s">
        <v>666</v>
      </c>
      <c r="C134" s="3" t="s">
        <v>33</v>
      </c>
      <c r="D134" s="3">
        <v>51</v>
      </c>
      <c r="E134" s="3" t="s">
        <v>19</v>
      </c>
      <c r="F134" s="23" t="str">
        <f t="shared" si="8"/>
        <v>PaulMahonMGREATER DERRY TRACK CLUB</v>
      </c>
      <c r="G134" s="13">
        <v>3.259259259259259E-2</v>
      </c>
      <c r="H134" s="23">
        <f>IF(C134="F",VLOOKUP(D134,'F 10K Road'!$A$2:$B$101,2,FALSE)*G134,VLOOKUP(D134,'M 10K Road'!$A$2:$B$101,2,FALSE)*G134)</f>
        <v>2.8717333333333331E-2</v>
      </c>
      <c r="I134" s="24">
        <f t="shared" si="9"/>
        <v>35</v>
      </c>
      <c r="J134" s="25">
        <f>VLOOKUP(I134,'Point Table'!A:B,2,FALSE)</f>
        <v>31</v>
      </c>
    </row>
    <row r="135" spans="1:10" x14ac:dyDescent="0.3">
      <c r="A135" s="3" t="s">
        <v>667</v>
      </c>
      <c r="B135" s="3" t="s">
        <v>668</v>
      </c>
      <c r="C135" s="3" t="s">
        <v>33</v>
      </c>
      <c r="D135" s="3">
        <v>63</v>
      </c>
      <c r="E135" s="3" t="s">
        <v>18</v>
      </c>
      <c r="F135" s="23" t="str">
        <f t="shared" si="8"/>
        <v>CarlHefflefingerMGATE CITY STRIDERS</v>
      </c>
      <c r="G135" s="13">
        <v>3.6493055555555549E-2</v>
      </c>
      <c r="H135" s="23">
        <f>IF(C135="F",VLOOKUP(D135,'F 10K Road'!$A$2:$B$101,2,FALSE)*G135,VLOOKUP(D135,'M 10K Road'!$A$2:$B$101,2,FALSE)*G135)</f>
        <v>2.8869656249999997E-2</v>
      </c>
      <c r="I135" s="24">
        <f t="shared" si="9"/>
        <v>36</v>
      </c>
      <c r="J135" s="25">
        <f>VLOOKUP(I135,'Point Table'!A:B,2,FALSE)</f>
        <v>30</v>
      </c>
    </row>
    <row r="136" spans="1:10" x14ac:dyDescent="0.3">
      <c r="A136" s="3" t="s">
        <v>180</v>
      </c>
      <c r="B136" s="3" t="s">
        <v>669</v>
      </c>
      <c r="C136" s="3" t="s">
        <v>33</v>
      </c>
      <c r="D136" s="3">
        <v>40</v>
      </c>
      <c r="E136" s="3" t="s">
        <v>19</v>
      </c>
      <c r="F136" s="23" t="str">
        <f t="shared" si="8"/>
        <v>MarkAmbroseMGREATER DERRY TRACK CLUB</v>
      </c>
      <c r="G136" s="13">
        <v>3.0324074074074073E-2</v>
      </c>
      <c r="H136" s="23">
        <f>IF(C136="F",VLOOKUP(D136,'F 10K Road'!$A$2:$B$101,2,FALSE)*G136,VLOOKUP(D136,'M 10K Road'!$A$2:$B$101,2,FALSE)*G136)</f>
        <v>2.9220277777777776E-2</v>
      </c>
      <c r="I136" s="24">
        <f t="shared" si="9"/>
        <v>37</v>
      </c>
      <c r="J136" s="25">
        <f>VLOOKUP(I136,'Point Table'!A:B,2,FALSE)</f>
        <v>29</v>
      </c>
    </row>
    <row r="137" spans="1:10" x14ac:dyDescent="0.3">
      <c r="A137" s="3" t="s">
        <v>99</v>
      </c>
      <c r="B137" s="3" t="s">
        <v>72</v>
      </c>
      <c r="C137" s="3" t="s">
        <v>33</v>
      </c>
      <c r="D137" s="3">
        <v>61</v>
      </c>
      <c r="E137" s="3" t="s">
        <v>21</v>
      </c>
      <c r="F137" s="23" t="str">
        <f t="shared" si="8"/>
        <v>TomMooreMUPPER VALLEY RUNNING CLUB</v>
      </c>
      <c r="G137" s="13">
        <v>3.6539351851851851E-2</v>
      </c>
      <c r="H137" s="23">
        <f>IF(C137="F",VLOOKUP(D137,'F 10K Road'!$A$2:$B$101,2,FALSE)*G137,VLOOKUP(D137,'M 10K Road'!$A$2:$B$101,2,FALSE)*G137)</f>
        <v>2.945437152777778E-2</v>
      </c>
      <c r="I137" s="24">
        <f t="shared" si="9"/>
        <v>38</v>
      </c>
      <c r="J137" s="25">
        <f>VLOOKUP(I137,'Point Table'!A:B,2,FALSE)</f>
        <v>28</v>
      </c>
    </row>
    <row r="138" spans="1:10" x14ac:dyDescent="0.3">
      <c r="A138" s="3" t="s">
        <v>584</v>
      </c>
      <c r="B138" s="3" t="s">
        <v>670</v>
      </c>
      <c r="C138" s="3" t="s">
        <v>33</v>
      </c>
      <c r="D138" s="3">
        <v>52</v>
      </c>
      <c r="E138" s="3" t="s">
        <v>19</v>
      </c>
      <c r="F138" s="23" t="str">
        <f t="shared" si="8"/>
        <v>PaulLecainMGREATER DERRY TRACK CLUB</v>
      </c>
      <c r="G138" s="13">
        <v>3.380787037037037E-2</v>
      </c>
      <c r="H138" s="23">
        <f>IF(C138="F",VLOOKUP(D138,'F 10K Road'!$A$2:$B$101,2,FALSE)*G138,VLOOKUP(D138,'M 10K Road'!$A$2:$B$101,2,FALSE)*G138)</f>
        <v>2.9534555555555557E-2</v>
      </c>
      <c r="I138" s="24">
        <f t="shared" si="9"/>
        <v>39</v>
      </c>
      <c r="J138" s="25">
        <f>VLOOKUP(I138,'Point Table'!A:B,2,FALSE)</f>
        <v>27</v>
      </c>
    </row>
    <row r="139" spans="1:10" x14ac:dyDescent="0.3">
      <c r="A139" s="3" t="s">
        <v>584</v>
      </c>
      <c r="B139" s="3" t="s">
        <v>671</v>
      </c>
      <c r="C139" s="3" t="s">
        <v>33</v>
      </c>
      <c r="D139" s="3">
        <v>64</v>
      </c>
      <c r="E139" s="3" t="s">
        <v>26</v>
      </c>
      <c r="F139" s="23" t="str">
        <f t="shared" si="8"/>
        <v>PaulHorvathMROCHESTER RUNNERS</v>
      </c>
      <c r="G139" s="13">
        <v>3.7743055555555557E-2</v>
      </c>
      <c r="H139" s="23">
        <f>IF(C139="F",VLOOKUP(D139,'F 10K Road'!$A$2:$B$101,2,FALSE)*G139,VLOOKUP(D139,'M 10K Road'!$A$2:$B$101,2,FALSE)*G139)</f>
        <v>2.9575458333333332E-2</v>
      </c>
      <c r="I139" s="24">
        <f t="shared" si="9"/>
        <v>40</v>
      </c>
      <c r="J139" s="25">
        <f>VLOOKUP(I139,'Point Table'!A:B,2,FALSE)</f>
        <v>26</v>
      </c>
    </row>
    <row r="140" spans="1:10" x14ac:dyDescent="0.3">
      <c r="A140" s="3" t="s">
        <v>79</v>
      </c>
      <c r="B140" s="3" t="s">
        <v>80</v>
      </c>
      <c r="C140" s="3" t="s">
        <v>33</v>
      </c>
      <c r="D140" s="3">
        <v>51</v>
      </c>
      <c r="E140" s="3" t="s">
        <v>19</v>
      </c>
      <c r="F140" s="23" t="str">
        <f t="shared" si="8"/>
        <v>ScottReiffMGREATER DERRY TRACK CLUB</v>
      </c>
      <c r="G140" s="13">
        <v>3.3599537037037039E-2</v>
      </c>
      <c r="H140" s="23">
        <f>IF(C140="F",VLOOKUP(D140,'F 10K Road'!$A$2:$B$101,2,FALSE)*G140,VLOOKUP(D140,'M 10K Road'!$A$2:$B$101,2,FALSE)*G140)</f>
        <v>2.9604552083333336E-2</v>
      </c>
      <c r="I140" s="24">
        <f t="shared" si="9"/>
        <v>41</v>
      </c>
      <c r="J140" s="25">
        <f>VLOOKUP(I140,'Point Table'!A:B,2,FALSE)</f>
        <v>25</v>
      </c>
    </row>
    <row r="141" spans="1:10" x14ac:dyDescent="0.3">
      <c r="A141" s="3" t="s">
        <v>672</v>
      </c>
      <c r="B141" s="3" t="s">
        <v>673</v>
      </c>
      <c r="C141" s="3" t="s">
        <v>33</v>
      </c>
      <c r="D141" s="3">
        <v>38</v>
      </c>
      <c r="E141" s="3" t="s">
        <v>19</v>
      </c>
      <c r="F141" s="23" t="str">
        <f t="shared" si="8"/>
        <v>JustinMarshMGREATER DERRY TRACK CLUB</v>
      </c>
      <c r="G141" s="13">
        <v>3.037037037037037E-2</v>
      </c>
      <c r="H141" s="23">
        <f>IF(C141="F",VLOOKUP(D141,'F 10K Road'!$A$2:$B$101,2,FALSE)*G141,VLOOKUP(D141,'M 10K Road'!$A$2:$B$101,2,FALSE)*G141)</f>
        <v>2.966274074074074E-2</v>
      </c>
      <c r="I141" s="24">
        <f t="shared" si="9"/>
        <v>42</v>
      </c>
      <c r="J141" s="25">
        <f>VLOOKUP(I141,'Point Table'!A:B,2,FALSE)</f>
        <v>24.25</v>
      </c>
    </row>
    <row r="142" spans="1:10" x14ac:dyDescent="0.3">
      <c r="A142" s="3" t="s">
        <v>674</v>
      </c>
      <c r="B142" s="3" t="s">
        <v>675</v>
      </c>
      <c r="C142" s="3" t="s">
        <v>33</v>
      </c>
      <c r="D142" s="3">
        <v>46</v>
      </c>
      <c r="E142" s="3" t="s">
        <v>18</v>
      </c>
      <c r="F142" s="23" t="str">
        <f t="shared" si="8"/>
        <v>Marcosde SaMGATE CITY STRIDERS</v>
      </c>
      <c r="G142" s="13">
        <v>3.2418981481481479E-2</v>
      </c>
      <c r="H142" s="23">
        <f>IF(C142="F",VLOOKUP(D142,'F 10K Road'!$A$2:$B$101,2,FALSE)*G142,VLOOKUP(D142,'M 10K Road'!$A$2:$B$101,2,FALSE)*G142)</f>
        <v>2.9780076388888885E-2</v>
      </c>
      <c r="I142" s="24">
        <f t="shared" si="9"/>
        <v>43</v>
      </c>
      <c r="J142" s="25">
        <f>VLOOKUP(I142,'Point Table'!A:B,2,FALSE)</f>
        <v>23.5</v>
      </c>
    </row>
    <row r="143" spans="1:10" x14ac:dyDescent="0.3">
      <c r="A143" s="3" t="s">
        <v>495</v>
      </c>
      <c r="B143" s="3" t="s">
        <v>503</v>
      </c>
      <c r="C143" s="3" t="s">
        <v>33</v>
      </c>
      <c r="D143" s="3">
        <v>47</v>
      </c>
      <c r="E143" s="3" t="s">
        <v>20</v>
      </c>
      <c r="F143" s="23" t="str">
        <f t="shared" si="8"/>
        <v>ChristopherDeanMMILLENNIUM RUNNING</v>
      </c>
      <c r="G143" s="13">
        <v>3.2731481481481479E-2</v>
      </c>
      <c r="H143" s="23">
        <f>IF(C143="F",VLOOKUP(D143,'F 10K Road'!$A$2:$B$101,2,FALSE)*G143,VLOOKUP(D143,'M 10K Road'!$A$2:$B$101,2,FALSE)*G143)</f>
        <v>2.9821652777777777E-2</v>
      </c>
      <c r="I143" s="24">
        <f t="shared" si="9"/>
        <v>44</v>
      </c>
      <c r="J143" s="25">
        <f>VLOOKUP(I143,'Point Table'!A:B,2,FALSE)</f>
        <v>22.75</v>
      </c>
    </row>
    <row r="144" spans="1:10" x14ac:dyDescent="0.3">
      <c r="A144" s="3" t="s">
        <v>676</v>
      </c>
      <c r="B144" s="3" t="s">
        <v>617</v>
      </c>
      <c r="C144" s="3" t="s">
        <v>33</v>
      </c>
      <c r="D144" s="3">
        <v>60</v>
      </c>
      <c r="E144" s="3" t="s">
        <v>19</v>
      </c>
      <c r="F144" s="23" t="str">
        <f t="shared" si="8"/>
        <v>SeanCoyleMGREATER DERRY TRACK CLUB</v>
      </c>
      <c r="G144" s="13">
        <v>3.6805555555555557E-2</v>
      </c>
      <c r="H144" s="23">
        <f>IF(C144="F",VLOOKUP(D144,'F 10K Road'!$A$2:$B$101,2,FALSE)*G144,VLOOKUP(D144,'M 10K Road'!$A$2:$B$101,2,FALSE)*G144)</f>
        <v>2.9944999999999999E-2</v>
      </c>
      <c r="I144" s="24">
        <f t="shared" si="9"/>
        <v>45</v>
      </c>
      <c r="J144" s="25">
        <f>VLOOKUP(I144,'Point Table'!A:B,2,FALSE)</f>
        <v>22</v>
      </c>
    </row>
    <row r="145" spans="1:10" x14ac:dyDescent="0.3">
      <c r="A145" s="3" t="s">
        <v>677</v>
      </c>
      <c r="B145" s="3" t="s">
        <v>552</v>
      </c>
      <c r="C145" s="3" t="s">
        <v>33</v>
      </c>
      <c r="D145" s="3">
        <v>52</v>
      </c>
      <c r="E145" s="3" t="s">
        <v>20</v>
      </c>
      <c r="F145" s="23" t="str">
        <f t="shared" si="8"/>
        <v>JeremyGillMMILLENNIUM RUNNING</v>
      </c>
      <c r="G145" s="13">
        <v>3.4432870370370371E-2</v>
      </c>
      <c r="H145" s="23">
        <f>IF(C145="F",VLOOKUP(D145,'F 10K Road'!$A$2:$B$101,2,FALSE)*G145,VLOOKUP(D145,'M 10K Road'!$A$2:$B$101,2,FALSE)*G145)</f>
        <v>3.0080555555555558E-2</v>
      </c>
      <c r="I145" s="24">
        <f t="shared" si="9"/>
        <v>46</v>
      </c>
      <c r="J145" s="25">
        <f>VLOOKUP(I145,'Point Table'!A:B,2,FALSE)</f>
        <v>21.25</v>
      </c>
    </row>
    <row r="146" spans="1:10" x14ac:dyDescent="0.3">
      <c r="A146" s="3" t="s">
        <v>512</v>
      </c>
      <c r="B146" s="3" t="s">
        <v>513</v>
      </c>
      <c r="C146" s="3" t="s">
        <v>33</v>
      </c>
      <c r="D146" s="3">
        <v>47</v>
      </c>
      <c r="E146" s="3" t="s">
        <v>20</v>
      </c>
      <c r="F146" s="23" t="str">
        <f t="shared" si="8"/>
        <v>BarryFitzgeraldMMILLENNIUM RUNNING</v>
      </c>
      <c r="G146" s="13">
        <v>3.3240740740740744E-2</v>
      </c>
      <c r="H146" s="23">
        <f>IF(C146="F",VLOOKUP(D146,'F 10K Road'!$A$2:$B$101,2,FALSE)*G146,VLOOKUP(D146,'M 10K Road'!$A$2:$B$101,2,FALSE)*G146)</f>
        <v>3.0285638888888893E-2</v>
      </c>
      <c r="I146" s="24">
        <f t="shared" si="9"/>
        <v>47</v>
      </c>
      <c r="J146" s="25">
        <f>VLOOKUP(I146,'Point Table'!A:B,2,FALSE)</f>
        <v>20.5</v>
      </c>
    </row>
    <row r="147" spans="1:10" x14ac:dyDescent="0.3">
      <c r="A147" s="3" t="s">
        <v>58</v>
      </c>
      <c r="B147" s="3" t="s">
        <v>678</v>
      </c>
      <c r="C147" s="3" t="s">
        <v>33</v>
      </c>
      <c r="D147" s="3">
        <v>69</v>
      </c>
      <c r="E147" s="3" t="s">
        <v>18</v>
      </c>
      <c r="F147" s="23" t="str">
        <f t="shared" si="8"/>
        <v>JimEckeMGATE CITY STRIDERS</v>
      </c>
      <c r="G147" s="13">
        <v>4.0648148148148149E-2</v>
      </c>
      <c r="H147" s="23">
        <f>IF(C147="F",VLOOKUP(D147,'F 10K Road'!$A$2:$B$101,2,FALSE)*G147,VLOOKUP(D147,'M 10K Road'!$A$2:$B$101,2,FALSE)*G147)</f>
        <v>3.0327583333333331E-2</v>
      </c>
      <c r="I147" s="24">
        <f t="shared" si="9"/>
        <v>48</v>
      </c>
      <c r="J147" s="25">
        <f>VLOOKUP(I147,'Point Table'!A:B,2,FALSE)</f>
        <v>19.75</v>
      </c>
    </row>
    <row r="148" spans="1:10" x14ac:dyDescent="0.3">
      <c r="A148" s="3" t="s">
        <v>67</v>
      </c>
      <c r="B148" s="3" t="s">
        <v>68</v>
      </c>
      <c r="C148" s="3" t="s">
        <v>33</v>
      </c>
      <c r="D148" s="3">
        <v>53</v>
      </c>
      <c r="E148" s="3" t="s">
        <v>18</v>
      </c>
      <c r="F148" s="23" t="str">
        <f t="shared" si="8"/>
        <v>EmmetCliffordMGATE CITY STRIDERS</v>
      </c>
      <c r="G148" s="13">
        <v>3.5046296296296298E-2</v>
      </c>
      <c r="H148" s="23">
        <f>IF(C148="F",VLOOKUP(D148,'F 10K Road'!$A$2:$B$101,2,FALSE)*G148,VLOOKUP(D148,'M 10K Road'!$A$2:$B$101,2,FALSE)*G148)</f>
        <v>3.0353597222222223E-2</v>
      </c>
      <c r="I148" s="24">
        <f t="shared" si="9"/>
        <v>49</v>
      </c>
      <c r="J148" s="25">
        <f>VLOOKUP(I148,'Point Table'!A:B,2,FALSE)</f>
        <v>19</v>
      </c>
    </row>
    <row r="149" spans="1:10" x14ac:dyDescent="0.3">
      <c r="A149" s="3" t="s">
        <v>171</v>
      </c>
      <c r="B149" s="3" t="s">
        <v>354</v>
      </c>
      <c r="C149" s="3" t="s">
        <v>33</v>
      </c>
      <c r="D149" s="3">
        <v>40</v>
      </c>
      <c r="E149" s="3" t="s">
        <v>20</v>
      </c>
      <c r="F149" s="23" t="str">
        <f t="shared" si="8"/>
        <v>CharlesPerreaultMMILLENNIUM RUNNING</v>
      </c>
      <c r="G149" s="13">
        <v>3.1574074074074074E-2</v>
      </c>
      <c r="H149" s="23">
        <f>IF(C149="F",VLOOKUP(D149,'F 10K Road'!$A$2:$B$101,2,FALSE)*G149,VLOOKUP(D149,'M 10K Road'!$A$2:$B$101,2,FALSE)*G149)</f>
        <v>3.0424777777777776E-2</v>
      </c>
      <c r="I149" s="24">
        <f t="shared" si="9"/>
        <v>50</v>
      </c>
      <c r="J149" s="25">
        <f>VLOOKUP(I149,'Point Table'!A:B,2,FALSE)</f>
        <v>18.25</v>
      </c>
    </row>
    <row r="150" spans="1:10" x14ac:dyDescent="0.3">
      <c r="A150" s="3" t="s">
        <v>679</v>
      </c>
      <c r="B150" s="3" t="s">
        <v>122</v>
      </c>
      <c r="C150" s="3" t="s">
        <v>33</v>
      </c>
      <c r="D150" s="3">
        <v>55</v>
      </c>
      <c r="E150" s="3" t="s">
        <v>19</v>
      </c>
      <c r="F150" s="23" t="str">
        <f t="shared" si="8"/>
        <v>RichAdamsMGREATER DERRY TRACK CLUB</v>
      </c>
      <c r="G150" s="13">
        <v>3.5949074074074071E-2</v>
      </c>
      <c r="H150" s="23">
        <f>IF(C150="F",VLOOKUP(D150,'F 10K Road'!$A$2:$B$101,2,FALSE)*G150,VLOOKUP(D150,'M 10K Road'!$A$2:$B$101,2,FALSE)*G150)</f>
        <v>3.0596256944444442E-2</v>
      </c>
      <c r="I150" s="24">
        <f t="shared" si="9"/>
        <v>51</v>
      </c>
      <c r="J150" s="25">
        <f>VLOOKUP(I150,'Point Table'!A:B,2,FALSE)</f>
        <v>17.5</v>
      </c>
    </row>
    <row r="151" spans="1:10" x14ac:dyDescent="0.3">
      <c r="A151" s="3" t="s">
        <v>50</v>
      </c>
      <c r="B151" s="3" t="s">
        <v>45</v>
      </c>
      <c r="C151" s="3" t="s">
        <v>33</v>
      </c>
      <c r="D151" s="3">
        <v>18</v>
      </c>
      <c r="E151" s="3" t="s">
        <v>19</v>
      </c>
      <c r="F151" s="23" t="str">
        <f t="shared" si="8"/>
        <v>JackToscanoMGREATER DERRY TRACK CLUB</v>
      </c>
      <c r="G151" s="13">
        <v>3.0601851851851852E-2</v>
      </c>
      <c r="H151" s="23">
        <f>IF(C151="F",VLOOKUP(D151,'F 10K Road'!$A$2:$B$101,2,FALSE)*G151,VLOOKUP(D151,'M 10K Road'!$A$2:$B$101,2,FALSE)*G151)</f>
        <v>3.0601851851851852E-2</v>
      </c>
      <c r="I151" s="24">
        <f t="shared" si="9"/>
        <v>52</v>
      </c>
      <c r="J151" s="25">
        <f>VLOOKUP(I151,'Point Table'!A:B,2,FALSE)</f>
        <v>17</v>
      </c>
    </row>
    <row r="152" spans="1:10" x14ac:dyDescent="0.3">
      <c r="A152" s="3" t="s">
        <v>507</v>
      </c>
      <c r="B152" s="3" t="s">
        <v>508</v>
      </c>
      <c r="C152" s="3" t="s">
        <v>33</v>
      </c>
      <c r="D152" s="3">
        <v>46</v>
      </c>
      <c r="E152" s="3" t="s">
        <v>20</v>
      </c>
      <c r="F152" s="23" t="str">
        <f t="shared" si="8"/>
        <v>RayLevesqueMMILLENNIUM RUNNING</v>
      </c>
      <c r="G152" s="13">
        <v>3.335648148148148E-2</v>
      </c>
      <c r="H152" s="23">
        <f>IF(C152="F",VLOOKUP(D152,'F 10K Road'!$A$2:$B$101,2,FALSE)*G152,VLOOKUP(D152,'M 10K Road'!$A$2:$B$101,2,FALSE)*G152)</f>
        <v>3.0641263888888888E-2</v>
      </c>
      <c r="I152" s="24">
        <f t="shared" si="9"/>
        <v>53</v>
      </c>
      <c r="J152" s="25">
        <f>VLOOKUP(I152,'Point Table'!A:B,2,FALSE)</f>
        <v>16.5</v>
      </c>
    </row>
    <row r="153" spans="1:10" x14ac:dyDescent="0.3">
      <c r="A153" s="3" t="s">
        <v>473</v>
      </c>
      <c r="B153" s="3" t="s">
        <v>311</v>
      </c>
      <c r="C153" s="3" t="s">
        <v>33</v>
      </c>
      <c r="D153" s="3">
        <v>72</v>
      </c>
      <c r="E153" s="3" t="s">
        <v>19</v>
      </c>
      <c r="F153" s="23" t="str">
        <f t="shared" si="8"/>
        <v>DavidKortzMGREATER DERRY TRACK CLUB</v>
      </c>
      <c r="G153" s="13">
        <v>4.3182870370370365E-2</v>
      </c>
      <c r="H153" s="23">
        <f>IF(C153="F",VLOOKUP(D153,'F 10K Road'!$A$2:$B$101,2,FALSE)*G153,VLOOKUP(D153,'M 10K Road'!$A$2:$B$101,2,FALSE)*G153)</f>
        <v>3.1190987268518516E-2</v>
      </c>
      <c r="I153" s="24">
        <f t="shared" si="9"/>
        <v>54</v>
      </c>
      <c r="J153" s="25">
        <f>VLOOKUP(I153,'Point Table'!A:B,2,FALSE)</f>
        <v>16</v>
      </c>
    </row>
    <row r="154" spans="1:10" x14ac:dyDescent="0.3">
      <c r="A154" s="3" t="s">
        <v>73</v>
      </c>
      <c r="B154" s="3" t="s">
        <v>74</v>
      </c>
      <c r="C154" s="3" t="s">
        <v>33</v>
      </c>
      <c r="D154" s="3">
        <v>49</v>
      </c>
      <c r="E154" s="3" t="s">
        <v>19</v>
      </c>
      <c r="F154" s="23" t="str">
        <f t="shared" si="8"/>
        <v>JamesAikenMGREATER DERRY TRACK CLUB</v>
      </c>
      <c r="G154" s="13">
        <v>3.5358796296296298E-2</v>
      </c>
      <c r="H154" s="23">
        <f>IF(C154="F",VLOOKUP(D154,'F 10K Road'!$A$2:$B$101,2,FALSE)*G154,VLOOKUP(D154,'M 10K Road'!$A$2:$B$101,2,FALSE)*G154)</f>
        <v>3.1685017361111116E-2</v>
      </c>
      <c r="I154" s="24">
        <f t="shared" si="9"/>
        <v>55</v>
      </c>
      <c r="J154" s="25">
        <f>VLOOKUP(I154,'Point Table'!A:B,2,FALSE)</f>
        <v>15.5</v>
      </c>
    </row>
    <row r="155" spans="1:10" x14ac:dyDescent="0.3">
      <c r="A155" s="3" t="s">
        <v>516</v>
      </c>
      <c r="B155" s="3" t="s">
        <v>680</v>
      </c>
      <c r="C155" s="3" t="s">
        <v>33</v>
      </c>
      <c r="D155" s="3">
        <v>51</v>
      </c>
      <c r="E155" s="3" t="s">
        <v>19</v>
      </c>
      <c r="F155" s="23" t="str">
        <f t="shared" si="8"/>
        <v>DaveGagneMGREATER DERRY TRACK CLUB</v>
      </c>
      <c r="G155" s="15">
        <v>3.5995370370370372E-2</v>
      </c>
      <c r="H155" s="23">
        <f>IF(C155="F",VLOOKUP(D155,'F 10K Road'!$A$2:$B$101,2,FALSE)*G155,VLOOKUP(D155,'M 10K Road'!$A$2:$B$101,2,FALSE)*G155)</f>
        <v>3.1715520833333337E-2</v>
      </c>
      <c r="I155" s="24">
        <f t="shared" si="9"/>
        <v>56</v>
      </c>
      <c r="J155" s="25">
        <f>VLOOKUP(I155,'Point Table'!A:B,2,FALSE)</f>
        <v>15</v>
      </c>
    </row>
    <row r="156" spans="1:10" x14ac:dyDescent="0.3">
      <c r="A156" s="3" t="s">
        <v>581</v>
      </c>
      <c r="B156" s="3" t="s">
        <v>681</v>
      </c>
      <c r="C156" s="3" t="s">
        <v>33</v>
      </c>
      <c r="D156" s="3">
        <v>24</v>
      </c>
      <c r="E156" s="3" t="s">
        <v>20</v>
      </c>
      <c r="F156" s="23" t="str">
        <f t="shared" si="8"/>
        <v>AnthonyRaineyMMILLENNIUM RUNNING</v>
      </c>
      <c r="G156" s="13">
        <v>3.1793981481481479E-2</v>
      </c>
      <c r="H156" s="23">
        <f>IF(C156="F",VLOOKUP(D156,'F 10K Road'!$A$2:$B$101,2,FALSE)*G156,VLOOKUP(D156,'M 10K Road'!$A$2:$B$101,2,FALSE)*G156)</f>
        <v>3.1793981481481479E-2</v>
      </c>
      <c r="I156" s="24">
        <f t="shared" si="9"/>
        <v>57</v>
      </c>
      <c r="J156" s="25">
        <f>VLOOKUP(I156,'Point Table'!A:B,2,FALSE)</f>
        <v>14.5</v>
      </c>
    </row>
    <row r="157" spans="1:10" x14ac:dyDescent="0.3">
      <c r="A157" s="3" t="s">
        <v>682</v>
      </c>
      <c r="B157" s="3" t="s">
        <v>683</v>
      </c>
      <c r="C157" s="3" t="s">
        <v>33</v>
      </c>
      <c r="D157" s="3">
        <v>28</v>
      </c>
      <c r="E157" s="3" t="s">
        <v>19</v>
      </c>
      <c r="F157" s="23" t="str">
        <f t="shared" si="8"/>
        <v>GarrettMcneilMGREATER DERRY TRACK CLUB</v>
      </c>
      <c r="G157" s="13">
        <v>3.1898148148148148E-2</v>
      </c>
      <c r="H157" s="23">
        <f>IF(C157="F",VLOOKUP(D157,'F 10K Road'!$A$2:$B$101,2,FALSE)*G157,VLOOKUP(D157,'M 10K Road'!$A$2:$B$101,2,FALSE)*G157)</f>
        <v>3.1898148148148148E-2</v>
      </c>
      <c r="I157" s="24">
        <f t="shared" si="9"/>
        <v>58</v>
      </c>
      <c r="J157" s="25">
        <f>VLOOKUP(I157,'Point Table'!A:B,2,FALSE)</f>
        <v>14</v>
      </c>
    </row>
    <row r="158" spans="1:10" x14ac:dyDescent="0.3">
      <c r="A158" s="3" t="s">
        <v>99</v>
      </c>
      <c r="B158" s="3" t="s">
        <v>37</v>
      </c>
      <c r="C158" s="3" t="s">
        <v>33</v>
      </c>
      <c r="D158" s="3">
        <v>57</v>
      </c>
      <c r="E158" s="3" t="s">
        <v>18</v>
      </c>
      <c r="F158" s="23" t="str">
        <f t="shared" si="8"/>
        <v>TomCantaraMGATE CITY STRIDERS</v>
      </c>
      <c r="G158" s="13">
        <v>3.8252314814814815E-2</v>
      </c>
      <c r="H158" s="23">
        <f>IF(C158="F",VLOOKUP(D158,'F 10K Road'!$A$2:$B$101,2,FALSE)*G158,VLOOKUP(D158,'M 10K Road'!$A$2:$B$101,2,FALSE)*G158)</f>
        <v>3.1982760416666665E-2</v>
      </c>
      <c r="I158" s="24">
        <f t="shared" si="9"/>
        <v>59</v>
      </c>
      <c r="J158" s="25">
        <f>VLOOKUP(I158,'Point Table'!A:B,2,FALSE)</f>
        <v>13.5</v>
      </c>
    </row>
    <row r="159" spans="1:10" x14ac:dyDescent="0.3">
      <c r="A159" s="3" t="s">
        <v>532</v>
      </c>
      <c r="B159" s="3" t="s">
        <v>405</v>
      </c>
      <c r="C159" s="3" t="s">
        <v>33</v>
      </c>
      <c r="D159" s="3">
        <v>43</v>
      </c>
      <c r="E159" s="3" t="s">
        <v>20</v>
      </c>
      <c r="F159" s="23" t="str">
        <f t="shared" si="8"/>
        <v>EricBoucherMMILLENNIUM RUNNING</v>
      </c>
      <c r="G159" s="13">
        <v>3.4004629629629628E-2</v>
      </c>
      <c r="H159" s="23">
        <f>IF(C159="F",VLOOKUP(D159,'F 10K Road'!$A$2:$B$101,2,FALSE)*G159,VLOOKUP(D159,'M 10K Road'!$A$2:$B$101,2,FALSE)*G159)</f>
        <v>3.2001756944444446E-2</v>
      </c>
      <c r="I159" s="24">
        <f t="shared" si="9"/>
        <v>60</v>
      </c>
      <c r="J159" s="25">
        <f>VLOOKUP(I159,'Point Table'!A:B,2,FALSE)</f>
        <v>13</v>
      </c>
    </row>
    <row r="160" spans="1:10" x14ac:dyDescent="0.3">
      <c r="A160" s="3" t="s">
        <v>65</v>
      </c>
      <c r="B160" s="3" t="s">
        <v>66</v>
      </c>
      <c r="C160" s="3" t="s">
        <v>33</v>
      </c>
      <c r="D160" s="3">
        <v>37</v>
      </c>
      <c r="E160" s="3" t="s">
        <v>19</v>
      </c>
      <c r="F160" s="23" t="str">
        <f t="shared" si="8"/>
        <v>RonaldGallantMGREATER DERRY TRACK CLUB</v>
      </c>
      <c r="G160" s="13">
        <v>3.2939814814814811E-2</v>
      </c>
      <c r="H160" s="23">
        <f>IF(C160="F",VLOOKUP(D160,'F 10K Road'!$A$2:$B$101,2,FALSE)*G160,VLOOKUP(D160,'M 10K Road'!$A$2:$B$101,2,FALSE)*G160)</f>
        <v>3.2353486111111107E-2</v>
      </c>
      <c r="I160" s="24">
        <f t="shared" si="9"/>
        <v>61</v>
      </c>
      <c r="J160" s="25">
        <f>VLOOKUP(I160,'Point Table'!A:B,2,FALSE)</f>
        <v>12.5</v>
      </c>
    </row>
    <row r="161" spans="1:10" x14ac:dyDescent="0.3">
      <c r="A161" s="3" t="s">
        <v>532</v>
      </c>
      <c r="B161" s="3" t="s">
        <v>186</v>
      </c>
      <c r="C161" s="3" t="s">
        <v>33</v>
      </c>
      <c r="D161" s="3">
        <v>46</v>
      </c>
      <c r="E161" s="3" t="s">
        <v>20</v>
      </c>
      <c r="F161" s="23" t="str">
        <f t="shared" si="8"/>
        <v>EricChorneyMMILLENNIUM RUNNING</v>
      </c>
      <c r="G161" s="13">
        <v>3.5335648148148151E-2</v>
      </c>
      <c r="H161" s="23">
        <f>IF(C161="F",VLOOKUP(D161,'F 10K Road'!$A$2:$B$101,2,FALSE)*G161,VLOOKUP(D161,'M 10K Road'!$A$2:$B$101,2,FALSE)*G161)</f>
        <v>3.245932638888889E-2</v>
      </c>
      <c r="I161" s="24">
        <f t="shared" si="9"/>
        <v>62</v>
      </c>
      <c r="J161" s="25">
        <f>VLOOKUP(I161,'Point Table'!A:B,2,FALSE)</f>
        <v>12.125</v>
      </c>
    </row>
    <row r="162" spans="1:10" x14ac:dyDescent="0.3">
      <c r="A162" s="3" t="s">
        <v>106</v>
      </c>
      <c r="B162" s="3" t="s">
        <v>107</v>
      </c>
      <c r="C162" s="3" t="s">
        <v>33</v>
      </c>
      <c r="D162" s="3">
        <v>64</v>
      </c>
      <c r="E162" s="3" t="s">
        <v>18</v>
      </c>
      <c r="F162" s="23" t="str">
        <f t="shared" ref="F162:F188" si="10">A162&amp;B162&amp;C162&amp;E162</f>
        <v>BruceContiMGATE CITY STRIDERS</v>
      </c>
      <c r="G162" s="13">
        <v>4.1435185185185179E-2</v>
      </c>
      <c r="H162" s="23">
        <f>IF(C162="F",VLOOKUP(D162,'F 10K Road'!$A$2:$B$101,2,FALSE)*G162,VLOOKUP(D162,'M 10K Road'!$A$2:$B$101,2,FALSE)*G162)</f>
        <v>3.2468611111111108E-2</v>
      </c>
      <c r="I162" s="24">
        <f t="shared" ref="I162:I188" si="11">COUNTIFS($C$2:$C$300,C162,$H$2:$H$300,"&lt;"&amp;H162)+1</f>
        <v>63</v>
      </c>
      <c r="J162" s="25">
        <f>VLOOKUP(I162,'Point Table'!A:B,2,FALSE)</f>
        <v>11.75</v>
      </c>
    </row>
    <row r="163" spans="1:10" x14ac:dyDescent="0.3">
      <c r="A163" s="3" t="s">
        <v>519</v>
      </c>
      <c r="B163" s="3" t="s">
        <v>520</v>
      </c>
      <c r="C163" s="3" t="s">
        <v>33</v>
      </c>
      <c r="D163" s="3">
        <v>51</v>
      </c>
      <c r="E163" s="3" t="s">
        <v>18</v>
      </c>
      <c r="F163" s="23" t="str">
        <f t="shared" si="10"/>
        <v>José AOchoaMGATE CITY STRIDERS</v>
      </c>
      <c r="G163" s="13">
        <v>3.7361111111111109E-2</v>
      </c>
      <c r="H163" s="23">
        <f>IF(C163="F",VLOOKUP(D163,'F 10K Road'!$A$2:$B$101,2,FALSE)*G163,VLOOKUP(D163,'M 10K Road'!$A$2:$B$101,2,FALSE)*G163)</f>
        <v>3.2918875E-2</v>
      </c>
      <c r="I163" s="24">
        <f t="shared" si="11"/>
        <v>64</v>
      </c>
      <c r="J163" s="25">
        <f>VLOOKUP(I163,'Point Table'!A:B,2,FALSE)</f>
        <v>11.375</v>
      </c>
    </row>
    <row r="164" spans="1:10" x14ac:dyDescent="0.3">
      <c r="A164" s="3" t="s">
        <v>93</v>
      </c>
      <c r="B164" s="3" t="s">
        <v>94</v>
      </c>
      <c r="C164" s="3" t="s">
        <v>33</v>
      </c>
      <c r="D164" s="3">
        <v>51</v>
      </c>
      <c r="E164" s="3" t="s">
        <v>18</v>
      </c>
      <c r="F164" s="23" t="str">
        <f t="shared" si="10"/>
        <v>MatthewShapiroMGATE CITY STRIDERS</v>
      </c>
      <c r="G164" s="13">
        <v>3.7627314814814815E-2</v>
      </c>
      <c r="H164" s="23">
        <f>IF(C164="F",VLOOKUP(D164,'F 10K Road'!$A$2:$B$101,2,FALSE)*G164,VLOOKUP(D164,'M 10K Road'!$A$2:$B$101,2,FALSE)*G164)</f>
        <v>3.3153427083333332E-2</v>
      </c>
      <c r="I164" s="24">
        <f t="shared" si="11"/>
        <v>65</v>
      </c>
      <c r="J164" s="25">
        <f>VLOOKUP(I164,'Point Table'!A:B,2,FALSE)</f>
        <v>11</v>
      </c>
    </row>
    <row r="165" spans="1:10" x14ac:dyDescent="0.3">
      <c r="A165" s="3" t="s">
        <v>530</v>
      </c>
      <c r="B165" s="3" t="s">
        <v>218</v>
      </c>
      <c r="C165" s="3" t="s">
        <v>33</v>
      </c>
      <c r="D165" s="3">
        <v>54</v>
      </c>
      <c r="E165" s="3" t="s">
        <v>20</v>
      </c>
      <c r="F165" s="23" t="str">
        <f t="shared" si="10"/>
        <v>DanKingMMILLENNIUM RUNNING</v>
      </c>
      <c r="G165" s="13">
        <v>3.9108796296296301E-2</v>
      </c>
      <c r="H165" s="23">
        <f>IF(C165="F",VLOOKUP(D165,'F 10K Road'!$A$2:$B$101,2,FALSE)*G165,VLOOKUP(D165,'M 10K Road'!$A$2:$B$101,2,FALSE)*G165)</f>
        <v>3.3578812500000006E-2</v>
      </c>
      <c r="I165" s="24">
        <f t="shared" si="11"/>
        <v>66</v>
      </c>
      <c r="J165" s="25">
        <f>VLOOKUP(I165,'Point Table'!A:B,2,FALSE)</f>
        <v>10.625</v>
      </c>
    </row>
    <row r="166" spans="1:10" x14ac:dyDescent="0.3">
      <c r="A166" s="3" t="s">
        <v>537</v>
      </c>
      <c r="B166" s="3" t="s">
        <v>538</v>
      </c>
      <c r="C166" s="3" t="s">
        <v>33</v>
      </c>
      <c r="D166" s="3">
        <v>60</v>
      </c>
      <c r="E166" s="3" t="s">
        <v>20</v>
      </c>
      <c r="F166" s="23" t="str">
        <f t="shared" si="10"/>
        <v>StevePembertonMMILLENNIUM RUNNING</v>
      </c>
      <c r="G166" s="13">
        <v>4.1597222222222223E-2</v>
      </c>
      <c r="H166" s="23">
        <f>IF(C166="F",VLOOKUP(D166,'F 10K Road'!$A$2:$B$101,2,FALSE)*G166,VLOOKUP(D166,'M 10K Road'!$A$2:$B$101,2,FALSE)*G166)</f>
        <v>3.3843499999999999E-2</v>
      </c>
      <c r="I166" s="24">
        <f t="shared" si="11"/>
        <v>67</v>
      </c>
      <c r="J166" s="25">
        <f>VLOOKUP(I166,'Point Table'!A:B,2,FALSE)</f>
        <v>10.25</v>
      </c>
    </row>
    <row r="167" spans="1:10" x14ac:dyDescent="0.3">
      <c r="A167" s="3" t="s">
        <v>684</v>
      </c>
      <c r="B167" s="3" t="s">
        <v>627</v>
      </c>
      <c r="C167" s="3" t="s">
        <v>33</v>
      </c>
      <c r="D167" s="3">
        <v>46</v>
      </c>
      <c r="E167" s="3" t="s">
        <v>20</v>
      </c>
      <c r="F167" s="23" t="str">
        <f t="shared" si="10"/>
        <v>ClintonSwettMMILLENNIUM RUNNING</v>
      </c>
      <c r="G167" s="13">
        <v>3.7384259259259263E-2</v>
      </c>
      <c r="H167" s="23">
        <f>IF(C167="F",VLOOKUP(D167,'F 10K Road'!$A$2:$B$101,2,FALSE)*G167,VLOOKUP(D167,'M 10K Road'!$A$2:$B$101,2,FALSE)*G167)</f>
        <v>3.4341180555555559E-2</v>
      </c>
      <c r="I167" s="24">
        <f t="shared" si="11"/>
        <v>68</v>
      </c>
      <c r="J167" s="25">
        <f>VLOOKUP(I167,'Point Table'!A:B,2,FALSE)</f>
        <v>9.875</v>
      </c>
    </row>
    <row r="168" spans="1:10" x14ac:dyDescent="0.3">
      <c r="A168" s="3" t="s">
        <v>535</v>
      </c>
      <c r="B168" s="3" t="s">
        <v>536</v>
      </c>
      <c r="C168" s="3" t="s">
        <v>33</v>
      </c>
      <c r="D168" s="3">
        <v>54</v>
      </c>
      <c r="E168" s="3" t="s">
        <v>19</v>
      </c>
      <c r="F168" s="23" t="str">
        <f t="shared" si="10"/>
        <v>JoseVelhoMGREATER DERRY TRACK CLUB</v>
      </c>
      <c r="G168" s="13">
        <v>4.0439814814814817E-2</v>
      </c>
      <c r="H168" s="23">
        <f>IF(C168="F",VLOOKUP(D168,'F 10K Road'!$A$2:$B$101,2,FALSE)*G168,VLOOKUP(D168,'M 10K Road'!$A$2:$B$101,2,FALSE)*G168)</f>
        <v>3.4721625000000006E-2</v>
      </c>
      <c r="I168" s="24">
        <f t="shared" si="11"/>
        <v>69</v>
      </c>
      <c r="J168" s="25">
        <f>VLOOKUP(I168,'Point Table'!A:B,2,FALSE)</f>
        <v>9.5</v>
      </c>
    </row>
    <row r="169" spans="1:10" x14ac:dyDescent="0.3">
      <c r="A169" s="3" t="s">
        <v>481</v>
      </c>
      <c r="B169" s="3" t="s">
        <v>685</v>
      </c>
      <c r="C169" s="3" t="s">
        <v>33</v>
      </c>
      <c r="D169" s="3">
        <v>30</v>
      </c>
      <c r="E169" s="3" t="s">
        <v>20</v>
      </c>
      <c r="F169" s="23" t="str">
        <f t="shared" si="10"/>
        <v>CoreyBissonnetteMMILLENNIUM RUNNING</v>
      </c>
      <c r="G169" s="13">
        <v>3.4849537037037033E-2</v>
      </c>
      <c r="H169" s="23">
        <f>IF(C169="F",VLOOKUP(D169,'F 10K Road'!$A$2:$B$101,2,FALSE)*G169,VLOOKUP(D169,'M 10K Road'!$A$2:$B$101,2,FALSE)*G169)</f>
        <v>3.4849537037037033E-2</v>
      </c>
      <c r="I169" s="24">
        <f t="shared" si="11"/>
        <v>70</v>
      </c>
      <c r="J169" s="25">
        <f>VLOOKUP(I169,'Point Table'!A:B,2,FALSE)</f>
        <v>9.125</v>
      </c>
    </row>
    <row r="170" spans="1:10" x14ac:dyDescent="0.3">
      <c r="A170" s="3" t="s">
        <v>85</v>
      </c>
      <c r="B170" s="3" t="s">
        <v>686</v>
      </c>
      <c r="C170" s="3" t="s">
        <v>33</v>
      </c>
      <c r="D170" s="3">
        <v>35</v>
      </c>
      <c r="E170" s="3" t="s">
        <v>19</v>
      </c>
      <c r="F170" s="23" t="str">
        <f t="shared" si="10"/>
        <v>StephenHorajMGREATER DERRY TRACK CLUB</v>
      </c>
      <c r="G170" s="13">
        <v>3.5729166666666666E-2</v>
      </c>
      <c r="H170" s="23">
        <f>IF(C170="F",VLOOKUP(D170,'F 10K Road'!$A$2:$B$101,2,FALSE)*G170,VLOOKUP(D170,'M 10K Road'!$A$2:$B$101,2,FALSE)*G170)</f>
        <v>3.5404031250000002E-2</v>
      </c>
      <c r="I170" s="24">
        <f t="shared" si="11"/>
        <v>71</v>
      </c>
      <c r="J170" s="25">
        <f>VLOOKUP(I170,'Point Table'!A:B,2,FALSE)</f>
        <v>8.75</v>
      </c>
    </row>
    <row r="171" spans="1:10" x14ac:dyDescent="0.3">
      <c r="A171" s="3" t="s">
        <v>687</v>
      </c>
      <c r="B171" s="3" t="s">
        <v>688</v>
      </c>
      <c r="C171" s="3" t="s">
        <v>33</v>
      </c>
      <c r="D171" s="3">
        <v>64</v>
      </c>
      <c r="E171" s="3" t="s">
        <v>19</v>
      </c>
      <c r="F171" s="23" t="str">
        <f t="shared" si="10"/>
        <v>ColumCreedMGREATER DERRY TRACK CLUB</v>
      </c>
      <c r="G171" s="13">
        <v>4.5254629629629624E-2</v>
      </c>
      <c r="H171" s="23">
        <f>IF(C171="F",VLOOKUP(D171,'F 10K Road'!$A$2:$B$101,2,FALSE)*G171,VLOOKUP(D171,'M 10K Road'!$A$2:$B$101,2,FALSE)*G171)</f>
        <v>3.5461527777777772E-2</v>
      </c>
      <c r="I171" s="24">
        <f t="shared" si="11"/>
        <v>72</v>
      </c>
      <c r="J171" s="25">
        <f>VLOOKUP(I171,'Point Table'!A:B,2,FALSE)</f>
        <v>8.5</v>
      </c>
    </row>
    <row r="172" spans="1:10" x14ac:dyDescent="0.3">
      <c r="A172" s="3" t="s">
        <v>85</v>
      </c>
      <c r="B172" s="3" t="s">
        <v>86</v>
      </c>
      <c r="C172" s="3" t="s">
        <v>33</v>
      </c>
      <c r="D172" s="3">
        <v>44</v>
      </c>
      <c r="E172" s="3" t="s">
        <v>18</v>
      </c>
      <c r="F172" s="23" t="str">
        <f t="shared" si="10"/>
        <v>StephenRouleauMGATE CITY STRIDERS</v>
      </c>
      <c r="G172" s="13">
        <v>3.8078703703703705E-2</v>
      </c>
      <c r="H172" s="23">
        <f>IF(C172="F",VLOOKUP(D172,'F 10K Road'!$A$2:$B$101,2,FALSE)*G172,VLOOKUP(D172,'M 10K Road'!$A$2:$B$101,2,FALSE)*G172)</f>
        <v>3.5550277777777778E-2</v>
      </c>
      <c r="I172" s="24">
        <f t="shared" si="11"/>
        <v>73</v>
      </c>
      <c r="J172" s="25">
        <f>VLOOKUP(I172,'Point Table'!A:B,2,FALSE)</f>
        <v>8.25</v>
      </c>
    </row>
    <row r="173" spans="1:10" x14ac:dyDescent="0.3">
      <c r="A173" s="3" t="s">
        <v>113</v>
      </c>
      <c r="B173" s="3" t="s">
        <v>444</v>
      </c>
      <c r="C173" s="3" t="s">
        <v>33</v>
      </c>
      <c r="D173" s="3">
        <v>51</v>
      </c>
      <c r="E173" s="3" t="s">
        <v>19</v>
      </c>
      <c r="F173" s="23" t="str">
        <f t="shared" si="10"/>
        <v>RichardChristianMGREATER DERRY TRACK CLUB</v>
      </c>
      <c r="G173" s="13">
        <v>4.0428240740740744E-2</v>
      </c>
      <c r="H173" s="23">
        <f>IF(C173="F",VLOOKUP(D173,'F 10K Road'!$A$2:$B$101,2,FALSE)*G173,VLOOKUP(D173,'M 10K Road'!$A$2:$B$101,2,FALSE)*G173)</f>
        <v>3.562132291666667E-2</v>
      </c>
      <c r="I173" s="24">
        <f t="shared" si="11"/>
        <v>74</v>
      </c>
      <c r="J173" s="25">
        <f>VLOOKUP(I173,'Point Table'!A:B,2,FALSE)</f>
        <v>8</v>
      </c>
    </row>
    <row r="174" spans="1:10" x14ac:dyDescent="0.3">
      <c r="A174" s="3" t="s">
        <v>533</v>
      </c>
      <c r="B174" s="3" t="s">
        <v>534</v>
      </c>
      <c r="C174" s="3" t="s">
        <v>33</v>
      </c>
      <c r="D174" s="3">
        <v>28</v>
      </c>
      <c r="E174" s="2" t="s">
        <v>25</v>
      </c>
      <c r="F174" s="23" t="str">
        <f t="shared" si="10"/>
        <v>AaronJonesMRUNNERS ALLEY</v>
      </c>
      <c r="G174" s="13">
        <v>3.6840277777777777E-2</v>
      </c>
      <c r="H174" s="23">
        <f>IF(C174="F",VLOOKUP(D174,'F 10K Road'!$A$2:$B$101,2,FALSE)*G174,VLOOKUP(D174,'M 10K Road'!$A$2:$B$101,2,FALSE)*G174)</f>
        <v>3.6840277777777777E-2</v>
      </c>
      <c r="I174" s="24">
        <f t="shared" si="11"/>
        <v>75</v>
      </c>
      <c r="J174" s="25">
        <f>VLOOKUP(I174,'Point Table'!A:B,2,FALSE)</f>
        <v>7.75</v>
      </c>
    </row>
    <row r="175" spans="1:10" x14ac:dyDescent="0.3">
      <c r="A175" s="3" t="s">
        <v>554</v>
      </c>
      <c r="B175" s="3" t="s">
        <v>265</v>
      </c>
      <c r="C175" s="3" t="s">
        <v>33</v>
      </c>
      <c r="D175" s="3">
        <v>68</v>
      </c>
      <c r="E175" s="3" t="s">
        <v>19</v>
      </c>
      <c r="F175" s="23" t="str">
        <f t="shared" si="10"/>
        <v>GarySomogieMGREATER DERRY TRACK CLUB</v>
      </c>
      <c r="G175" s="13">
        <v>4.9189814814814818E-2</v>
      </c>
      <c r="H175" s="23">
        <f>IF(C175="F",VLOOKUP(D175,'F 10K Road'!$A$2:$B$101,2,FALSE)*G175,VLOOKUP(D175,'M 10K Road'!$A$2:$B$101,2,FALSE)*G175)</f>
        <v>3.7069444444444447E-2</v>
      </c>
      <c r="I175" s="24">
        <f t="shared" si="11"/>
        <v>76</v>
      </c>
      <c r="J175" s="25">
        <f>VLOOKUP(I175,'Point Table'!A:B,2,FALSE)</f>
        <v>7.5</v>
      </c>
    </row>
    <row r="176" spans="1:10" x14ac:dyDescent="0.3">
      <c r="A176" s="3" t="s">
        <v>473</v>
      </c>
      <c r="B176" s="3" t="s">
        <v>623</v>
      </c>
      <c r="C176" s="3" t="s">
        <v>33</v>
      </c>
      <c r="D176" s="3">
        <v>35</v>
      </c>
      <c r="E176" s="3" t="s">
        <v>20</v>
      </c>
      <c r="F176" s="23" t="str">
        <f t="shared" si="10"/>
        <v>DavidBagarellaMMILLENNIUM RUNNING</v>
      </c>
      <c r="G176" s="13">
        <v>3.7800925925925925E-2</v>
      </c>
      <c r="H176" s="23">
        <f>IF(C176="F",VLOOKUP(D176,'F 10K Road'!$A$2:$B$101,2,FALSE)*G176,VLOOKUP(D176,'M 10K Road'!$A$2:$B$101,2,FALSE)*G176)</f>
        <v>3.7456937500000002E-2</v>
      </c>
      <c r="I176" s="24">
        <f t="shared" si="11"/>
        <v>77</v>
      </c>
      <c r="J176" s="25">
        <f>VLOOKUP(I176,'Point Table'!A:B,2,FALSE)</f>
        <v>7.25</v>
      </c>
    </row>
    <row r="177" spans="1:10" x14ac:dyDescent="0.3">
      <c r="A177" s="3" t="s">
        <v>561</v>
      </c>
      <c r="B177" s="3" t="s">
        <v>562</v>
      </c>
      <c r="C177" s="3" t="s">
        <v>33</v>
      </c>
      <c r="D177" s="3">
        <v>47</v>
      </c>
      <c r="E177" s="3" t="s">
        <v>20</v>
      </c>
      <c r="F177" s="23" t="str">
        <f t="shared" si="10"/>
        <v>BillDucasseMMILLENNIUM RUNNING</v>
      </c>
      <c r="G177" s="13">
        <v>4.1354166666666664E-2</v>
      </c>
      <c r="H177" s="23">
        <f>IF(C177="F",VLOOKUP(D177,'F 10K Road'!$A$2:$B$101,2,FALSE)*G177,VLOOKUP(D177,'M 10K Road'!$A$2:$B$101,2,FALSE)*G177)</f>
        <v>3.767778125E-2</v>
      </c>
      <c r="I177" s="24">
        <f t="shared" si="11"/>
        <v>78</v>
      </c>
      <c r="J177" s="25">
        <f>VLOOKUP(I177,'Point Table'!A:B,2,FALSE)</f>
        <v>7</v>
      </c>
    </row>
    <row r="178" spans="1:10" x14ac:dyDescent="0.3">
      <c r="A178" s="3" t="s">
        <v>113</v>
      </c>
      <c r="B178" s="3" t="s">
        <v>114</v>
      </c>
      <c r="C178" s="3" t="s">
        <v>33</v>
      </c>
      <c r="D178" s="3">
        <v>55</v>
      </c>
      <c r="E178" s="3" t="s">
        <v>18</v>
      </c>
      <c r="F178" s="23" t="str">
        <f t="shared" si="10"/>
        <v>RichardFijalkowskiMGATE CITY STRIDERS</v>
      </c>
      <c r="G178" s="13">
        <v>4.5231481481481484E-2</v>
      </c>
      <c r="H178" s="23">
        <f>IF(C178="F",VLOOKUP(D178,'F 10K Road'!$A$2:$B$101,2,FALSE)*G178,VLOOKUP(D178,'M 10K Road'!$A$2:$B$101,2,FALSE)*G178)</f>
        <v>3.8496513888888889E-2</v>
      </c>
      <c r="I178" s="24">
        <f t="shared" si="11"/>
        <v>79</v>
      </c>
      <c r="J178" s="25">
        <f>VLOOKUP(I178,'Point Table'!A:B,2,FALSE)</f>
        <v>6.75</v>
      </c>
    </row>
    <row r="179" spans="1:10" x14ac:dyDescent="0.3">
      <c r="A179" s="3" t="s">
        <v>162</v>
      </c>
      <c r="B179" s="3" t="s">
        <v>163</v>
      </c>
      <c r="C179" s="3" t="s">
        <v>33</v>
      </c>
      <c r="D179" s="3">
        <v>77</v>
      </c>
      <c r="E179" s="3" t="s">
        <v>18</v>
      </c>
      <c r="F179" s="23" t="str">
        <f t="shared" si="10"/>
        <v>RaymondBoutotteMGATE CITY STRIDERS</v>
      </c>
      <c r="G179" s="13">
        <v>5.752314814814815E-2</v>
      </c>
      <c r="H179" s="23">
        <f>IF(C179="F",VLOOKUP(D179,'F 10K Road'!$A$2:$B$101,2,FALSE)*G179,VLOOKUP(D179,'M 10K Road'!$A$2:$B$101,2,FALSE)*G179)</f>
        <v>3.8523252314814814E-2</v>
      </c>
      <c r="I179" s="24">
        <f t="shared" si="11"/>
        <v>80</v>
      </c>
      <c r="J179" s="25">
        <f>VLOOKUP(I179,'Point Table'!A:B,2,FALSE)</f>
        <v>6.5</v>
      </c>
    </row>
    <row r="180" spans="1:10" x14ac:dyDescent="0.3">
      <c r="A180" s="3" t="s">
        <v>495</v>
      </c>
      <c r="B180" s="3" t="s">
        <v>689</v>
      </c>
      <c r="C180" s="3" t="s">
        <v>33</v>
      </c>
      <c r="D180" s="3">
        <v>30</v>
      </c>
      <c r="E180" s="3" t="s">
        <v>19</v>
      </c>
      <c r="F180" s="23" t="str">
        <f t="shared" si="10"/>
        <v>ChristopherForbesMGREATER DERRY TRACK CLUB</v>
      </c>
      <c r="G180" s="13">
        <v>3.9629629629629633E-2</v>
      </c>
      <c r="H180" s="23">
        <f>IF(C180="F",VLOOKUP(D180,'F 10K Road'!$A$2:$B$101,2,FALSE)*G180,VLOOKUP(D180,'M 10K Road'!$A$2:$B$101,2,FALSE)*G180)</f>
        <v>3.9629629629629633E-2</v>
      </c>
      <c r="I180" s="24">
        <f t="shared" si="11"/>
        <v>81</v>
      </c>
      <c r="J180" s="25">
        <f>VLOOKUP(I180,'Point Table'!A:B,2,FALSE)</f>
        <v>6.25</v>
      </c>
    </row>
    <row r="181" spans="1:10" x14ac:dyDescent="0.3">
      <c r="A181" s="3" t="s">
        <v>505</v>
      </c>
      <c r="B181" s="3" t="s">
        <v>506</v>
      </c>
      <c r="C181" s="3" t="s">
        <v>33</v>
      </c>
      <c r="D181" s="3">
        <v>37</v>
      </c>
      <c r="E181" s="3" t="s">
        <v>20</v>
      </c>
      <c r="F181" s="23" t="str">
        <f t="shared" si="10"/>
        <v>JoshuaDrazenMMILLENNIUM RUNNING</v>
      </c>
      <c r="G181" s="13">
        <v>4.0636574074074075E-2</v>
      </c>
      <c r="H181" s="23">
        <f>IF(C181="F",VLOOKUP(D181,'F 10K Road'!$A$2:$B$101,2,FALSE)*G181,VLOOKUP(D181,'M 10K Road'!$A$2:$B$101,2,FALSE)*G181)</f>
        <v>3.9913243055555554E-2</v>
      </c>
      <c r="I181" s="24">
        <f t="shared" si="11"/>
        <v>82</v>
      </c>
      <c r="J181" s="25">
        <f>VLOOKUP(I181,'Point Table'!A:B,2,FALSE)</f>
        <v>6.0625</v>
      </c>
    </row>
    <row r="182" spans="1:10" x14ac:dyDescent="0.3">
      <c r="A182" s="3" t="s">
        <v>568</v>
      </c>
      <c r="B182" s="3" t="s">
        <v>569</v>
      </c>
      <c r="C182" s="3" t="s">
        <v>33</v>
      </c>
      <c r="D182" s="3">
        <v>58</v>
      </c>
      <c r="E182" s="3" t="s">
        <v>20</v>
      </c>
      <c r="F182" s="23" t="str">
        <f t="shared" si="10"/>
        <v>DamianManginiMMILLENNIUM RUNNING</v>
      </c>
      <c r="G182" s="13">
        <v>4.9490740740740745E-2</v>
      </c>
      <c r="H182" s="23">
        <f>IF(C182="F",VLOOKUP(D182,'F 10K Road'!$A$2:$B$101,2,FALSE)*G182,VLOOKUP(D182,'M 10K Road'!$A$2:$B$101,2,FALSE)*G182)</f>
        <v>4.1008027777777782E-2</v>
      </c>
      <c r="I182" s="24">
        <f t="shared" si="11"/>
        <v>83</v>
      </c>
      <c r="J182" s="25">
        <f>VLOOKUP(I182,'Point Table'!A:B,2,FALSE)</f>
        <v>5.875</v>
      </c>
    </row>
    <row r="183" spans="1:10" x14ac:dyDescent="0.3">
      <c r="A183" s="3" t="s">
        <v>117</v>
      </c>
      <c r="B183" s="3" t="s">
        <v>118</v>
      </c>
      <c r="C183" s="3" t="s">
        <v>33</v>
      </c>
      <c r="D183" s="3">
        <v>41</v>
      </c>
      <c r="E183" s="3" t="s">
        <v>18</v>
      </c>
      <c r="F183" s="23" t="str">
        <f t="shared" si="10"/>
        <v>IsaacHornMGATE CITY STRIDERS</v>
      </c>
      <c r="G183" s="13">
        <v>4.2951388888888886E-2</v>
      </c>
      <c r="H183" s="23">
        <f>IF(C183="F",VLOOKUP(D183,'F 10K Road'!$A$2:$B$101,2,FALSE)*G183,VLOOKUP(D183,'M 10K Road'!$A$2:$B$101,2,FALSE)*G183)</f>
        <v>4.1065822916666661E-2</v>
      </c>
      <c r="I183" s="24">
        <f t="shared" si="11"/>
        <v>84</v>
      </c>
      <c r="J183" s="25">
        <f>VLOOKUP(I183,'Point Table'!A:B,2,FALSE)</f>
        <v>5.6875</v>
      </c>
    </row>
    <row r="184" spans="1:10" x14ac:dyDescent="0.3">
      <c r="A184" s="3" t="s">
        <v>528</v>
      </c>
      <c r="B184" s="3" t="s">
        <v>690</v>
      </c>
      <c r="C184" s="3" t="s">
        <v>33</v>
      </c>
      <c r="D184" s="3">
        <v>17</v>
      </c>
      <c r="E184" s="3" t="s">
        <v>19</v>
      </c>
      <c r="F184" s="23" t="str">
        <f t="shared" si="10"/>
        <v>BryanFlemingMGREATER DERRY TRACK CLUB</v>
      </c>
      <c r="G184" s="13">
        <v>4.1793981481481481E-2</v>
      </c>
      <c r="H184" s="23">
        <f>IF(C184="F",VLOOKUP(D184,'F 10K Road'!$A$2:$B$101,2,FALSE)*G184,VLOOKUP(D184,'M 10K Road'!$A$2:$B$101,2,FALSE)*G184)</f>
        <v>4.1793981481481481E-2</v>
      </c>
      <c r="I184" s="24">
        <f t="shared" si="11"/>
        <v>85</v>
      </c>
      <c r="J184" s="25">
        <f>VLOOKUP(I184,'Point Table'!A:B,2,FALSE)</f>
        <v>5.5</v>
      </c>
    </row>
    <row r="185" spans="1:10" x14ac:dyDescent="0.3">
      <c r="A185" s="3" t="s">
        <v>691</v>
      </c>
      <c r="B185" s="3" t="s">
        <v>692</v>
      </c>
      <c r="C185" s="3" t="s">
        <v>33</v>
      </c>
      <c r="D185" s="3">
        <v>23</v>
      </c>
      <c r="E185" s="3" t="s">
        <v>24</v>
      </c>
      <c r="F185" s="23" t="str">
        <f t="shared" si="10"/>
        <v>CalebCotterMGREATER MANCHESTER RUNNING CLUB</v>
      </c>
      <c r="G185" s="13">
        <v>4.2627314814814819E-2</v>
      </c>
      <c r="H185" s="23">
        <f>IF(C185="F",VLOOKUP(D185,'F 10K Road'!$A$2:$B$101,2,FALSE)*G185,VLOOKUP(D185,'M 10K Road'!$A$2:$B$101,2,FALSE)*G185)</f>
        <v>4.2627314814814819E-2</v>
      </c>
      <c r="I185" s="24">
        <f t="shared" si="11"/>
        <v>86</v>
      </c>
      <c r="J185" s="25">
        <f>VLOOKUP(I185,'Point Table'!A:B,2,FALSE)</f>
        <v>5.3125</v>
      </c>
    </row>
    <row r="186" spans="1:10" x14ac:dyDescent="0.3">
      <c r="A186" s="3" t="s">
        <v>111</v>
      </c>
      <c r="B186" s="3" t="s">
        <v>588</v>
      </c>
      <c r="C186" s="3" t="s">
        <v>33</v>
      </c>
      <c r="D186" s="3">
        <v>51</v>
      </c>
      <c r="E186" s="3" t="s">
        <v>20</v>
      </c>
      <c r="F186" s="23" t="str">
        <f t="shared" si="10"/>
        <v>RobertHoffmanMMILLENNIUM RUNNING</v>
      </c>
      <c r="G186" s="13">
        <v>5.0208333333333334E-2</v>
      </c>
      <c r="H186" s="23">
        <f>IF(C186="F",VLOOKUP(D186,'F 10K Road'!$A$2:$B$101,2,FALSE)*G186,VLOOKUP(D186,'M 10K Road'!$A$2:$B$101,2,FALSE)*G186)</f>
        <v>4.4238562500000002E-2</v>
      </c>
      <c r="I186" s="24">
        <f t="shared" si="11"/>
        <v>87</v>
      </c>
      <c r="J186" s="25">
        <f>VLOOKUP(I186,'Point Table'!A:B,2,FALSE)</f>
        <v>5.125</v>
      </c>
    </row>
    <row r="187" spans="1:10" x14ac:dyDescent="0.3">
      <c r="A187" s="3" t="s">
        <v>36</v>
      </c>
      <c r="B187" s="3" t="s">
        <v>693</v>
      </c>
      <c r="C187" s="3" t="s">
        <v>33</v>
      </c>
      <c r="D187" s="3">
        <v>52</v>
      </c>
      <c r="E187" s="3" t="s">
        <v>20</v>
      </c>
      <c r="F187" s="23" t="str">
        <f t="shared" si="10"/>
        <v>ThomasAckermanMMILLENNIUM RUNNING</v>
      </c>
      <c r="G187" s="13">
        <v>5.1307870370370372E-2</v>
      </c>
      <c r="H187" s="23">
        <f>IF(C187="F",VLOOKUP(D187,'F 10K Road'!$A$2:$B$101,2,FALSE)*G187,VLOOKUP(D187,'M 10K Road'!$A$2:$B$101,2,FALSE)*G187)</f>
        <v>4.482255555555556E-2</v>
      </c>
      <c r="I187" s="24">
        <f t="shared" si="11"/>
        <v>88</v>
      </c>
      <c r="J187" s="25">
        <f>VLOOKUP(I187,'Point Table'!A:B,2,FALSE)</f>
        <v>4.9375</v>
      </c>
    </row>
    <row r="188" spans="1:10" x14ac:dyDescent="0.3">
      <c r="A188" s="3" t="s">
        <v>694</v>
      </c>
      <c r="B188" s="3" t="s">
        <v>695</v>
      </c>
      <c r="C188" s="3" t="s">
        <v>33</v>
      </c>
      <c r="D188" s="3">
        <v>71</v>
      </c>
      <c r="E188" s="3" t="s">
        <v>19</v>
      </c>
      <c r="F188" s="23" t="str">
        <f t="shared" si="10"/>
        <v>FrederickAndersonMGREATER DERRY TRACK CLUB</v>
      </c>
      <c r="G188" s="13">
        <v>6.1435185185185183E-2</v>
      </c>
      <c r="H188" s="23">
        <f>IF(C188="F",VLOOKUP(D188,'F 10K Road'!$A$2:$B$101,2,FALSE)*G188,VLOOKUP(D188,'M 10K Road'!$A$2:$B$101,2,FALSE)*G188)</f>
        <v>4.489683333333333E-2</v>
      </c>
      <c r="I188" s="24">
        <f t="shared" si="11"/>
        <v>89</v>
      </c>
      <c r="J188" s="25">
        <f>VLOOKUP(I188,'Point Table'!A:B,2,FALSE)</f>
        <v>4.75</v>
      </c>
    </row>
    <row r="204" ht="13" customHeight="1" x14ac:dyDescent="0.3"/>
    <row r="499" ht="15.75" customHeight="1" x14ac:dyDescent="0.3"/>
  </sheetData>
  <sortState xmlns:xlrd2="http://schemas.microsoft.com/office/spreadsheetml/2017/richdata2" ref="A2:AB499">
    <sortCondition ref="C2:C499"/>
    <sortCondition descending="1" ref="J2:J499"/>
  </sortState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FE681-818D-47AF-A34A-5838B1202A9B}">
  <sheetPr>
    <outlinePr summaryBelow="0" summaryRight="0"/>
  </sheetPr>
  <dimension ref="A1:AE499"/>
  <sheetViews>
    <sheetView workbookViewId="0">
      <pane ySplit="1" topLeftCell="A2" activePane="bottomLeft" state="frozen"/>
      <selection pane="bottomLeft"/>
    </sheetView>
  </sheetViews>
  <sheetFormatPr defaultColWidth="12.3828125" defaultRowHeight="12.45" outlineLevelCol="1" x14ac:dyDescent="0.3"/>
  <cols>
    <col min="1" max="1" width="10.69140625" style="3" bestFit="1" customWidth="1"/>
    <col min="2" max="2" width="10.53515625" style="3" bestFit="1" customWidth="1"/>
    <col min="3" max="3" width="7.69140625" style="3" bestFit="1" customWidth="1"/>
    <col min="4" max="4" width="4.53515625" style="3" bestFit="1" customWidth="1"/>
    <col min="5" max="5" width="29.69140625" style="3" bestFit="1" customWidth="1" collapsed="1"/>
    <col min="6" max="6" width="44.3828125" style="3" hidden="1" customWidth="1" outlineLevel="1"/>
    <col min="7" max="7" width="12" style="3" bestFit="1" customWidth="1"/>
    <col min="8" max="8" width="9.84375" style="3" bestFit="1" customWidth="1"/>
    <col min="9" max="9" width="5.53515625" style="3" bestFit="1" customWidth="1"/>
    <col min="10" max="10" width="13.53515625" style="19" bestFit="1" customWidth="1"/>
    <col min="11" max="16384" width="12.3828125" style="3"/>
  </cols>
  <sheetData>
    <row r="1" spans="1:31" s="10" customFormat="1" x14ac:dyDescent="0.3">
      <c r="A1" s="4" t="s">
        <v>8</v>
      </c>
      <c r="B1" s="4" t="s">
        <v>9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10</v>
      </c>
      <c r="H1" s="4" t="s">
        <v>11</v>
      </c>
      <c r="I1" s="4" t="s">
        <v>12</v>
      </c>
      <c r="J1" s="18" t="s">
        <v>13</v>
      </c>
    </row>
    <row r="2" spans="1:31" x14ac:dyDescent="0.3">
      <c r="A2" s="2" t="s">
        <v>71</v>
      </c>
      <c r="B2" s="3" t="s">
        <v>72</v>
      </c>
      <c r="C2" s="3" t="s">
        <v>57</v>
      </c>
      <c r="D2" s="3">
        <v>59</v>
      </c>
      <c r="E2" s="2" t="s">
        <v>21</v>
      </c>
      <c r="F2" s="23" t="str">
        <f t="shared" ref="F2:F65" si="0">A2&amp;B2&amp;C2&amp;E2</f>
        <v>PamelaMooreFUPPER VALLEY RUNNING CLUB</v>
      </c>
      <c r="G2" s="13">
        <v>1.5136574074074073E-2</v>
      </c>
      <c r="H2" s="23">
        <f>IF(C2="F",VLOOKUP(D2,'F 4M Road'!$A$2:$B$101,2,FALSE)*G2,VLOOKUP(D2,'M 4M Road'!$A$2:$B$101,2,FALSE)*G2)</f>
        <v>1.2130450462962962E-2</v>
      </c>
      <c r="I2" s="24">
        <f t="shared" ref="I2:I65" si="1">COUNTIFS($C$2:$C$300,C2,$H$2:$H$300,"&lt;"&amp;H2)+1</f>
        <v>1</v>
      </c>
      <c r="J2" s="25">
        <f>VLOOKUP(I2,'Point Table'!A:B,2,FALSE)</f>
        <v>100</v>
      </c>
    </row>
    <row r="3" spans="1:31" x14ac:dyDescent="0.3">
      <c r="A3" s="3" t="s">
        <v>195</v>
      </c>
      <c r="B3" s="3" t="s">
        <v>196</v>
      </c>
      <c r="C3" s="3" t="s">
        <v>57</v>
      </c>
      <c r="D3" s="3">
        <v>40</v>
      </c>
      <c r="E3" s="2" t="s">
        <v>20</v>
      </c>
      <c r="F3" s="23" t="str">
        <f t="shared" si="0"/>
        <v>MaryKleneFMILLENNIUM RUNNING</v>
      </c>
      <c r="G3" s="13">
        <v>1.2679398148148148E-2</v>
      </c>
      <c r="H3" s="23">
        <f>IF(C3="F",VLOOKUP(D3,'F 4M Road'!$A$2:$B$101,2,FALSE)*G3,VLOOKUP(D3,'M 4M Road'!$A$2:$B$101,2,FALSE)*G3)</f>
        <v>1.229267650462963E-2</v>
      </c>
      <c r="I3" s="24">
        <f t="shared" si="1"/>
        <v>2</v>
      </c>
      <c r="J3" s="25">
        <f>VLOOKUP(I3,'Point Table'!A:B,2,FALSE)</f>
        <v>97</v>
      </c>
      <c r="P3" s="6"/>
      <c r="Y3" s="2"/>
      <c r="Z3" s="2"/>
      <c r="AA3" s="2"/>
      <c r="AB3" s="2"/>
      <c r="AC3" s="2"/>
      <c r="AD3" s="2"/>
      <c r="AE3" s="2"/>
    </row>
    <row r="4" spans="1:31" x14ac:dyDescent="0.3">
      <c r="A4" s="3" t="s">
        <v>190</v>
      </c>
      <c r="B4" s="3" t="s">
        <v>191</v>
      </c>
      <c r="C4" s="3" t="s">
        <v>57</v>
      </c>
      <c r="D4" s="3">
        <v>69</v>
      </c>
      <c r="E4" s="2" t="s">
        <v>20</v>
      </c>
      <c r="F4" s="23" t="str">
        <f t="shared" si="0"/>
        <v>LorraineMcPhillipsFMILLENNIUM RUNNING</v>
      </c>
      <c r="G4" s="13">
        <v>1.7667824074074075E-2</v>
      </c>
      <c r="H4" s="23">
        <f>IF(C4="F",VLOOKUP(D4,'F 4M Road'!$A$2:$B$101,2,FALSE)*G4,VLOOKUP(D4,'M 4M Road'!$A$2:$B$101,2,FALSE)*G4)</f>
        <v>1.2429314236111112E-2</v>
      </c>
      <c r="I4" s="24">
        <f t="shared" si="1"/>
        <v>3</v>
      </c>
      <c r="J4" s="25">
        <f>VLOOKUP(I4,'Point Table'!A:B,2,FALSE)</f>
        <v>94</v>
      </c>
    </row>
    <row r="5" spans="1:31" x14ac:dyDescent="0.3">
      <c r="A5" s="3" t="s">
        <v>185</v>
      </c>
      <c r="B5" s="3" t="s">
        <v>186</v>
      </c>
      <c r="C5" s="3" t="s">
        <v>57</v>
      </c>
      <c r="D5" s="3">
        <v>51</v>
      </c>
      <c r="E5" s="2" t="s">
        <v>20</v>
      </c>
      <c r="F5" s="23" t="str">
        <f t="shared" si="0"/>
        <v>YukiChorneyFMILLENNIUM RUNNING</v>
      </c>
      <c r="G5" s="13">
        <v>1.422800925925926E-2</v>
      </c>
      <c r="H5" s="23">
        <f>IF(C5="F",VLOOKUP(D5,'F 4M Road'!$A$2:$B$101,2,FALSE)*G5,VLOOKUP(D5,'M 4M Road'!$A$2:$B$101,2,FALSE)*G5)</f>
        <v>1.2517802546296298E-2</v>
      </c>
      <c r="I5" s="24">
        <f t="shared" si="1"/>
        <v>4</v>
      </c>
      <c r="J5" s="25">
        <f>VLOOKUP(I5,'Point Table'!A:B,2,FALSE)</f>
        <v>91</v>
      </c>
      <c r="P5" s="6"/>
      <c r="R5" s="9"/>
      <c r="X5" s="2"/>
      <c r="Y5" s="2"/>
      <c r="Z5" s="2"/>
      <c r="AA5" s="2"/>
      <c r="AB5" s="2"/>
      <c r="AC5" s="2"/>
      <c r="AD5" s="2"/>
      <c r="AE5" s="2"/>
    </row>
    <row r="6" spans="1:31" x14ac:dyDescent="0.3">
      <c r="A6" s="3" t="s">
        <v>87</v>
      </c>
      <c r="B6" s="3" t="s">
        <v>88</v>
      </c>
      <c r="C6" s="3" t="s">
        <v>57</v>
      </c>
      <c r="D6" s="3">
        <v>62</v>
      </c>
      <c r="E6" s="2" t="s">
        <v>21</v>
      </c>
      <c r="F6" s="23" t="str">
        <f t="shared" si="0"/>
        <v>LaurieReedFUPPER VALLEY RUNNING CLUB</v>
      </c>
      <c r="G6" s="13">
        <v>1.636574074074074E-2</v>
      </c>
      <c r="H6" s="23">
        <f>IF(C6="F",VLOOKUP(D6,'F 4M Road'!$A$2:$B$101,2,FALSE)*G6,VLOOKUP(D6,'M 4M Road'!$A$2:$B$101,2,FALSE)*G6)</f>
        <v>1.2634351851851851E-2</v>
      </c>
      <c r="I6" s="24">
        <f t="shared" si="1"/>
        <v>5</v>
      </c>
      <c r="J6" s="25">
        <f>VLOOKUP(I6,'Point Table'!A:B,2,FALSE)</f>
        <v>88</v>
      </c>
    </row>
    <row r="7" spans="1:31" x14ac:dyDescent="0.3">
      <c r="A7" s="3" t="s">
        <v>736</v>
      </c>
      <c r="B7" s="3" t="s">
        <v>415</v>
      </c>
      <c r="C7" s="3" t="s">
        <v>57</v>
      </c>
      <c r="D7" s="3">
        <v>32</v>
      </c>
      <c r="E7" s="2" t="s">
        <v>20</v>
      </c>
      <c r="F7" s="23" t="str">
        <f t="shared" si="0"/>
        <v>LizBelangerFMILLENNIUM RUNNING</v>
      </c>
      <c r="G7" s="13">
        <v>1.3148148148148147E-2</v>
      </c>
      <c r="H7" s="23">
        <f>IF(C7="F",VLOOKUP(D7,'F 4M Road'!$A$2:$B$101,2,FALSE)*G7,VLOOKUP(D7,'M 4M Road'!$A$2:$B$101,2,FALSE)*G7)</f>
        <v>1.3117907407407406E-2</v>
      </c>
      <c r="I7" s="24">
        <f t="shared" si="1"/>
        <v>6</v>
      </c>
      <c r="J7" s="25">
        <f>VLOOKUP(I7,'Point Table'!A:B,2,FALSE)</f>
        <v>85</v>
      </c>
      <c r="P7" s="6"/>
      <c r="R7" s="9"/>
      <c r="Y7" s="2"/>
      <c r="Z7" s="2"/>
      <c r="AA7" s="2"/>
      <c r="AB7" s="2"/>
      <c r="AC7" s="2"/>
      <c r="AD7" s="2"/>
      <c r="AE7" s="2"/>
    </row>
    <row r="8" spans="1:31" x14ac:dyDescent="0.3">
      <c r="A8" s="3" t="s">
        <v>203</v>
      </c>
      <c r="B8" s="3" t="s">
        <v>204</v>
      </c>
      <c r="C8" s="3" t="s">
        <v>57</v>
      </c>
      <c r="D8" s="3">
        <v>55</v>
      </c>
      <c r="E8" s="2" t="s">
        <v>20</v>
      </c>
      <c r="F8" s="23" t="str">
        <f t="shared" si="0"/>
        <v>EllenRaffioFMILLENNIUM RUNNING</v>
      </c>
      <c r="G8" s="13">
        <v>1.5689814814814816E-2</v>
      </c>
      <c r="H8" s="23">
        <f>IF(C8="F",VLOOKUP(D8,'F 4M Road'!$A$2:$B$101,2,FALSE)*G8,VLOOKUP(D8,'M 4M Road'!$A$2:$B$101,2,FALSE)*G8)</f>
        <v>1.3188858333333334E-2</v>
      </c>
      <c r="I8" s="24">
        <f t="shared" si="1"/>
        <v>7</v>
      </c>
      <c r="J8" s="25">
        <f>VLOOKUP(I8,'Point Table'!A:B,2,FALSE)</f>
        <v>82</v>
      </c>
    </row>
    <row r="9" spans="1:31" x14ac:dyDescent="0.3">
      <c r="A9" s="3" t="s">
        <v>201</v>
      </c>
      <c r="B9" s="3" t="s">
        <v>202</v>
      </c>
      <c r="C9" s="3" t="s">
        <v>57</v>
      </c>
      <c r="D9" s="3">
        <v>49</v>
      </c>
      <c r="E9" s="2" t="s">
        <v>20</v>
      </c>
      <c r="F9" s="23" t="str">
        <f t="shared" si="0"/>
        <v>EmaliaRubnerFMILLENNIUM RUNNING</v>
      </c>
      <c r="G9" s="13">
        <v>1.5172453703703704E-2</v>
      </c>
      <c r="H9" s="23">
        <f>IF(C9="F",VLOOKUP(D9,'F 4M Road'!$A$2:$B$101,2,FALSE)*G9,VLOOKUP(D9,'M 4M Road'!$A$2:$B$101,2,FALSE)*G9)</f>
        <v>1.3644587615740741E-2</v>
      </c>
      <c r="I9" s="24">
        <f t="shared" si="1"/>
        <v>8</v>
      </c>
      <c r="J9" s="25">
        <f>VLOOKUP(I9,'Point Table'!A:B,2,FALSE)</f>
        <v>79</v>
      </c>
    </row>
    <row r="10" spans="1:31" x14ac:dyDescent="0.3">
      <c r="A10" t="s">
        <v>100</v>
      </c>
      <c r="B10" t="s">
        <v>101</v>
      </c>
      <c r="C10" s="3" t="s">
        <v>57</v>
      </c>
      <c r="D10">
        <v>69</v>
      </c>
      <c r="E10" s="2" t="s">
        <v>19</v>
      </c>
      <c r="F10" s="23" t="str">
        <f t="shared" si="0"/>
        <v>PegDonovanFGREATER DERRY TRACK CLUB</v>
      </c>
      <c r="G10" s="12">
        <v>1.9739583333333335E-2</v>
      </c>
      <c r="H10" s="23">
        <f>IF(C10="F",VLOOKUP(D10,'F 4M Road'!$A$2:$B$101,2,FALSE)*G10,VLOOKUP(D10,'M 4M Road'!$A$2:$B$101,2,FALSE)*G10)</f>
        <v>1.3886796875000001E-2</v>
      </c>
      <c r="I10" s="24">
        <f t="shared" si="1"/>
        <v>9</v>
      </c>
      <c r="J10" s="25">
        <f>VLOOKUP(I10,'Point Table'!A:B,2,FALSE)</f>
        <v>76</v>
      </c>
      <c r="P10" s="6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3">
      <c r="A11" t="s">
        <v>55</v>
      </c>
      <c r="B11" t="s">
        <v>56</v>
      </c>
      <c r="C11" s="3" t="s">
        <v>57</v>
      </c>
      <c r="D11">
        <v>35</v>
      </c>
      <c r="E11" s="2" t="s">
        <v>19</v>
      </c>
      <c r="F11" s="23" t="str">
        <f t="shared" si="0"/>
        <v>TivanCasavantFGREATER DERRY TRACK CLUB</v>
      </c>
      <c r="G11" s="13">
        <v>1.4077546296296296E-2</v>
      </c>
      <c r="H11" s="23">
        <f>IF(C11="F",VLOOKUP(D11,'F 4M Road'!$A$2:$B$101,2,FALSE)*G11,VLOOKUP(D11,'M 4M Road'!$A$2:$B$101,2,FALSE)*G11)</f>
        <v>1.3949440625E-2</v>
      </c>
      <c r="I11" s="24">
        <f t="shared" si="1"/>
        <v>10</v>
      </c>
      <c r="J11" s="25">
        <f>VLOOKUP(I11,'Point Table'!A:B,2,FALSE)</f>
        <v>73</v>
      </c>
      <c r="P11" s="8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3">
      <c r="A12" t="s">
        <v>134</v>
      </c>
      <c r="B12" t="s">
        <v>135</v>
      </c>
      <c r="C12" s="3" t="s">
        <v>57</v>
      </c>
      <c r="D12">
        <v>74</v>
      </c>
      <c r="E12" s="2" t="s">
        <v>18</v>
      </c>
      <c r="F12" s="23" t="str">
        <f t="shared" si="0"/>
        <v>AlineKenneyFGATE CITY STRIDERS</v>
      </c>
      <c r="G12" s="12">
        <v>2.2152777777777775E-2</v>
      </c>
      <c r="H12" s="23">
        <f>IF(C12="F",VLOOKUP(D12,'F 4M Road'!$A$2:$B$101,2,FALSE)*G12,VLOOKUP(D12,'M 4M Road'!$A$2:$B$101,2,FALSE)*G12)</f>
        <v>1.4498993055555553E-2</v>
      </c>
      <c r="I12" s="24">
        <f t="shared" si="1"/>
        <v>11</v>
      </c>
      <c r="J12" s="25">
        <f>VLOOKUP(I12,'Point Table'!A:B,2,FALSE)</f>
        <v>70</v>
      </c>
      <c r="P12" s="6"/>
      <c r="Q12" s="6"/>
      <c r="R12" s="9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3">
      <c r="A13" s="3" t="s">
        <v>215</v>
      </c>
      <c r="B13" s="3" t="s">
        <v>216</v>
      </c>
      <c r="C13" s="3" t="s">
        <v>57</v>
      </c>
      <c r="D13" s="3">
        <v>66</v>
      </c>
      <c r="E13" s="2" t="s">
        <v>20</v>
      </c>
      <c r="F13" s="23" t="str">
        <f t="shared" si="0"/>
        <v>BarbaraObecnyFMILLENNIUM RUNNING</v>
      </c>
      <c r="G13" s="13">
        <v>2.0010416666666666E-2</v>
      </c>
      <c r="H13" s="23">
        <f>IF(C13="F",VLOOKUP(D13,'F 4M Road'!$A$2:$B$101,2,FALSE)*G13,VLOOKUP(D13,'M 4M Road'!$A$2:$B$101,2,FALSE)*G13)</f>
        <v>1.4663633333333334E-2</v>
      </c>
      <c r="I13" s="24">
        <f t="shared" si="1"/>
        <v>12</v>
      </c>
      <c r="J13" s="25">
        <f>VLOOKUP(I13,'Point Table'!A:B,2,FALSE)</f>
        <v>68</v>
      </c>
    </row>
    <row r="14" spans="1:31" x14ac:dyDescent="0.3">
      <c r="A14" t="s">
        <v>229</v>
      </c>
      <c r="B14" t="s">
        <v>230</v>
      </c>
      <c r="C14" s="3" t="s">
        <v>57</v>
      </c>
      <c r="D14">
        <v>54</v>
      </c>
      <c r="E14" s="2" t="s">
        <v>19</v>
      </c>
      <c r="F14" s="23" t="str">
        <f t="shared" si="0"/>
        <v>CariHoglundFGREATER DERRY TRACK CLUB</v>
      </c>
      <c r="G14" s="12">
        <v>1.7465277777777777E-2</v>
      </c>
      <c r="H14" s="23">
        <f>IF(C14="F",VLOOKUP(D14,'F 4M Road'!$A$2:$B$101,2,FALSE)*G14,VLOOKUP(D14,'M 4M Road'!$A$2:$B$101,2,FALSE)*G14)</f>
        <v>1.4852472222222224E-2</v>
      </c>
      <c r="I14" s="24">
        <f t="shared" si="1"/>
        <v>13</v>
      </c>
      <c r="J14" s="25">
        <f>VLOOKUP(I14,'Point Table'!A:B,2,FALSE)</f>
        <v>66</v>
      </c>
      <c r="P14" s="6"/>
      <c r="Q14" s="6"/>
      <c r="R14" s="9"/>
      <c r="AA14" s="2"/>
      <c r="AB14" s="2"/>
      <c r="AC14" s="2"/>
      <c r="AD14" s="2"/>
      <c r="AE14" s="2"/>
    </row>
    <row r="15" spans="1:31" x14ac:dyDescent="0.3">
      <c r="A15" t="s">
        <v>119</v>
      </c>
      <c r="B15" t="s">
        <v>120</v>
      </c>
      <c r="C15" s="3" t="s">
        <v>57</v>
      </c>
      <c r="D15">
        <v>61</v>
      </c>
      <c r="E15" s="2" t="s">
        <v>19</v>
      </c>
      <c r="F15" s="23" t="str">
        <f t="shared" si="0"/>
        <v>DeniseSarnieFGREATER DERRY TRACK CLUB</v>
      </c>
      <c r="G15" s="12">
        <v>1.9026620370370371E-2</v>
      </c>
      <c r="H15" s="23">
        <f>IF(C15="F",VLOOKUP(D15,'F 4M Road'!$A$2:$B$101,2,FALSE)*G15,VLOOKUP(D15,'M 4M Road'!$A$2:$B$101,2,FALSE)*G15)</f>
        <v>1.4875011805555557E-2</v>
      </c>
      <c r="I15" s="24">
        <f t="shared" si="1"/>
        <v>14</v>
      </c>
      <c r="J15" s="25">
        <f>VLOOKUP(I15,'Point Table'!A:B,2,FALSE)</f>
        <v>64</v>
      </c>
      <c r="P15" s="8"/>
      <c r="Q15" s="6"/>
      <c r="R15" s="9"/>
      <c r="AA15" s="2"/>
      <c r="AB15" s="2"/>
      <c r="AC15" s="2"/>
      <c r="AD15" s="2"/>
      <c r="AE15" s="2"/>
    </row>
    <row r="16" spans="1:31" x14ac:dyDescent="0.3">
      <c r="A16" t="s">
        <v>97</v>
      </c>
      <c r="B16" t="s">
        <v>98</v>
      </c>
      <c r="C16" s="3" t="s">
        <v>57</v>
      </c>
      <c r="D16">
        <v>54</v>
      </c>
      <c r="E16" s="2" t="s">
        <v>18</v>
      </c>
      <c r="F16" s="23" t="str">
        <f t="shared" si="0"/>
        <v>DianeDrudingFGATE CITY STRIDERS</v>
      </c>
      <c r="G16" s="12">
        <v>1.7499999999999998E-2</v>
      </c>
      <c r="H16" s="23">
        <f>IF(C16="F",VLOOKUP(D16,'F 4M Road'!$A$2:$B$101,2,FALSE)*G16,VLOOKUP(D16,'M 4M Road'!$A$2:$B$101,2,FALSE)*G16)</f>
        <v>1.4881999999999999E-2</v>
      </c>
      <c r="I16" s="24">
        <f t="shared" si="1"/>
        <v>15</v>
      </c>
      <c r="J16" s="25">
        <f>VLOOKUP(I16,'Point Table'!A:B,2,FALSE)</f>
        <v>62</v>
      </c>
      <c r="P16" s="6"/>
      <c r="Q16" s="6"/>
      <c r="R16" s="9"/>
      <c r="AA16" s="2"/>
      <c r="AB16" s="2"/>
      <c r="AC16" s="2"/>
      <c r="AD16" s="2"/>
      <c r="AE16" s="2"/>
    </row>
    <row r="17" spans="1:31" x14ac:dyDescent="0.3">
      <c r="A17" s="3" t="s">
        <v>209</v>
      </c>
      <c r="B17" s="3" t="s">
        <v>210</v>
      </c>
      <c r="C17" s="3" t="s">
        <v>57</v>
      </c>
      <c r="D17" s="3">
        <v>63</v>
      </c>
      <c r="E17" s="2" t="s">
        <v>20</v>
      </c>
      <c r="F17" s="23" t="str">
        <f t="shared" si="0"/>
        <v>CharlaStevensFMILLENNIUM RUNNING</v>
      </c>
      <c r="G17" s="13">
        <v>1.9987268518518519E-2</v>
      </c>
      <c r="H17" s="23">
        <f>IF(C17="F",VLOOKUP(D17,'F 4M Road'!$A$2:$B$101,2,FALSE)*G17,VLOOKUP(D17,'M 4M Road'!$A$2:$B$101,2,FALSE)*G17)</f>
        <v>1.5234296064814815E-2</v>
      </c>
      <c r="I17" s="24">
        <f t="shared" si="1"/>
        <v>16</v>
      </c>
      <c r="J17" s="25">
        <f>VLOOKUP(I17,'Point Table'!A:B,2,FALSE)</f>
        <v>60</v>
      </c>
    </row>
    <row r="18" spans="1:31" x14ac:dyDescent="0.3">
      <c r="A18" t="s">
        <v>310</v>
      </c>
      <c r="B18" t="s">
        <v>311</v>
      </c>
      <c r="C18" s="3" t="s">
        <v>57</v>
      </c>
      <c r="D18">
        <v>45</v>
      </c>
      <c r="E18" s="2" t="s">
        <v>19</v>
      </c>
      <c r="F18" s="23" t="str">
        <f t="shared" si="0"/>
        <v>KirstenKortzFGREATER DERRY TRACK CLUB</v>
      </c>
      <c r="G18" s="12">
        <v>1.6398148148148148E-2</v>
      </c>
      <c r="H18" s="23">
        <f>IF(C18="F",VLOOKUP(D18,'F 4M Road'!$A$2:$B$101,2,FALSE)*G18,VLOOKUP(D18,'M 4M Road'!$A$2:$B$101,2,FALSE)*G18)</f>
        <v>1.5340467592592593E-2</v>
      </c>
      <c r="I18" s="24">
        <f t="shared" si="1"/>
        <v>17</v>
      </c>
      <c r="J18" s="25">
        <f>VLOOKUP(I18,'Point Table'!A:B,2,FALSE)</f>
        <v>58</v>
      </c>
      <c r="P18" s="8"/>
      <c r="Q18" s="6"/>
      <c r="R18" s="9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3">
      <c r="A19" t="s">
        <v>716</v>
      </c>
      <c r="B19" t="s">
        <v>324</v>
      </c>
      <c r="C19" s="3" t="s">
        <v>57</v>
      </c>
      <c r="D19">
        <v>63</v>
      </c>
      <c r="E19" s="2" t="s">
        <v>19</v>
      </c>
      <c r="F19" s="23" t="str">
        <f t="shared" si="0"/>
        <v>MarggieQuinnFGREATER DERRY TRACK CLUB</v>
      </c>
      <c r="G19" s="13">
        <v>2.0260416666666666E-2</v>
      </c>
      <c r="H19" s="23">
        <f>IF(C19="F",VLOOKUP(D19,'F 4M Road'!$A$2:$B$101,2,FALSE)*G19,VLOOKUP(D19,'M 4M Road'!$A$2:$B$101,2,FALSE)*G19)</f>
        <v>1.5442489583333333E-2</v>
      </c>
      <c r="I19" s="24">
        <f t="shared" si="1"/>
        <v>18</v>
      </c>
      <c r="J19" s="25">
        <f>VLOOKUP(I19,'Point Table'!A:B,2,FALSE)</f>
        <v>56</v>
      </c>
      <c r="P19" s="6"/>
      <c r="Q19" s="6"/>
      <c r="R19" s="9"/>
      <c r="X19" s="2"/>
      <c r="AB19" s="2"/>
      <c r="AC19" s="2"/>
      <c r="AD19" s="2"/>
      <c r="AE19" s="2"/>
    </row>
    <row r="20" spans="1:31" x14ac:dyDescent="0.3">
      <c r="A20" t="s">
        <v>618</v>
      </c>
      <c r="B20" t="s">
        <v>619</v>
      </c>
      <c r="C20" s="3" t="s">
        <v>57</v>
      </c>
      <c r="D20">
        <v>57</v>
      </c>
      <c r="E20" s="2" t="s">
        <v>18</v>
      </c>
      <c r="F20" s="23" t="str">
        <f t="shared" si="0"/>
        <v>SusanneYeeFGATE CITY STRIDERS</v>
      </c>
      <c r="G20" s="12">
        <v>1.8922453703703705E-2</v>
      </c>
      <c r="H20" s="23">
        <f>IF(C20="F",VLOOKUP(D20,'F 4M Road'!$A$2:$B$101,2,FALSE)*G20,VLOOKUP(D20,'M 4M Road'!$A$2:$B$101,2,FALSE)*G20)</f>
        <v>1.5535334490740741E-2</v>
      </c>
      <c r="I20" s="24">
        <f t="shared" si="1"/>
        <v>19</v>
      </c>
      <c r="J20" s="25">
        <f>VLOOKUP(I20,'Point Table'!A:B,2,FALSE)</f>
        <v>54</v>
      </c>
      <c r="P20" s="8"/>
      <c r="Q20" s="6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3">
      <c r="A21" t="s">
        <v>168</v>
      </c>
      <c r="B21" t="s">
        <v>169</v>
      </c>
      <c r="C21" s="3" t="s">
        <v>57</v>
      </c>
      <c r="D21">
        <v>65</v>
      </c>
      <c r="E21" s="2" t="s">
        <v>19</v>
      </c>
      <c r="F21" s="23" t="str">
        <f t="shared" si="0"/>
        <v>ConnieNolanFGREATER DERRY TRACK CLUB</v>
      </c>
      <c r="G21" s="12">
        <v>2.0921296296296295E-2</v>
      </c>
      <c r="H21" s="23">
        <f>IF(C21="F",VLOOKUP(D21,'F 4M Road'!$A$2:$B$101,2,FALSE)*G21,VLOOKUP(D21,'M 4M Road'!$A$2:$B$101,2,FALSE)*G21)</f>
        <v>1.553615462962963E-2</v>
      </c>
      <c r="I21" s="24">
        <f t="shared" si="1"/>
        <v>20</v>
      </c>
      <c r="J21" s="25">
        <f>VLOOKUP(I21,'Point Table'!A:B,2,FALSE)</f>
        <v>52</v>
      </c>
      <c r="P21" s="6"/>
      <c r="Q21" s="6"/>
      <c r="R21" s="9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3">
      <c r="A22" t="s">
        <v>245</v>
      </c>
      <c r="B22" t="s">
        <v>699</v>
      </c>
      <c r="C22" s="3" t="s">
        <v>57</v>
      </c>
      <c r="D22">
        <v>44</v>
      </c>
      <c r="E22" s="2" t="s">
        <v>18</v>
      </c>
      <c r="F22" s="23" t="str">
        <f t="shared" si="0"/>
        <v>AngelaPoulinFGATE CITY STRIDERS</v>
      </c>
      <c r="G22" s="12">
        <v>1.6655092592592593E-2</v>
      </c>
      <c r="H22" s="23">
        <f>IF(C22="F",VLOOKUP(D22,'F 4M Road'!$A$2:$B$101,2,FALSE)*G22,VLOOKUP(D22,'M 4M Road'!$A$2:$B$101,2,FALSE)*G22)</f>
        <v>1.5710748842592593E-2</v>
      </c>
      <c r="I22" s="24">
        <f t="shared" si="1"/>
        <v>21</v>
      </c>
      <c r="J22" s="25">
        <f>VLOOKUP(I22,'Point Table'!A:B,2,FALSE)</f>
        <v>50</v>
      </c>
      <c r="P22" s="6"/>
      <c r="Q22" s="6"/>
      <c r="R22" s="9"/>
      <c r="AA22" s="2"/>
      <c r="AB22" s="2"/>
      <c r="AC22" s="2"/>
      <c r="AD22" s="2"/>
      <c r="AE22" s="2"/>
    </row>
    <row r="23" spans="1:31" x14ac:dyDescent="0.3">
      <c r="A23" s="3" t="s">
        <v>748</v>
      </c>
      <c r="B23" s="3" t="s">
        <v>749</v>
      </c>
      <c r="C23" s="3" t="s">
        <v>57</v>
      </c>
      <c r="D23" s="3">
        <v>64</v>
      </c>
      <c r="E23" s="2" t="s">
        <v>20</v>
      </c>
      <c r="F23" s="23" t="str">
        <f t="shared" si="0"/>
        <v>DonnaDostieFMILLENNIUM RUNNING</v>
      </c>
      <c r="G23" s="13">
        <v>2.1111111111111108E-2</v>
      </c>
      <c r="H23" s="23">
        <f>IF(C23="F",VLOOKUP(D23,'F 4M Road'!$A$2:$B$101,2,FALSE)*G23,VLOOKUP(D23,'M 4M Road'!$A$2:$B$101,2,FALSE)*G23)</f>
        <v>1.5883999999999995E-2</v>
      </c>
      <c r="I23" s="24">
        <f t="shared" si="1"/>
        <v>22</v>
      </c>
      <c r="J23" s="25">
        <f>VLOOKUP(I23,'Point Table'!A:B,2,FALSE)</f>
        <v>48.5</v>
      </c>
    </row>
    <row r="24" spans="1:31" x14ac:dyDescent="0.3">
      <c r="A24" s="3" t="s">
        <v>91</v>
      </c>
      <c r="B24" s="3" t="s">
        <v>248</v>
      </c>
      <c r="C24" s="3" t="s">
        <v>57</v>
      </c>
      <c r="D24" s="3">
        <v>46</v>
      </c>
      <c r="E24" s="2" t="s">
        <v>20</v>
      </c>
      <c r="F24" s="23" t="str">
        <f t="shared" si="0"/>
        <v>LauraHeathFMILLENNIUM RUNNING</v>
      </c>
      <c r="G24" s="13">
        <v>1.7358796296296296E-2</v>
      </c>
      <c r="H24" s="23">
        <f>IF(C24="F",VLOOKUP(D24,'F 4M Road'!$A$2:$B$101,2,FALSE)*G24,VLOOKUP(D24,'M 4M Road'!$A$2:$B$101,2,FALSE)*G24)</f>
        <v>1.6095075925925927E-2</v>
      </c>
      <c r="I24" s="24">
        <f t="shared" si="1"/>
        <v>23</v>
      </c>
      <c r="J24" s="25">
        <f>VLOOKUP(I24,'Point Table'!A:B,2,FALSE)</f>
        <v>47</v>
      </c>
    </row>
    <row r="25" spans="1:31" x14ac:dyDescent="0.3">
      <c r="A25" s="3" t="s">
        <v>245</v>
      </c>
      <c r="B25" s="3" t="s">
        <v>742</v>
      </c>
      <c r="C25" s="3" t="s">
        <v>57</v>
      </c>
      <c r="D25" s="3">
        <v>39</v>
      </c>
      <c r="E25" s="2" t="s">
        <v>20</v>
      </c>
      <c r="F25" s="23" t="str">
        <f t="shared" si="0"/>
        <v>AngelaGiordanoFMILLENNIUM RUNNING</v>
      </c>
      <c r="G25" s="13">
        <v>1.6702546296296295E-2</v>
      </c>
      <c r="H25" s="23">
        <f>IF(C25="F",VLOOKUP(D25,'F 4M Road'!$A$2:$B$101,2,FALSE)*G25,VLOOKUP(D25,'M 4M Road'!$A$2:$B$101,2,FALSE)*G25)</f>
        <v>1.6279971875E-2</v>
      </c>
      <c r="I25" s="24">
        <f t="shared" si="1"/>
        <v>24</v>
      </c>
      <c r="J25" s="25">
        <f>VLOOKUP(I25,'Point Table'!A:B,2,FALSE)</f>
        <v>45.5</v>
      </c>
    </row>
    <row r="26" spans="1:31" x14ac:dyDescent="0.3">
      <c r="A26" t="s">
        <v>609</v>
      </c>
      <c r="B26" t="s">
        <v>621</v>
      </c>
      <c r="C26" s="3" t="s">
        <v>57</v>
      </c>
      <c r="D26">
        <v>64</v>
      </c>
      <c r="E26" s="2" t="s">
        <v>19</v>
      </c>
      <c r="F26" s="23" t="str">
        <f t="shared" si="0"/>
        <v>GinaFerranteFGREATER DERRY TRACK CLUB</v>
      </c>
      <c r="G26" s="12">
        <v>2.1662037037037035E-2</v>
      </c>
      <c r="H26" s="23">
        <f>IF(C26="F",VLOOKUP(D26,'F 4M Road'!$A$2:$B$101,2,FALSE)*G26,VLOOKUP(D26,'M 4M Road'!$A$2:$B$101,2,FALSE)*G26)</f>
        <v>1.6298516666666665E-2</v>
      </c>
      <c r="I26" s="24">
        <f t="shared" si="1"/>
        <v>25</v>
      </c>
      <c r="J26" s="25">
        <f>VLOOKUP(I26,'Point Table'!A:B,2,FALSE)</f>
        <v>44</v>
      </c>
      <c r="P26" s="6"/>
      <c r="Q26" s="6"/>
      <c r="R26" s="9"/>
      <c r="AA26" s="2"/>
      <c r="AB26" s="2"/>
      <c r="AC26" s="2"/>
      <c r="AD26" s="2"/>
      <c r="AE26" s="2"/>
    </row>
    <row r="27" spans="1:31" x14ac:dyDescent="0.3">
      <c r="A27" s="3" t="s">
        <v>792</v>
      </c>
      <c r="B27" s="3" t="s">
        <v>125</v>
      </c>
      <c r="C27" s="3" t="s">
        <v>57</v>
      </c>
      <c r="D27" s="3">
        <v>22</v>
      </c>
      <c r="E27" s="2" t="s">
        <v>18</v>
      </c>
      <c r="F27" s="23" t="str">
        <f t="shared" si="0"/>
        <v>HannahSwainFGATE CITY STRIDERS</v>
      </c>
      <c r="G27" s="13">
        <v>1.6331018518518519E-2</v>
      </c>
      <c r="H27" s="23">
        <f>IF(C27="F",VLOOKUP(D27,'F 4M Road'!$A$2:$B$101,2,FALSE)*G27,VLOOKUP(D27,'M 4M Road'!$A$2:$B$101,2,FALSE)*G27)</f>
        <v>1.6331018518518519E-2</v>
      </c>
      <c r="I27" s="24">
        <f t="shared" si="1"/>
        <v>26</v>
      </c>
      <c r="J27" s="25">
        <f>VLOOKUP(I27,'Point Table'!A:B,2,FALSE)</f>
        <v>42.5</v>
      </c>
    </row>
    <row r="28" spans="1:31" x14ac:dyDescent="0.3">
      <c r="A28" t="s">
        <v>91</v>
      </c>
      <c r="B28" t="s">
        <v>92</v>
      </c>
      <c r="C28" s="3" t="s">
        <v>57</v>
      </c>
      <c r="D28">
        <v>44</v>
      </c>
      <c r="E28" s="2" t="s">
        <v>18</v>
      </c>
      <c r="F28" s="23" t="str">
        <f t="shared" si="0"/>
        <v>LauraSouleFGATE CITY STRIDERS</v>
      </c>
      <c r="G28" s="12">
        <v>1.7465277777777777E-2</v>
      </c>
      <c r="H28" s="23">
        <f>IF(C28="F",VLOOKUP(D28,'F 4M Road'!$A$2:$B$101,2,FALSE)*G28,VLOOKUP(D28,'M 4M Road'!$A$2:$B$101,2,FALSE)*G28)</f>
        <v>1.6474996527777779E-2</v>
      </c>
      <c r="I28" s="24">
        <f t="shared" si="1"/>
        <v>27</v>
      </c>
      <c r="J28" s="25">
        <f>VLOOKUP(I28,'Point Table'!A:B,2,FALSE)</f>
        <v>41</v>
      </c>
      <c r="P28" s="8"/>
      <c r="Q28" s="6"/>
      <c r="R28" s="9"/>
      <c r="AA28" s="2"/>
      <c r="AB28" s="2"/>
      <c r="AC28" s="2"/>
      <c r="AD28" s="2"/>
      <c r="AE28" s="2"/>
    </row>
    <row r="29" spans="1:31" x14ac:dyDescent="0.3">
      <c r="A29" t="s">
        <v>275</v>
      </c>
      <c r="B29" t="s">
        <v>698</v>
      </c>
      <c r="C29" s="3" t="s">
        <v>57</v>
      </c>
      <c r="D29">
        <v>29</v>
      </c>
      <c r="E29" s="2" t="s">
        <v>18</v>
      </c>
      <c r="F29" s="23" t="str">
        <f t="shared" si="0"/>
        <v>KatherineMeredithFGATE CITY STRIDERS</v>
      </c>
      <c r="G29" s="12">
        <v>1.6662037037037034E-2</v>
      </c>
      <c r="H29" s="23">
        <f>IF(C29="F",VLOOKUP(D29,'F 4M Road'!$A$2:$B$101,2,FALSE)*G29,VLOOKUP(D29,'M 4M Road'!$A$2:$B$101,2,FALSE)*G29)</f>
        <v>1.6662037037037034E-2</v>
      </c>
      <c r="I29" s="24">
        <f t="shared" si="1"/>
        <v>28</v>
      </c>
      <c r="J29" s="25">
        <f>VLOOKUP(I29,'Point Table'!A:B,2,FALSE)</f>
        <v>39.5</v>
      </c>
      <c r="P29" s="6"/>
      <c r="Q29" s="6"/>
      <c r="R29" s="9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3">
      <c r="A30" s="3" t="s">
        <v>238</v>
      </c>
      <c r="B30" s="3" t="s">
        <v>251</v>
      </c>
      <c r="C30" s="3" t="s">
        <v>57</v>
      </c>
      <c r="D30" s="3">
        <v>57</v>
      </c>
      <c r="E30" s="2" t="s">
        <v>20</v>
      </c>
      <c r="F30" s="23" t="str">
        <f t="shared" si="0"/>
        <v>DeborahMitchellFMILLENNIUM RUNNING</v>
      </c>
      <c r="G30" s="13">
        <v>2.0333333333333335E-2</v>
      </c>
      <c r="H30" s="23">
        <f>IF(C30="F",VLOOKUP(D30,'F 4M Road'!$A$2:$B$101,2,FALSE)*G30,VLOOKUP(D30,'M 4M Road'!$A$2:$B$101,2,FALSE)*G30)</f>
        <v>1.6693666666666666E-2</v>
      </c>
      <c r="I30" s="24">
        <f t="shared" si="1"/>
        <v>29</v>
      </c>
      <c r="J30" s="25">
        <f>VLOOKUP(I30,'Point Table'!A:B,2,FALSE)</f>
        <v>38</v>
      </c>
    </row>
    <row r="31" spans="1:31" x14ac:dyDescent="0.3">
      <c r="A31" s="3" t="s">
        <v>197</v>
      </c>
      <c r="B31" s="3" t="s">
        <v>743</v>
      </c>
      <c r="C31" s="3" t="s">
        <v>57</v>
      </c>
      <c r="D31" s="3">
        <v>38</v>
      </c>
      <c r="E31" s="2" t="s">
        <v>20</v>
      </c>
      <c r="F31" s="23" t="str">
        <f t="shared" si="0"/>
        <v>RebeccaPeabodyFMILLENNIUM RUNNING</v>
      </c>
      <c r="G31" s="13">
        <v>1.7193287037037038E-2</v>
      </c>
      <c r="H31" s="23">
        <f>IF(C31="F",VLOOKUP(D31,'F 4M Road'!$A$2:$B$101,2,FALSE)*G31,VLOOKUP(D31,'M 4M Road'!$A$2:$B$101,2,FALSE)*G31)</f>
        <v>1.6840824652777781E-2</v>
      </c>
      <c r="I31" s="24">
        <f t="shared" si="1"/>
        <v>30</v>
      </c>
      <c r="J31" s="25">
        <f>VLOOKUP(I31,'Point Table'!A:B,2,FALSE)</f>
        <v>36.5</v>
      </c>
    </row>
    <row r="32" spans="1:31" x14ac:dyDescent="0.3">
      <c r="A32" t="s">
        <v>61</v>
      </c>
      <c r="B32" t="s">
        <v>125</v>
      </c>
      <c r="C32" s="3" t="s">
        <v>57</v>
      </c>
      <c r="D32">
        <v>54</v>
      </c>
      <c r="E32" s="2" t="s">
        <v>18</v>
      </c>
      <c r="F32" s="23" t="str">
        <f t="shared" si="0"/>
        <v>JulieSwainFGATE CITY STRIDERS</v>
      </c>
      <c r="G32" s="12">
        <v>1.9819444444444442E-2</v>
      </c>
      <c r="H32" s="23">
        <f>IF(C32="F",VLOOKUP(D32,'F 4M Road'!$A$2:$B$101,2,FALSE)*G32,VLOOKUP(D32,'M 4M Road'!$A$2:$B$101,2,FALSE)*G32)</f>
        <v>1.6854455555555554E-2</v>
      </c>
      <c r="I32" s="24">
        <f t="shared" si="1"/>
        <v>31</v>
      </c>
      <c r="J32" s="25">
        <f>VLOOKUP(I32,'Point Table'!A:B,2,FALSE)</f>
        <v>35</v>
      </c>
      <c r="P32" s="8"/>
      <c r="AA32" s="2"/>
      <c r="AB32" s="2"/>
      <c r="AC32" s="2"/>
      <c r="AD32" s="2"/>
      <c r="AE32" s="2"/>
    </row>
    <row r="33" spans="1:31" x14ac:dyDescent="0.3">
      <c r="A33" s="3" t="s">
        <v>273</v>
      </c>
      <c r="B33" s="3" t="s">
        <v>274</v>
      </c>
      <c r="C33" s="3" t="s">
        <v>57</v>
      </c>
      <c r="D33" s="3">
        <v>53</v>
      </c>
      <c r="E33" s="2" t="s">
        <v>20</v>
      </c>
      <c r="F33" s="23" t="str">
        <f t="shared" si="0"/>
        <v>KimberlyBonenfantFMILLENNIUM RUNNING</v>
      </c>
      <c r="G33" s="13">
        <v>1.974421296296296E-2</v>
      </c>
      <c r="H33" s="23">
        <f>IF(C33="F",VLOOKUP(D33,'F 4M Road'!$A$2:$B$101,2,FALSE)*G33,VLOOKUP(D33,'M 4M Road'!$A$2:$B$101,2,FALSE)*G33)</f>
        <v>1.6983971990740736E-2</v>
      </c>
      <c r="I33" s="24">
        <f t="shared" si="1"/>
        <v>32</v>
      </c>
      <c r="J33" s="25">
        <f>VLOOKUP(I33,'Point Table'!A:B,2,FALSE)</f>
        <v>34</v>
      </c>
    </row>
    <row r="34" spans="1:31" x14ac:dyDescent="0.3">
      <c r="A34" t="s">
        <v>156</v>
      </c>
      <c r="B34" t="s">
        <v>722</v>
      </c>
      <c r="C34" s="3" t="s">
        <v>57</v>
      </c>
      <c r="D34">
        <v>66</v>
      </c>
      <c r="E34" s="2" t="s">
        <v>19</v>
      </c>
      <c r="F34" s="23" t="str">
        <f t="shared" si="0"/>
        <v>LisaHarringtonFGREATER DERRY TRACK CLUB</v>
      </c>
      <c r="G34" s="12">
        <v>2.3243055555555555E-2</v>
      </c>
      <c r="H34" s="23">
        <f>IF(C34="F",VLOOKUP(D34,'F 4M Road'!$A$2:$B$101,2,FALSE)*G34,VLOOKUP(D34,'M 4M Road'!$A$2:$B$101,2,FALSE)*G34)</f>
        <v>1.703251111111111E-2</v>
      </c>
      <c r="I34" s="24">
        <f t="shared" si="1"/>
        <v>33</v>
      </c>
      <c r="J34" s="25">
        <f>VLOOKUP(I34,'Point Table'!A:B,2,FALSE)</f>
        <v>33</v>
      </c>
      <c r="P34" s="6"/>
      <c r="Q34" s="6"/>
      <c r="R34" s="9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3">
      <c r="A35" t="s">
        <v>108</v>
      </c>
      <c r="B35" t="s">
        <v>45</v>
      </c>
      <c r="C35" s="3" t="s">
        <v>57</v>
      </c>
      <c r="D35">
        <v>52</v>
      </c>
      <c r="E35" s="2" t="s">
        <v>19</v>
      </c>
      <c r="F35" s="23" t="str">
        <f t="shared" si="0"/>
        <v>JoanneToscanoFGREATER DERRY TRACK CLUB</v>
      </c>
      <c r="G35" s="12">
        <v>1.9682870370370371E-2</v>
      </c>
      <c r="H35" s="23">
        <f>IF(C35="F",VLOOKUP(D35,'F 4M Road'!$A$2:$B$101,2,FALSE)*G35,VLOOKUP(D35,'M 4M Road'!$A$2:$B$101,2,FALSE)*G35)</f>
        <v>1.7124097222222225E-2</v>
      </c>
      <c r="I35" s="24">
        <f t="shared" si="1"/>
        <v>34</v>
      </c>
      <c r="J35" s="25">
        <f>VLOOKUP(I35,'Point Table'!A:B,2,FALSE)</f>
        <v>32</v>
      </c>
      <c r="P35" s="6"/>
      <c r="R35" s="9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3">
      <c r="A36" t="s">
        <v>119</v>
      </c>
      <c r="B36" t="s">
        <v>142</v>
      </c>
      <c r="C36" s="3" t="s">
        <v>57</v>
      </c>
      <c r="D36">
        <v>56</v>
      </c>
      <c r="E36" s="2" t="s">
        <v>19</v>
      </c>
      <c r="F36" s="23" t="str">
        <f t="shared" si="0"/>
        <v>DeniseKeyesFGREATER DERRY TRACK CLUB</v>
      </c>
      <c r="G36" s="12">
        <v>2.067824074074074E-2</v>
      </c>
      <c r="H36" s="23">
        <f>IF(C36="F",VLOOKUP(D36,'F 4M Road'!$A$2:$B$101,2,FALSE)*G36,VLOOKUP(D36,'M 4M Road'!$A$2:$B$101,2,FALSE)*G36)</f>
        <v>1.7179482407407406E-2</v>
      </c>
      <c r="I36" s="24">
        <f t="shared" si="1"/>
        <v>35</v>
      </c>
      <c r="J36" s="25">
        <f>VLOOKUP(I36,'Point Table'!A:B,2,FALSE)</f>
        <v>31</v>
      </c>
      <c r="P36" s="6"/>
      <c r="Q36" s="6"/>
      <c r="R36" s="9"/>
      <c r="W36" s="7"/>
      <c r="AA36" s="2"/>
      <c r="AB36" s="2"/>
      <c r="AC36" s="2"/>
      <c r="AD36" s="2"/>
      <c r="AE36" s="2"/>
    </row>
    <row r="37" spans="1:31" x14ac:dyDescent="0.3">
      <c r="A37" t="s">
        <v>51</v>
      </c>
      <c r="B37" t="s">
        <v>136</v>
      </c>
      <c r="C37" s="3" t="s">
        <v>57</v>
      </c>
      <c r="D37">
        <v>60</v>
      </c>
      <c r="E37" s="2" t="s">
        <v>19</v>
      </c>
      <c r="F37" s="23" t="str">
        <f t="shared" si="0"/>
        <v>JeanManningFGREATER DERRY TRACK CLUB</v>
      </c>
      <c r="G37" s="12">
        <v>2.1896990740740741E-2</v>
      </c>
      <c r="H37" s="23">
        <f>IF(C37="F",VLOOKUP(D37,'F 4M Road'!$A$2:$B$101,2,FALSE)*G37,VLOOKUP(D37,'M 4M Road'!$A$2:$B$101,2,FALSE)*G37)</f>
        <v>1.7333657870370368E-2</v>
      </c>
      <c r="I37" s="24">
        <f t="shared" si="1"/>
        <v>36</v>
      </c>
      <c r="J37" s="25">
        <f>VLOOKUP(I37,'Point Table'!A:B,2,FALSE)</f>
        <v>30</v>
      </c>
      <c r="P37" s="6"/>
      <c r="Q37" s="6"/>
      <c r="R37" s="9"/>
      <c r="AA37" s="2"/>
      <c r="AB37" s="2"/>
      <c r="AC37" s="2"/>
      <c r="AD37" s="2"/>
      <c r="AE37" s="2"/>
    </row>
    <row r="38" spans="1:31" x14ac:dyDescent="0.3">
      <c r="A38" s="3" t="s">
        <v>275</v>
      </c>
      <c r="B38" s="3" t="s">
        <v>276</v>
      </c>
      <c r="C38" s="3" t="s">
        <v>57</v>
      </c>
      <c r="D38" s="3">
        <v>34</v>
      </c>
      <c r="E38" s="2" t="s">
        <v>20</v>
      </c>
      <c r="F38" s="23" t="str">
        <f t="shared" si="0"/>
        <v>KatherineGrzybFMILLENNIUM RUNNING</v>
      </c>
      <c r="G38" s="13">
        <v>1.7449074074074072E-2</v>
      </c>
      <c r="H38" s="23">
        <f>IF(C38="F",VLOOKUP(D38,'F 4M Road'!$A$2:$B$101,2,FALSE)*G38,VLOOKUP(D38,'M 4M Road'!$A$2:$B$101,2,FALSE)*G38)</f>
        <v>1.7337399999999999E-2</v>
      </c>
      <c r="I38" s="24">
        <f t="shared" si="1"/>
        <v>37</v>
      </c>
      <c r="J38" s="25">
        <f>VLOOKUP(I38,'Point Table'!A:B,2,FALSE)</f>
        <v>29</v>
      </c>
    </row>
    <row r="39" spans="1:31" x14ac:dyDescent="0.3">
      <c r="A39" t="s">
        <v>102</v>
      </c>
      <c r="B39" t="s">
        <v>43</v>
      </c>
      <c r="C39" s="3" t="s">
        <v>57</v>
      </c>
      <c r="D39">
        <v>48</v>
      </c>
      <c r="E39" s="2" t="s">
        <v>18</v>
      </c>
      <c r="F39" s="23" t="str">
        <f t="shared" si="0"/>
        <v>KellyAschbrennerFGATE CITY STRIDERS</v>
      </c>
      <c r="G39" s="13">
        <v>1.9192129629629632E-2</v>
      </c>
      <c r="H39" s="23">
        <f>IF(C39="F",VLOOKUP(D39,'F 4M Road'!$A$2:$B$101,2,FALSE)*G39,VLOOKUP(D39,'M 4M Road'!$A$2:$B$101,2,FALSE)*G39)</f>
        <v>1.7447565046296298E-2</v>
      </c>
      <c r="I39" s="24">
        <f t="shared" si="1"/>
        <v>38</v>
      </c>
      <c r="J39" s="25">
        <f>VLOOKUP(I39,'Point Table'!A:B,2,FALSE)</f>
        <v>28</v>
      </c>
      <c r="P39" s="8"/>
      <c r="Q39" s="6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3">
      <c r="A40" s="3" t="s">
        <v>626</v>
      </c>
      <c r="B40" s="3" t="s">
        <v>627</v>
      </c>
      <c r="C40" s="3" t="s">
        <v>57</v>
      </c>
      <c r="D40" s="3">
        <v>46</v>
      </c>
      <c r="E40" s="2" t="s">
        <v>20</v>
      </c>
      <c r="F40" s="23" t="str">
        <f t="shared" si="0"/>
        <v>ErickaSwettFMILLENNIUM RUNNING</v>
      </c>
      <c r="G40" s="13">
        <v>1.9032407407407408E-2</v>
      </c>
      <c r="H40" s="23">
        <f>IF(C40="F",VLOOKUP(D40,'F 4M Road'!$A$2:$B$101,2,FALSE)*G40,VLOOKUP(D40,'M 4M Road'!$A$2:$B$101,2,FALSE)*G40)</f>
        <v>1.764684814814815E-2</v>
      </c>
      <c r="I40" s="24">
        <f t="shared" si="1"/>
        <v>39</v>
      </c>
      <c r="J40" s="25">
        <f>VLOOKUP(I40,'Point Table'!A:B,2,FALSE)</f>
        <v>27</v>
      </c>
    </row>
    <row r="41" spans="1:31" x14ac:dyDescent="0.3">
      <c r="A41" s="3" t="s">
        <v>190</v>
      </c>
      <c r="B41" s="3" t="s">
        <v>270</v>
      </c>
      <c r="C41" s="3" t="s">
        <v>57</v>
      </c>
      <c r="D41" s="3">
        <v>65</v>
      </c>
      <c r="E41" s="2" t="s">
        <v>20</v>
      </c>
      <c r="F41" s="23" t="str">
        <f t="shared" si="0"/>
        <v>LorraineBilodeauFMILLENNIUM RUNNING</v>
      </c>
      <c r="G41" s="13">
        <v>2.3841435185185181E-2</v>
      </c>
      <c r="H41" s="23">
        <f>IF(C41="F",VLOOKUP(D41,'F 4M Road'!$A$2:$B$101,2,FALSE)*G41,VLOOKUP(D41,'M 4M Road'!$A$2:$B$101,2,FALSE)*G41)</f>
        <v>1.7704649768518516E-2</v>
      </c>
      <c r="I41" s="24">
        <f t="shared" si="1"/>
        <v>40</v>
      </c>
      <c r="J41" s="25">
        <f>VLOOKUP(I41,'Point Table'!A:B,2,FALSE)</f>
        <v>26</v>
      </c>
    </row>
    <row r="42" spans="1:31" x14ac:dyDescent="0.3">
      <c r="A42" s="3" t="s">
        <v>236</v>
      </c>
      <c r="B42" s="3" t="s">
        <v>304</v>
      </c>
      <c r="C42" s="3" t="s">
        <v>57</v>
      </c>
      <c r="D42" s="3">
        <v>46</v>
      </c>
      <c r="E42" s="2" t="s">
        <v>20</v>
      </c>
      <c r="F42" s="23" t="str">
        <f t="shared" si="0"/>
        <v>JillOberFMILLENNIUM RUNNING</v>
      </c>
      <c r="G42" s="13">
        <v>1.9280092592592592E-2</v>
      </c>
      <c r="H42" s="23">
        <f>IF(C42="F",VLOOKUP(D42,'F 4M Road'!$A$2:$B$101,2,FALSE)*G42,VLOOKUP(D42,'M 4M Road'!$A$2:$B$101,2,FALSE)*G42)</f>
        <v>1.7876501851851852E-2</v>
      </c>
      <c r="I42" s="24">
        <f t="shared" si="1"/>
        <v>41</v>
      </c>
      <c r="J42" s="25">
        <f>VLOOKUP(I42,'Point Table'!A:B,2,FALSE)</f>
        <v>25</v>
      </c>
    </row>
    <row r="43" spans="1:31" x14ac:dyDescent="0.3">
      <c r="A43" s="3" t="s">
        <v>284</v>
      </c>
      <c r="B43" s="3" t="s">
        <v>285</v>
      </c>
      <c r="C43" s="3" t="s">
        <v>57</v>
      </c>
      <c r="D43" s="3">
        <v>64</v>
      </c>
      <c r="E43" s="2" t="s">
        <v>20</v>
      </c>
      <c r="F43" s="23" t="str">
        <f t="shared" si="0"/>
        <v>KandyFredetteFMILLENNIUM RUNNING</v>
      </c>
      <c r="G43" s="13">
        <v>2.4185185185185185E-2</v>
      </c>
      <c r="H43" s="23">
        <f>IF(C43="F",VLOOKUP(D43,'F 4M Road'!$A$2:$B$101,2,FALSE)*G43,VLOOKUP(D43,'M 4M Road'!$A$2:$B$101,2,FALSE)*G43)</f>
        <v>1.8196933333333332E-2</v>
      </c>
      <c r="I43" s="24">
        <f t="shared" si="1"/>
        <v>42</v>
      </c>
      <c r="J43" s="25">
        <f>VLOOKUP(I43,'Point Table'!A:B,2,FALSE)</f>
        <v>24.25</v>
      </c>
    </row>
    <row r="44" spans="1:31" x14ac:dyDescent="0.3">
      <c r="A44" t="s">
        <v>164</v>
      </c>
      <c r="B44" t="s">
        <v>165</v>
      </c>
      <c r="C44" s="3" t="s">
        <v>57</v>
      </c>
      <c r="D44">
        <v>64</v>
      </c>
      <c r="E44" s="2" t="s">
        <v>19</v>
      </c>
      <c r="F44" s="23" t="str">
        <f t="shared" si="0"/>
        <v>AudreyFarnsworthFGREATER DERRY TRACK CLUB</v>
      </c>
      <c r="G44" s="12">
        <v>2.4206018518518519E-2</v>
      </c>
      <c r="H44" s="23">
        <f>IF(C44="F",VLOOKUP(D44,'F 4M Road'!$A$2:$B$101,2,FALSE)*G44,VLOOKUP(D44,'M 4M Road'!$A$2:$B$101,2,FALSE)*G44)</f>
        <v>1.8212608333333331E-2</v>
      </c>
      <c r="I44" s="24">
        <f t="shared" si="1"/>
        <v>43</v>
      </c>
      <c r="J44" s="25">
        <f>VLOOKUP(I44,'Point Table'!A:B,2,FALSE)</f>
        <v>23.5</v>
      </c>
      <c r="P44" s="6"/>
      <c r="Q44" s="6"/>
      <c r="R44" s="9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3">
      <c r="A45" t="s">
        <v>104</v>
      </c>
      <c r="B45" t="s">
        <v>105</v>
      </c>
      <c r="C45" s="3" t="s">
        <v>57</v>
      </c>
      <c r="D45">
        <v>46</v>
      </c>
      <c r="E45" s="2" t="s">
        <v>19</v>
      </c>
      <c r="F45" s="23" t="str">
        <f t="shared" si="0"/>
        <v>ElizabethBusteedFGREATER DERRY TRACK CLUB</v>
      </c>
      <c r="G45" s="12">
        <v>1.9753472222222224E-2</v>
      </c>
      <c r="H45" s="23">
        <f>IF(C45="F",VLOOKUP(D45,'F 4M Road'!$A$2:$B$101,2,FALSE)*G45,VLOOKUP(D45,'M 4M Road'!$A$2:$B$101,2,FALSE)*G45)</f>
        <v>1.8315419444444446E-2</v>
      </c>
      <c r="I45" s="24">
        <f t="shared" si="1"/>
        <v>44</v>
      </c>
      <c r="J45" s="25">
        <f>VLOOKUP(I45,'Point Table'!A:B,2,FALSE)</f>
        <v>22.75</v>
      </c>
      <c r="P45" s="6"/>
      <c r="R45" s="9"/>
      <c r="AA45" s="2"/>
      <c r="AB45" s="2"/>
      <c r="AC45" s="2"/>
      <c r="AD45" s="2"/>
      <c r="AE45" s="2"/>
    </row>
    <row r="46" spans="1:31" x14ac:dyDescent="0.3">
      <c r="A46" s="3" t="s">
        <v>279</v>
      </c>
      <c r="B46" s="3" t="s">
        <v>280</v>
      </c>
      <c r="C46" s="3" t="s">
        <v>57</v>
      </c>
      <c r="D46" s="3">
        <v>32</v>
      </c>
      <c r="E46" s="2" t="s">
        <v>20</v>
      </c>
      <c r="F46" s="23" t="str">
        <f t="shared" si="0"/>
        <v>SavannahRitterFMILLENNIUM RUNNING</v>
      </c>
      <c r="G46" s="13">
        <v>1.8421296296296297E-2</v>
      </c>
      <c r="H46" s="23">
        <f>IF(C46="F",VLOOKUP(D46,'F 4M Road'!$A$2:$B$101,2,FALSE)*G46,VLOOKUP(D46,'M 4M Road'!$A$2:$B$101,2,FALSE)*G46)</f>
        <v>1.8378927314814816E-2</v>
      </c>
      <c r="I46" s="24">
        <f t="shared" si="1"/>
        <v>45</v>
      </c>
      <c r="J46" s="25">
        <f>VLOOKUP(I46,'Point Table'!A:B,2,FALSE)</f>
        <v>22</v>
      </c>
    </row>
    <row r="47" spans="1:31" x14ac:dyDescent="0.3">
      <c r="A47" s="3" t="s">
        <v>624</v>
      </c>
      <c r="B47" s="3" t="s">
        <v>625</v>
      </c>
      <c r="C47" s="3" t="s">
        <v>57</v>
      </c>
      <c r="D47" s="3">
        <v>33</v>
      </c>
      <c r="E47" s="2" t="s">
        <v>20</v>
      </c>
      <c r="F47" s="23" t="str">
        <f t="shared" si="0"/>
        <v>BridgetCombesFMILLENNIUM RUNNING</v>
      </c>
      <c r="G47" s="13">
        <v>1.8493055555555554E-2</v>
      </c>
      <c r="H47" s="23">
        <f>IF(C47="F",VLOOKUP(D47,'F 4M Road'!$A$2:$B$101,2,FALSE)*G47,VLOOKUP(D47,'M 4M Road'!$A$2:$B$101,2,FALSE)*G47)</f>
        <v>1.8417234027777778E-2</v>
      </c>
      <c r="I47" s="24">
        <f t="shared" si="1"/>
        <v>46</v>
      </c>
      <c r="J47" s="25">
        <f>VLOOKUP(I47,'Point Table'!A:B,2,FALSE)</f>
        <v>21.25</v>
      </c>
    </row>
    <row r="48" spans="1:31" x14ac:dyDescent="0.3">
      <c r="A48" s="3" t="s">
        <v>287</v>
      </c>
      <c r="B48" s="3" t="s">
        <v>288</v>
      </c>
      <c r="C48" s="3" t="s">
        <v>57</v>
      </c>
      <c r="D48" s="3">
        <v>32</v>
      </c>
      <c r="E48" s="2" t="s">
        <v>20</v>
      </c>
      <c r="F48" s="23" t="str">
        <f t="shared" si="0"/>
        <v>DestinyPerezFMILLENNIUM RUNNING</v>
      </c>
      <c r="G48" s="13">
        <v>1.8512731481481481E-2</v>
      </c>
      <c r="H48" s="23">
        <f>IF(C48="F",VLOOKUP(D48,'F 4M Road'!$A$2:$B$101,2,FALSE)*G48,VLOOKUP(D48,'M 4M Road'!$A$2:$B$101,2,FALSE)*G48)</f>
        <v>1.8470152199074073E-2</v>
      </c>
      <c r="I48" s="24">
        <f t="shared" si="1"/>
        <v>47</v>
      </c>
      <c r="J48" s="25">
        <f>VLOOKUP(I48,'Point Table'!A:B,2,FALSE)</f>
        <v>20.5</v>
      </c>
    </row>
    <row r="49" spans="1:31" x14ac:dyDescent="0.3">
      <c r="A49" s="3" t="s">
        <v>750</v>
      </c>
      <c r="B49" s="3" t="s">
        <v>751</v>
      </c>
      <c r="C49" s="3" t="s">
        <v>57</v>
      </c>
      <c r="D49" s="3">
        <v>53</v>
      </c>
      <c r="E49" s="2" t="s">
        <v>20</v>
      </c>
      <c r="F49" s="23" t="str">
        <f t="shared" si="0"/>
        <v>TheresaNobleFMILLENNIUM RUNNING</v>
      </c>
      <c r="G49" s="13">
        <v>2.1505787037037039E-2</v>
      </c>
      <c r="H49" s="23">
        <f>IF(C49="F",VLOOKUP(D49,'F 4M Road'!$A$2:$B$101,2,FALSE)*G49,VLOOKUP(D49,'M 4M Road'!$A$2:$B$101,2,FALSE)*G49)</f>
        <v>1.8499278009259261E-2</v>
      </c>
      <c r="I49" s="24">
        <f t="shared" si="1"/>
        <v>48</v>
      </c>
      <c r="J49" s="25">
        <f>VLOOKUP(I49,'Point Table'!A:B,2,FALSE)</f>
        <v>19.75</v>
      </c>
    </row>
    <row r="50" spans="1:31" x14ac:dyDescent="0.3">
      <c r="A50" t="s">
        <v>137</v>
      </c>
      <c r="B50" t="s">
        <v>138</v>
      </c>
      <c r="C50" s="3" t="s">
        <v>57</v>
      </c>
      <c r="D50">
        <v>56</v>
      </c>
      <c r="E50" s="2" t="s">
        <v>19</v>
      </c>
      <c r="F50" s="23" t="str">
        <f t="shared" si="0"/>
        <v>JennJensenFGREATER DERRY TRACK CLUB</v>
      </c>
      <c r="G50" s="12">
        <v>2.2416666666666668E-2</v>
      </c>
      <c r="H50" s="23">
        <f>IF(C50="F",VLOOKUP(D50,'F 4M Road'!$A$2:$B$101,2,FALSE)*G50,VLOOKUP(D50,'M 4M Road'!$A$2:$B$101,2,FALSE)*G50)</f>
        <v>1.8623766666666666E-2</v>
      </c>
      <c r="I50" s="24">
        <f t="shared" si="1"/>
        <v>49</v>
      </c>
      <c r="J50" s="25">
        <f>VLOOKUP(I50,'Point Table'!A:B,2,FALSE)</f>
        <v>19</v>
      </c>
      <c r="P50" s="8"/>
      <c r="Q50" s="6"/>
      <c r="R50" s="9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3">
      <c r="A51" t="s">
        <v>301</v>
      </c>
      <c r="B51" t="s">
        <v>302</v>
      </c>
      <c r="C51" s="3" t="s">
        <v>57</v>
      </c>
      <c r="D51">
        <v>63</v>
      </c>
      <c r="E51" s="2" t="s">
        <v>19</v>
      </c>
      <c r="F51" s="23" t="str">
        <f t="shared" si="0"/>
        <v>LouiseChevalierFGREATER DERRY TRACK CLUB</v>
      </c>
      <c r="G51" s="12">
        <v>2.4668981481481483E-2</v>
      </c>
      <c r="H51" s="23">
        <f>IF(C51="F",VLOOKUP(D51,'F 4M Road'!$A$2:$B$101,2,FALSE)*G51,VLOOKUP(D51,'M 4M Road'!$A$2:$B$101,2,FALSE)*G51)</f>
        <v>1.8802697685185187E-2</v>
      </c>
      <c r="I51" s="24">
        <f t="shared" si="1"/>
        <v>50</v>
      </c>
      <c r="J51" s="25">
        <f>VLOOKUP(I51,'Point Table'!A:B,2,FALSE)</f>
        <v>18.25</v>
      </c>
      <c r="P51" s="6"/>
      <c r="R51" s="9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3">
      <c r="A52" s="3" t="s">
        <v>290</v>
      </c>
      <c r="B52" s="3" t="s">
        <v>291</v>
      </c>
      <c r="C52" s="3" t="s">
        <v>57</v>
      </c>
      <c r="D52" s="3">
        <v>44</v>
      </c>
      <c r="E52" s="2" t="s">
        <v>20</v>
      </c>
      <c r="F52" s="23" t="str">
        <f t="shared" si="0"/>
        <v>JunChenFMILLENNIUM RUNNING</v>
      </c>
      <c r="G52" s="13">
        <v>2.0006944444444442E-2</v>
      </c>
      <c r="H52" s="23">
        <f>IF(C52="F",VLOOKUP(D52,'F 4M Road'!$A$2:$B$101,2,FALSE)*G52,VLOOKUP(D52,'M 4M Road'!$A$2:$B$101,2,FALSE)*G52)</f>
        <v>1.8872550694444441E-2</v>
      </c>
      <c r="I52" s="24">
        <f t="shared" si="1"/>
        <v>51</v>
      </c>
      <c r="J52" s="25">
        <f>VLOOKUP(I52,'Point Table'!A:B,2,FALSE)</f>
        <v>17.5</v>
      </c>
    </row>
    <row r="53" spans="1:31" x14ac:dyDescent="0.3">
      <c r="A53" s="3" t="s">
        <v>195</v>
      </c>
      <c r="B53" s="3" t="s">
        <v>338</v>
      </c>
      <c r="C53" s="3" t="s">
        <v>57</v>
      </c>
      <c r="D53" s="3">
        <v>49</v>
      </c>
      <c r="E53" s="2" t="s">
        <v>20</v>
      </c>
      <c r="F53" s="23" t="str">
        <f t="shared" si="0"/>
        <v>MaryBrundageFMILLENNIUM RUNNING</v>
      </c>
      <c r="G53" s="13">
        <v>2.103587962962963E-2</v>
      </c>
      <c r="H53" s="23">
        <f>IF(C53="F",VLOOKUP(D53,'F 4M Road'!$A$2:$B$101,2,FALSE)*G53,VLOOKUP(D53,'M 4M Road'!$A$2:$B$101,2,FALSE)*G53)</f>
        <v>1.8917566550925927E-2</v>
      </c>
      <c r="I53" s="24">
        <f t="shared" si="1"/>
        <v>52</v>
      </c>
      <c r="J53" s="25">
        <f>VLOOKUP(I53,'Point Table'!A:B,2,FALSE)</f>
        <v>17</v>
      </c>
    </row>
    <row r="54" spans="1:31" x14ac:dyDescent="0.3">
      <c r="A54" t="s">
        <v>352</v>
      </c>
      <c r="B54" t="s">
        <v>353</v>
      </c>
      <c r="C54" s="3" t="s">
        <v>57</v>
      </c>
      <c r="D54">
        <v>41</v>
      </c>
      <c r="E54" s="2" t="s">
        <v>19</v>
      </c>
      <c r="F54" s="23" t="str">
        <f t="shared" si="0"/>
        <v>SharonPetersonFGREATER DERRY TRACK CLUB</v>
      </c>
      <c r="G54" s="12">
        <v>1.9651620370370371E-2</v>
      </c>
      <c r="H54" s="23">
        <f>IF(C54="F",VLOOKUP(D54,'F 4M Road'!$A$2:$B$101,2,FALSE)*G54,VLOOKUP(D54,'M 4M Road'!$A$2:$B$101,2,FALSE)*G54)</f>
        <v>1.8938266550925929E-2</v>
      </c>
      <c r="I54" s="24">
        <f t="shared" si="1"/>
        <v>53</v>
      </c>
      <c r="J54" s="25">
        <f>VLOOKUP(I54,'Point Table'!A:B,2,FALSE)</f>
        <v>16.5</v>
      </c>
      <c r="P54" s="8"/>
      <c r="R54" s="9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3">
      <c r="A55" s="3" t="s">
        <v>277</v>
      </c>
      <c r="B55" s="3" t="s">
        <v>278</v>
      </c>
      <c r="C55" s="3" t="s">
        <v>57</v>
      </c>
      <c r="D55" s="3">
        <v>71</v>
      </c>
      <c r="E55" s="2" t="s">
        <v>20</v>
      </c>
      <c r="F55" s="23" t="str">
        <f t="shared" si="0"/>
        <v>SusanLoveringFMILLENNIUM RUNNING</v>
      </c>
      <c r="G55" s="13">
        <v>2.775E-2</v>
      </c>
      <c r="H55" s="23">
        <f>IF(C55="F",VLOOKUP(D55,'F 4M Road'!$A$2:$B$101,2,FALSE)*G55,VLOOKUP(D55,'M 4M Road'!$A$2:$B$101,2,FALSE)*G55)</f>
        <v>1.8978224999999998E-2</v>
      </c>
      <c r="I55" s="24">
        <f t="shared" si="1"/>
        <v>54</v>
      </c>
      <c r="J55" s="25">
        <f>VLOOKUP(I55,'Point Table'!A:B,2,FALSE)</f>
        <v>16</v>
      </c>
    </row>
    <row r="56" spans="1:31" x14ac:dyDescent="0.3">
      <c r="A56" s="3" t="s">
        <v>199</v>
      </c>
      <c r="B56" s="3" t="s">
        <v>300</v>
      </c>
      <c r="C56" s="3" t="s">
        <v>57</v>
      </c>
      <c r="D56" s="3">
        <v>41</v>
      </c>
      <c r="E56" s="2" t="s">
        <v>20</v>
      </c>
      <c r="F56" s="23" t="str">
        <f t="shared" si="0"/>
        <v>PattyStellaFMILLENNIUM RUNNING</v>
      </c>
      <c r="G56" s="13">
        <v>1.9766203703703706E-2</v>
      </c>
      <c r="H56" s="23">
        <f>IF(C56="F",VLOOKUP(D56,'F 4M Road'!$A$2:$B$101,2,FALSE)*G56,VLOOKUP(D56,'M 4M Road'!$A$2:$B$101,2,FALSE)*G56)</f>
        <v>1.904869050925926E-2</v>
      </c>
      <c r="I56" s="24">
        <f t="shared" si="1"/>
        <v>55</v>
      </c>
      <c r="J56" s="25">
        <f>VLOOKUP(I56,'Point Table'!A:B,2,FALSE)</f>
        <v>15.5</v>
      </c>
    </row>
    <row r="57" spans="1:31" x14ac:dyDescent="0.3">
      <c r="A57" t="s">
        <v>700</v>
      </c>
      <c r="B57" t="s">
        <v>701</v>
      </c>
      <c r="C57" s="3" t="s">
        <v>57</v>
      </c>
      <c r="D57">
        <v>37</v>
      </c>
      <c r="E57" s="2" t="s">
        <v>18</v>
      </c>
      <c r="F57" s="23" t="str">
        <f t="shared" si="0"/>
        <v>ShannonO'BrienFGATE CITY STRIDERS</v>
      </c>
      <c r="G57" s="12">
        <v>1.9386574074074073E-2</v>
      </c>
      <c r="H57" s="23">
        <f>IF(C57="F",VLOOKUP(D57,'F 4M Road'!$A$2:$B$101,2,FALSE)*G57,VLOOKUP(D57,'M 4M Road'!$A$2:$B$101,2,FALSE)*G57)</f>
        <v>1.9072511574074073E-2</v>
      </c>
      <c r="I57" s="24">
        <f t="shared" si="1"/>
        <v>56</v>
      </c>
      <c r="J57" s="25">
        <f>VLOOKUP(I57,'Point Table'!A:B,2,FALSE)</f>
        <v>15</v>
      </c>
      <c r="P57" s="6"/>
      <c r="R57" s="9"/>
      <c r="AA57" s="2"/>
      <c r="AB57" s="2"/>
      <c r="AC57" s="2"/>
      <c r="AD57" s="2"/>
      <c r="AE57" s="2"/>
    </row>
    <row r="58" spans="1:31" x14ac:dyDescent="0.3">
      <c r="A58" s="3" t="s">
        <v>344</v>
      </c>
      <c r="B58" s="3" t="s">
        <v>112</v>
      </c>
      <c r="C58" s="3" t="s">
        <v>57</v>
      </c>
      <c r="D58" s="3">
        <v>43</v>
      </c>
      <c r="E58" s="2" t="s">
        <v>20</v>
      </c>
      <c r="F58" s="23" t="str">
        <f t="shared" si="0"/>
        <v>MalissaKnightFMILLENNIUM RUNNING</v>
      </c>
      <c r="G58" s="13">
        <v>2.0140046296296295E-2</v>
      </c>
      <c r="H58" s="23">
        <f>IF(C58="F",VLOOKUP(D58,'F 4M Road'!$A$2:$B$101,2,FALSE)*G58,VLOOKUP(D58,'M 4M Road'!$A$2:$B$101,2,FALSE)*G58)</f>
        <v>1.9145128009259257E-2</v>
      </c>
      <c r="I58" s="24">
        <f t="shared" si="1"/>
        <v>57</v>
      </c>
      <c r="J58" s="25">
        <f>VLOOKUP(I58,'Point Table'!A:B,2,FALSE)</f>
        <v>14.5</v>
      </c>
    </row>
    <row r="59" spans="1:31" x14ac:dyDescent="0.3">
      <c r="A59" t="s">
        <v>149</v>
      </c>
      <c r="B59" t="s">
        <v>150</v>
      </c>
      <c r="C59" s="3" t="s">
        <v>57</v>
      </c>
      <c r="D59">
        <v>52</v>
      </c>
      <c r="E59" s="2" t="s">
        <v>19</v>
      </c>
      <c r="F59" s="23" t="str">
        <f t="shared" si="0"/>
        <v>KerriHaskinsFGREATER DERRY TRACK CLUB</v>
      </c>
      <c r="G59" s="12">
        <v>2.2042824074074072E-2</v>
      </c>
      <c r="H59" s="23">
        <f>IF(C59="F",VLOOKUP(D59,'F 4M Road'!$A$2:$B$101,2,FALSE)*G59,VLOOKUP(D59,'M 4M Road'!$A$2:$B$101,2,FALSE)*G59)</f>
        <v>1.9177256944444443E-2</v>
      </c>
      <c r="I59" s="24">
        <f t="shared" si="1"/>
        <v>58</v>
      </c>
      <c r="J59" s="25">
        <f>VLOOKUP(I59,'Point Table'!A:B,2,FALSE)</f>
        <v>14</v>
      </c>
      <c r="P59" s="8"/>
      <c r="Q59" s="6"/>
      <c r="R59" s="9"/>
      <c r="X59" s="2"/>
      <c r="AB59" s="2"/>
      <c r="AC59" s="2"/>
      <c r="AD59" s="2"/>
      <c r="AE59" s="2"/>
    </row>
    <row r="60" spans="1:31" x14ac:dyDescent="0.3">
      <c r="A60" t="s">
        <v>711</v>
      </c>
      <c r="B60" t="s">
        <v>712</v>
      </c>
      <c r="C60" s="3" t="s">
        <v>57</v>
      </c>
      <c r="D60">
        <v>26</v>
      </c>
      <c r="E60" s="2" t="s">
        <v>19</v>
      </c>
      <c r="F60" s="23" t="str">
        <f t="shared" si="0"/>
        <v>IsabellaThibodeauFGREATER DERRY TRACK CLUB</v>
      </c>
      <c r="G60" s="12">
        <v>1.9268518518518518E-2</v>
      </c>
      <c r="H60" s="23">
        <f>IF(C60="F",VLOOKUP(D60,'F 4M Road'!$A$2:$B$101,2,FALSE)*G60,VLOOKUP(D60,'M 4M Road'!$A$2:$B$101,2,FALSE)*G60)</f>
        <v>1.9268518518518518E-2</v>
      </c>
      <c r="I60" s="24">
        <f t="shared" si="1"/>
        <v>59</v>
      </c>
      <c r="J60" s="25">
        <f>VLOOKUP(I60,'Point Table'!A:B,2,FALSE)</f>
        <v>13.5</v>
      </c>
      <c r="P60" s="8"/>
      <c r="Q60" s="6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3">
      <c r="A61" t="s">
        <v>702</v>
      </c>
      <c r="B61" t="s">
        <v>703</v>
      </c>
      <c r="C61" s="3" t="s">
        <v>57</v>
      </c>
      <c r="D61">
        <v>60</v>
      </c>
      <c r="E61" s="2" t="s">
        <v>18</v>
      </c>
      <c r="F61" s="23" t="str">
        <f t="shared" si="0"/>
        <v>KristenMacWilliamsFGATE CITY STRIDERS</v>
      </c>
      <c r="G61" s="12">
        <v>2.4475694444444442E-2</v>
      </c>
      <c r="H61" s="23">
        <f>IF(C61="F",VLOOKUP(D61,'F 4M Road'!$A$2:$B$101,2,FALSE)*G61,VLOOKUP(D61,'M 4M Road'!$A$2:$B$101,2,FALSE)*G61)</f>
        <v>1.937495972222222E-2</v>
      </c>
      <c r="I61" s="24">
        <f t="shared" si="1"/>
        <v>60</v>
      </c>
      <c r="J61" s="25">
        <f>VLOOKUP(I61,'Point Table'!A:B,2,FALSE)</f>
        <v>13</v>
      </c>
      <c r="P61" s="6"/>
      <c r="Q61" s="6"/>
      <c r="R61" s="9"/>
      <c r="X61" s="2"/>
      <c r="AB61" s="2"/>
      <c r="AC61" s="2"/>
      <c r="AD61" s="2"/>
      <c r="AE61" s="2"/>
    </row>
    <row r="62" spans="1:31" x14ac:dyDescent="0.3">
      <c r="A62" t="s">
        <v>326</v>
      </c>
      <c r="B62" t="s">
        <v>327</v>
      </c>
      <c r="C62" s="3" t="s">
        <v>57</v>
      </c>
      <c r="D62">
        <v>53</v>
      </c>
      <c r="E62" s="2" t="s">
        <v>19</v>
      </c>
      <c r="F62" s="23" t="str">
        <f t="shared" si="0"/>
        <v>WendyRapaportFGREATER DERRY TRACK CLUB</v>
      </c>
      <c r="G62" s="12">
        <v>2.2545138888888889E-2</v>
      </c>
      <c r="H62" s="23">
        <f>IF(C62="F",VLOOKUP(D62,'F 4M Road'!$A$2:$B$101,2,FALSE)*G62,VLOOKUP(D62,'M 4M Road'!$A$2:$B$101,2,FALSE)*G62)</f>
        <v>1.9393328472222221E-2</v>
      </c>
      <c r="I62" s="24">
        <f t="shared" si="1"/>
        <v>61</v>
      </c>
      <c r="J62" s="25">
        <f>VLOOKUP(I62,'Point Table'!A:B,2,FALSE)</f>
        <v>12.5</v>
      </c>
      <c r="P62" s="6"/>
      <c r="Q62" s="6"/>
      <c r="R62" s="9"/>
      <c r="X62" s="2"/>
      <c r="AB62" s="2"/>
      <c r="AC62" s="2"/>
      <c r="AD62" s="2"/>
      <c r="AE62" s="2"/>
    </row>
    <row r="63" spans="1:31" x14ac:dyDescent="0.3">
      <c r="A63" s="3" t="s">
        <v>319</v>
      </c>
      <c r="B63" s="3" t="s">
        <v>320</v>
      </c>
      <c r="C63" s="3" t="s">
        <v>57</v>
      </c>
      <c r="D63" s="3">
        <v>76</v>
      </c>
      <c r="E63" s="2" t="s">
        <v>19</v>
      </c>
      <c r="F63" s="23" t="str">
        <f t="shared" si="0"/>
        <v>IreneMullenFGREATER DERRY TRACK CLUB</v>
      </c>
      <c r="G63" s="13">
        <v>3.071064814814815E-2</v>
      </c>
      <c r="H63" s="23">
        <f>IF(C63="F",VLOOKUP(D63,'F 4M Road'!$A$2:$B$101,2,FALSE)*G63,VLOOKUP(D63,'M 4M Road'!$A$2:$B$101,2,FALSE)*G63)</f>
        <v>1.9498190509259262E-2</v>
      </c>
      <c r="I63" s="24">
        <f t="shared" si="1"/>
        <v>62</v>
      </c>
      <c r="J63" s="25">
        <f>VLOOKUP(I63,'Point Table'!A:B,2,FALSE)</f>
        <v>12.125</v>
      </c>
      <c r="P63" s="8"/>
      <c r="R63" s="9"/>
      <c r="Y63" s="2"/>
      <c r="Z63" s="2"/>
      <c r="AA63" s="2"/>
      <c r="AB63" s="2"/>
      <c r="AC63" s="2"/>
      <c r="AD63" s="2"/>
      <c r="AE63" s="2"/>
    </row>
    <row r="64" spans="1:31" x14ac:dyDescent="0.3">
      <c r="A64" t="s">
        <v>166</v>
      </c>
      <c r="B64" t="s">
        <v>167</v>
      </c>
      <c r="C64" s="3" t="s">
        <v>57</v>
      </c>
      <c r="D64">
        <v>64</v>
      </c>
      <c r="E64" s="2" t="s">
        <v>19</v>
      </c>
      <c r="F64" s="23" t="str">
        <f t="shared" si="0"/>
        <v>JennaGrimaldiFGREATER DERRY TRACK CLUB</v>
      </c>
      <c r="G64" s="12">
        <v>2.5990740740740745E-2</v>
      </c>
      <c r="H64" s="23">
        <f>IF(C64="F",VLOOKUP(D64,'F 4M Road'!$A$2:$B$101,2,FALSE)*G64,VLOOKUP(D64,'M 4M Road'!$A$2:$B$101,2,FALSE)*G64)</f>
        <v>1.9555433333333334E-2</v>
      </c>
      <c r="I64" s="24">
        <f t="shared" si="1"/>
        <v>63</v>
      </c>
      <c r="J64" s="25">
        <f>VLOOKUP(I64,'Point Table'!A:B,2,FALSE)</f>
        <v>11.75</v>
      </c>
      <c r="P64" s="6"/>
      <c r="R64" s="9"/>
      <c r="X64" s="2"/>
      <c r="Y64" s="2"/>
      <c r="Z64" s="2"/>
      <c r="AA64" s="2"/>
      <c r="AB64" s="2"/>
    </row>
    <row r="65" spans="1:31" x14ac:dyDescent="0.3">
      <c r="A65" t="s">
        <v>266</v>
      </c>
      <c r="B65" t="s">
        <v>267</v>
      </c>
      <c r="C65" s="3" t="s">
        <v>57</v>
      </c>
      <c r="D65">
        <v>35</v>
      </c>
      <c r="E65" s="2" t="s">
        <v>19</v>
      </c>
      <c r="F65" s="23" t="str">
        <f t="shared" si="0"/>
        <v>JannaHrubyFGREATER DERRY TRACK CLUB</v>
      </c>
      <c r="G65" s="12">
        <v>1.9754629629629629E-2</v>
      </c>
      <c r="H65" s="23">
        <f>IF(C65="F",VLOOKUP(D65,'F 4M Road'!$A$2:$B$101,2,FALSE)*G65,VLOOKUP(D65,'M 4M Road'!$A$2:$B$101,2,FALSE)*G65)</f>
        <v>1.9574862499999998E-2</v>
      </c>
      <c r="I65" s="24">
        <f t="shared" si="1"/>
        <v>64</v>
      </c>
      <c r="J65" s="25">
        <f>VLOOKUP(I65,'Point Table'!A:B,2,FALSE)</f>
        <v>11.375</v>
      </c>
      <c r="P65" s="6"/>
      <c r="Q65" s="6"/>
      <c r="R65" s="9"/>
      <c r="AA65" s="2"/>
      <c r="AB65" s="2"/>
      <c r="AC65" s="2"/>
      <c r="AD65" s="2"/>
      <c r="AE65" s="2"/>
    </row>
    <row r="66" spans="1:31" x14ac:dyDescent="0.3">
      <c r="A66" t="s">
        <v>129</v>
      </c>
      <c r="B66" t="s">
        <v>130</v>
      </c>
      <c r="C66" s="3" t="s">
        <v>57</v>
      </c>
      <c r="D66">
        <v>34</v>
      </c>
      <c r="E66" s="2" t="s">
        <v>18</v>
      </c>
      <c r="F66" s="23" t="str">
        <f t="shared" ref="F66:F129" si="2">A66&amp;B66&amp;C66&amp;E66</f>
        <v>CarlyMatthewsFGATE CITY STRIDERS</v>
      </c>
      <c r="G66" s="12">
        <v>1.9822916666666666E-2</v>
      </c>
      <c r="H66" s="23">
        <f>IF(C66="F",VLOOKUP(D66,'F 4M Road'!$A$2:$B$101,2,FALSE)*G66,VLOOKUP(D66,'M 4M Road'!$A$2:$B$101,2,FALSE)*G66)</f>
        <v>1.969605E-2</v>
      </c>
      <c r="I66" s="24">
        <f t="shared" ref="I66:I129" si="3">COUNTIFS($C$2:$C$300,C66,$H$2:$H$300,"&lt;"&amp;H66)+1</f>
        <v>65</v>
      </c>
      <c r="J66" s="25">
        <f>VLOOKUP(I66,'Point Table'!A:B,2,FALSE)</f>
        <v>11</v>
      </c>
      <c r="P66" s="6"/>
      <c r="R66" s="9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3">
      <c r="A67" s="3" t="s">
        <v>192</v>
      </c>
      <c r="B67" s="3" t="s">
        <v>329</v>
      </c>
      <c r="C67" s="3" t="s">
        <v>57</v>
      </c>
      <c r="D67" s="3">
        <v>57</v>
      </c>
      <c r="E67" s="2" t="s">
        <v>20</v>
      </c>
      <c r="F67" s="23" t="str">
        <f t="shared" si="2"/>
        <v>PamJoplinFMILLENNIUM RUNNING</v>
      </c>
      <c r="G67" s="13">
        <v>2.4094907407407409E-2</v>
      </c>
      <c r="H67" s="23">
        <f>IF(C67="F",VLOOKUP(D67,'F 4M Road'!$A$2:$B$101,2,FALSE)*G67,VLOOKUP(D67,'M 4M Road'!$A$2:$B$101,2,FALSE)*G67)</f>
        <v>1.9781918981481482E-2</v>
      </c>
      <c r="I67" s="24">
        <f t="shared" si="3"/>
        <v>66</v>
      </c>
      <c r="J67" s="25">
        <f>VLOOKUP(I67,'Point Table'!A:B,2,FALSE)</f>
        <v>10.625</v>
      </c>
    </row>
    <row r="68" spans="1:31" x14ac:dyDescent="0.3">
      <c r="A68" t="s">
        <v>175</v>
      </c>
      <c r="B68" t="s">
        <v>176</v>
      </c>
      <c r="C68" s="3" t="s">
        <v>57</v>
      </c>
      <c r="D68">
        <v>55</v>
      </c>
      <c r="E68" s="2" t="s">
        <v>18</v>
      </c>
      <c r="F68" s="23" t="str">
        <f t="shared" si="2"/>
        <v>DianneSmiglianiFGATE CITY STRIDERS</v>
      </c>
      <c r="G68" s="12">
        <v>2.3547453703703702E-2</v>
      </c>
      <c r="H68" s="23">
        <f>IF(C68="F",VLOOKUP(D68,'F 4M Road'!$A$2:$B$101,2,FALSE)*G68,VLOOKUP(D68,'M 4M Road'!$A$2:$B$101,2,FALSE)*G68)</f>
        <v>1.9793989583333331E-2</v>
      </c>
      <c r="I68" s="24">
        <f t="shared" si="3"/>
        <v>67</v>
      </c>
      <c r="J68" s="25">
        <f>VLOOKUP(I68,'Point Table'!A:B,2,FALSE)</f>
        <v>10.25</v>
      </c>
      <c r="P68" s="8"/>
      <c r="Q68" s="6"/>
      <c r="R68" s="9"/>
      <c r="AA68" s="2"/>
      <c r="AB68" s="2"/>
      <c r="AC68" s="2"/>
      <c r="AD68" s="2"/>
      <c r="AE68" s="2"/>
    </row>
    <row r="69" spans="1:31" x14ac:dyDescent="0.3">
      <c r="A69" s="3" t="s">
        <v>746</v>
      </c>
      <c r="B69" s="3" t="s">
        <v>186</v>
      </c>
      <c r="C69" s="3" t="s">
        <v>57</v>
      </c>
      <c r="D69" s="3">
        <v>15</v>
      </c>
      <c r="E69" s="2" t="s">
        <v>20</v>
      </c>
      <c r="F69" s="23" t="str">
        <f t="shared" si="2"/>
        <v>CatieChorneyFMILLENNIUM RUNNING</v>
      </c>
      <c r="G69" s="13">
        <v>1.9821759259259258E-2</v>
      </c>
      <c r="H69" s="23">
        <f>IF(C69="F",VLOOKUP(D69,'F 4M Road'!$A$2:$B$101,2,FALSE)*G69,VLOOKUP(D69,'M 4M Road'!$A$2:$B$101,2,FALSE)*G69)</f>
        <v>1.9821759259259258E-2</v>
      </c>
      <c r="I69" s="24">
        <f t="shared" si="3"/>
        <v>68</v>
      </c>
      <c r="J69" s="25">
        <f>VLOOKUP(I69,'Point Table'!A:B,2,FALSE)</f>
        <v>9.875</v>
      </c>
    </row>
    <row r="70" spans="1:31" x14ac:dyDescent="0.3">
      <c r="A70" s="3" t="s">
        <v>752</v>
      </c>
      <c r="B70" s="3" t="s">
        <v>459</v>
      </c>
      <c r="C70" s="3" t="s">
        <v>57</v>
      </c>
      <c r="D70" s="3">
        <v>46</v>
      </c>
      <c r="E70" s="2" t="s">
        <v>20</v>
      </c>
      <c r="F70" s="23" t="str">
        <f t="shared" si="2"/>
        <v>CathleenThompsonFMILLENNIUM RUNNING</v>
      </c>
      <c r="G70" s="13">
        <v>2.1765046296296293E-2</v>
      </c>
      <c r="H70" s="23">
        <f>IF(C70="F",VLOOKUP(D70,'F 4M Road'!$A$2:$B$101,2,FALSE)*G70,VLOOKUP(D70,'M 4M Road'!$A$2:$B$101,2,FALSE)*G70)</f>
        <v>2.0180550925925925E-2</v>
      </c>
      <c r="I70" s="24">
        <f t="shared" si="3"/>
        <v>69</v>
      </c>
      <c r="J70" s="25">
        <f>VLOOKUP(I70,'Point Table'!A:B,2,FALSE)</f>
        <v>9.5</v>
      </c>
    </row>
    <row r="71" spans="1:31" x14ac:dyDescent="0.3">
      <c r="A71" s="3" t="s">
        <v>347</v>
      </c>
      <c r="B71" s="3" t="s">
        <v>348</v>
      </c>
      <c r="C71" s="3" t="s">
        <v>57</v>
      </c>
      <c r="D71" s="3">
        <v>63</v>
      </c>
      <c r="E71" s="2" t="s">
        <v>20</v>
      </c>
      <c r="F71" s="23" t="str">
        <f t="shared" si="2"/>
        <v>PennySullivanFMILLENNIUM RUNNING</v>
      </c>
      <c r="G71" s="13">
        <v>2.6743055555555551E-2</v>
      </c>
      <c r="H71" s="23">
        <f>IF(C71="F",VLOOKUP(D71,'F 4M Road'!$A$2:$B$101,2,FALSE)*G71,VLOOKUP(D71,'M 4M Road'!$A$2:$B$101,2,FALSE)*G71)</f>
        <v>2.038355694444444E-2</v>
      </c>
      <c r="I71" s="24">
        <f t="shared" si="3"/>
        <v>70</v>
      </c>
      <c r="J71" s="25">
        <f>VLOOKUP(I71,'Point Table'!A:B,2,FALSE)</f>
        <v>9.125</v>
      </c>
    </row>
    <row r="72" spans="1:31" x14ac:dyDescent="0.3">
      <c r="A72" s="3" t="s">
        <v>342</v>
      </c>
      <c r="B72" s="3" t="s">
        <v>343</v>
      </c>
      <c r="C72" s="3" t="s">
        <v>57</v>
      </c>
      <c r="D72" s="3">
        <v>44</v>
      </c>
      <c r="E72" s="2" t="s">
        <v>20</v>
      </c>
      <c r="F72" s="23" t="str">
        <f t="shared" si="2"/>
        <v>JamieFureyFMILLENNIUM RUNNING</v>
      </c>
      <c r="G72" s="13">
        <v>2.2020833333333333E-2</v>
      </c>
      <c r="H72" s="23">
        <f>IF(C72="F",VLOOKUP(D72,'F 4M Road'!$A$2:$B$101,2,FALSE)*G72,VLOOKUP(D72,'M 4M Road'!$A$2:$B$101,2,FALSE)*G72)</f>
        <v>2.0772252083333335E-2</v>
      </c>
      <c r="I72" s="24">
        <f t="shared" si="3"/>
        <v>71</v>
      </c>
      <c r="J72" s="25">
        <f>VLOOKUP(I72,'Point Table'!A:B,2,FALSE)</f>
        <v>8.75</v>
      </c>
    </row>
    <row r="73" spans="1:31" x14ac:dyDescent="0.3">
      <c r="A73" s="3" t="s">
        <v>756</v>
      </c>
      <c r="B73" s="3" t="s">
        <v>757</v>
      </c>
      <c r="C73" s="3" t="s">
        <v>57</v>
      </c>
      <c r="D73" s="3">
        <v>52</v>
      </c>
      <c r="E73" s="2" t="s">
        <v>20</v>
      </c>
      <c r="F73" s="23" t="str">
        <f t="shared" si="2"/>
        <v>DawnHigginsFMILLENNIUM RUNNING</v>
      </c>
      <c r="G73" s="13">
        <v>2.3914351851851853E-2</v>
      </c>
      <c r="H73" s="23">
        <f>IF(C73="F",VLOOKUP(D73,'F 4M Road'!$A$2:$B$101,2,FALSE)*G73,VLOOKUP(D73,'M 4M Road'!$A$2:$B$101,2,FALSE)*G73)</f>
        <v>2.0805486111111111E-2</v>
      </c>
      <c r="I73" s="24">
        <f t="shared" si="3"/>
        <v>72</v>
      </c>
      <c r="J73" s="25">
        <f>VLOOKUP(I73,'Point Table'!A:B,2,FALSE)</f>
        <v>8.5</v>
      </c>
    </row>
    <row r="74" spans="1:31" x14ac:dyDescent="0.3">
      <c r="A74" s="3" t="s">
        <v>359</v>
      </c>
      <c r="B74" s="3" t="s">
        <v>122</v>
      </c>
      <c r="C74" s="3" t="s">
        <v>57</v>
      </c>
      <c r="D74" s="3">
        <v>66</v>
      </c>
      <c r="E74" s="2" t="s">
        <v>20</v>
      </c>
      <c r="F74" s="23" t="str">
        <f t="shared" si="2"/>
        <v>CherylAdamsFMILLENNIUM RUNNING</v>
      </c>
      <c r="G74" s="13">
        <v>2.8482638888888887E-2</v>
      </c>
      <c r="H74" s="23">
        <f>IF(C74="F",VLOOKUP(D74,'F 4M Road'!$A$2:$B$101,2,FALSE)*G74,VLOOKUP(D74,'M 4M Road'!$A$2:$B$101,2,FALSE)*G74)</f>
        <v>2.0872077777777776E-2</v>
      </c>
      <c r="I74" s="24">
        <f t="shared" si="3"/>
        <v>73</v>
      </c>
      <c r="J74" s="25">
        <f>VLOOKUP(I74,'Point Table'!A:B,2,FALSE)</f>
        <v>8.25</v>
      </c>
    </row>
    <row r="75" spans="1:31" x14ac:dyDescent="0.3">
      <c r="A75" s="3" t="s">
        <v>702</v>
      </c>
      <c r="B75" s="3" t="s">
        <v>754</v>
      </c>
      <c r="C75" s="3" t="s">
        <v>57</v>
      </c>
      <c r="D75" s="3">
        <v>50</v>
      </c>
      <c r="E75" s="2" t="s">
        <v>20</v>
      </c>
      <c r="F75" s="23" t="str">
        <f t="shared" si="2"/>
        <v>KristenSheppardFMILLENNIUM RUNNING</v>
      </c>
      <c r="G75" s="13">
        <v>2.3644675925925923E-2</v>
      </c>
      <c r="H75" s="23">
        <f>IF(C75="F",VLOOKUP(D75,'F 4M Road'!$A$2:$B$101,2,FALSE)*G75,VLOOKUP(D75,'M 4M Road'!$A$2:$B$101,2,FALSE)*G75)</f>
        <v>2.1031939236111109E-2</v>
      </c>
      <c r="I75" s="24">
        <f t="shared" si="3"/>
        <v>74</v>
      </c>
      <c r="J75" s="25">
        <f>VLOOKUP(I75,'Point Table'!A:B,2,FALSE)</f>
        <v>8</v>
      </c>
    </row>
    <row r="76" spans="1:31" x14ac:dyDescent="0.3">
      <c r="A76" t="s">
        <v>727</v>
      </c>
      <c r="B76" t="s">
        <v>728</v>
      </c>
      <c r="C76" s="3" t="s">
        <v>57</v>
      </c>
      <c r="D76">
        <v>62</v>
      </c>
      <c r="E76" s="2" t="s">
        <v>19</v>
      </c>
      <c r="F76" s="23" t="str">
        <f t="shared" si="2"/>
        <v>ThereseKermanFGREATER DERRY TRACK CLUB</v>
      </c>
      <c r="G76" s="13">
        <v>2.734375E-2</v>
      </c>
      <c r="H76" s="23">
        <f>IF(C76="F",VLOOKUP(D76,'F 4M Road'!$A$2:$B$101,2,FALSE)*G76,VLOOKUP(D76,'M 4M Road'!$A$2:$B$101,2,FALSE)*G76)</f>
        <v>2.1109375E-2</v>
      </c>
      <c r="I76" s="24">
        <f t="shared" si="3"/>
        <v>75</v>
      </c>
      <c r="J76" s="25">
        <f>VLOOKUP(I76,'Point Table'!A:B,2,FALSE)</f>
        <v>7.75</v>
      </c>
      <c r="P76" s="8"/>
      <c r="R76" s="9"/>
      <c r="Y76" s="2"/>
      <c r="Z76" s="2"/>
      <c r="AA76" s="2"/>
      <c r="AB76" s="2"/>
      <c r="AC76" s="2"/>
      <c r="AD76" s="2"/>
      <c r="AE76" s="2"/>
    </row>
    <row r="77" spans="1:31" x14ac:dyDescent="0.3">
      <c r="A77" t="s">
        <v>724</v>
      </c>
      <c r="B77" t="s">
        <v>680</v>
      </c>
      <c r="C77" s="3" t="s">
        <v>57</v>
      </c>
      <c r="D77">
        <v>52</v>
      </c>
      <c r="E77" s="2" t="s">
        <v>19</v>
      </c>
      <c r="F77" s="23" t="str">
        <f t="shared" si="2"/>
        <v>HopeGagneFGREATER DERRY TRACK CLUB</v>
      </c>
      <c r="G77" s="12">
        <v>2.4296296296296292E-2</v>
      </c>
      <c r="H77" s="23">
        <f>IF(C77="F",VLOOKUP(D77,'F 4M Road'!$A$2:$B$101,2,FALSE)*G77,VLOOKUP(D77,'M 4M Road'!$A$2:$B$101,2,FALSE)*G77)</f>
        <v>2.1137777777777773E-2</v>
      </c>
      <c r="I77" s="24">
        <f t="shared" si="3"/>
        <v>76</v>
      </c>
      <c r="J77" s="25">
        <f>VLOOKUP(I77,'Point Table'!A:B,2,FALSE)</f>
        <v>7.5</v>
      </c>
      <c r="P77" s="8"/>
      <c r="R77" s="9"/>
      <c r="AA77" s="2"/>
      <c r="AB77" s="2"/>
      <c r="AC77" s="2"/>
      <c r="AD77" s="2"/>
      <c r="AE77" s="2"/>
    </row>
    <row r="78" spans="1:31" x14ac:dyDescent="0.3">
      <c r="A78" s="3" t="s">
        <v>273</v>
      </c>
      <c r="B78" s="3" t="s">
        <v>298</v>
      </c>
      <c r="C78" s="3" t="s">
        <v>57</v>
      </c>
      <c r="D78" s="3">
        <v>50</v>
      </c>
      <c r="E78" s="2" t="s">
        <v>20</v>
      </c>
      <c r="F78" s="23" t="str">
        <f t="shared" si="2"/>
        <v>KimberlyMcKenneyFMILLENNIUM RUNNING</v>
      </c>
      <c r="G78" s="13">
        <v>2.3776620370370372E-2</v>
      </c>
      <c r="H78" s="23">
        <f>IF(C78="F",VLOOKUP(D78,'F 4M Road'!$A$2:$B$101,2,FALSE)*G78,VLOOKUP(D78,'M 4M Road'!$A$2:$B$101,2,FALSE)*G78)</f>
        <v>2.1149303819444444E-2</v>
      </c>
      <c r="I78" s="24">
        <f t="shared" si="3"/>
        <v>77</v>
      </c>
      <c r="J78" s="25">
        <f>VLOOKUP(I78,'Point Table'!A:B,2,FALSE)</f>
        <v>7.25</v>
      </c>
    </row>
    <row r="79" spans="1:31" x14ac:dyDescent="0.3">
      <c r="A79" s="3" t="s">
        <v>380</v>
      </c>
      <c r="B79" s="3" t="s">
        <v>464</v>
      </c>
      <c r="C79" s="3" t="s">
        <v>57</v>
      </c>
      <c r="D79" s="3">
        <v>55</v>
      </c>
      <c r="E79" s="2" t="s">
        <v>20</v>
      </c>
      <c r="F79" s="23" t="str">
        <f t="shared" si="2"/>
        <v>KimMcAndrewFMILLENNIUM RUNNING</v>
      </c>
      <c r="G79" s="13">
        <v>2.5277777777777777E-2</v>
      </c>
      <c r="H79" s="23">
        <f>IF(C79="F",VLOOKUP(D79,'F 4M Road'!$A$2:$B$101,2,FALSE)*G79,VLOOKUP(D79,'M 4M Road'!$A$2:$B$101,2,FALSE)*G79)</f>
        <v>2.12485E-2</v>
      </c>
      <c r="I79" s="24">
        <f t="shared" si="3"/>
        <v>78</v>
      </c>
      <c r="J79" s="25">
        <f>VLOOKUP(I79,'Point Table'!A:B,2,FALSE)</f>
        <v>7</v>
      </c>
    </row>
    <row r="80" spans="1:31" x14ac:dyDescent="0.3">
      <c r="A80" t="s">
        <v>395</v>
      </c>
      <c r="B80" t="s">
        <v>396</v>
      </c>
      <c r="C80" s="3" t="s">
        <v>57</v>
      </c>
      <c r="D80">
        <v>46</v>
      </c>
      <c r="E80" s="2" t="s">
        <v>18</v>
      </c>
      <c r="F80" s="23" t="str">
        <f t="shared" si="2"/>
        <v>Johanna LisleNewboldFGATE CITY STRIDERS</v>
      </c>
      <c r="G80" s="12">
        <v>2.2997685185185187E-2</v>
      </c>
      <c r="H80" s="23">
        <f>IF(C80="F",VLOOKUP(D80,'F 4M Road'!$A$2:$B$101,2,FALSE)*G80,VLOOKUP(D80,'M 4M Road'!$A$2:$B$101,2,FALSE)*G80)</f>
        <v>2.1323453703703706E-2</v>
      </c>
      <c r="I80" s="24">
        <f t="shared" si="3"/>
        <v>79</v>
      </c>
      <c r="J80" s="25">
        <f>VLOOKUP(I80,'Point Table'!A:B,2,FALSE)</f>
        <v>6.75</v>
      </c>
      <c r="P80" s="8"/>
      <c r="Q80" s="6"/>
      <c r="R80" s="9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3">
      <c r="A81" t="s">
        <v>717</v>
      </c>
      <c r="B81" t="s">
        <v>718</v>
      </c>
      <c r="C81" s="3" t="s">
        <v>57</v>
      </c>
      <c r="D81">
        <v>35</v>
      </c>
      <c r="E81" s="2" t="s">
        <v>19</v>
      </c>
      <c r="F81" s="23" t="str">
        <f t="shared" si="2"/>
        <v>AmandaKiFGREATER DERRY TRACK CLUB</v>
      </c>
      <c r="G81" s="12">
        <v>2.1519675925925925E-2</v>
      </c>
      <c r="H81" s="23">
        <f>IF(C81="F",VLOOKUP(D81,'F 4M Road'!$A$2:$B$101,2,FALSE)*G81,VLOOKUP(D81,'M 4M Road'!$A$2:$B$101,2,FALSE)*G81)</f>
        <v>2.1323846875E-2</v>
      </c>
      <c r="I81" s="24">
        <f t="shared" si="3"/>
        <v>80</v>
      </c>
      <c r="J81" s="25">
        <f>VLOOKUP(I81,'Point Table'!A:B,2,FALSE)</f>
        <v>6.5</v>
      </c>
      <c r="P81" s="6"/>
      <c r="Q81" s="6"/>
      <c r="R81" s="9"/>
      <c r="AA81" s="2"/>
      <c r="AB81" s="2"/>
      <c r="AC81" s="2"/>
      <c r="AD81" s="2"/>
      <c r="AE81" s="2"/>
    </row>
    <row r="82" spans="1:31" x14ac:dyDescent="0.3">
      <c r="A82" t="s">
        <v>103</v>
      </c>
      <c r="B82" t="s">
        <v>151</v>
      </c>
      <c r="C82" s="3" t="s">
        <v>57</v>
      </c>
      <c r="D82">
        <v>56</v>
      </c>
      <c r="E82" s="2" t="s">
        <v>18</v>
      </c>
      <c r="F82" s="23" t="str">
        <f t="shared" si="2"/>
        <v>JenniferJordanFGATE CITY STRIDERS</v>
      </c>
      <c r="G82" s="12">
        <v>2.5670138888888892E-2</v>
      </c>
      <c r="H82" s="23">
        <f>IF(C82="F",VLOOKUP(D82,'F 4M Road'!$A$2:$B$101,2,FALSE)*G82,VLOOKUP(D82,'M 4M Road'!$A$2:$B$101,2,FALSE)*G82)</f>
        <v>2.1326751388888891E-2</v>
      </c>
      <c r="I82" s="24">
        <f t="shared" si="3"/>
        <v>81</v>
      </c>
      <c r="J82" s="25">
        <f>VLOOKUP(I82,'Point Table'!A:B,2,FALSE)</f>
        <v>6.25</v>
      </c>
      <c r="P82" s="6"/>
      <c r="Q82" s="6"/>
      <c r="R82" s="9"/>
      <c r="X82" s="2"/>
      <c r="AB82" s="2"/>
      <c r="AC82" s="2"/>
      <c r="AD82" s="2"/>
      <c r="AE82" s="2"/>
    </row>
    <row r="83" spans="1:31" x14ac:dyDescent="0.3">
      <c r="A83" s="3" t="s">
        <v>406</v>
      </c>
      <c r="B83" s="3" t="s">
        <v>775</v>
      </c>
      <c r="C83" s="3" t="s">
        <v>57</v>
      </c>
      <c r="D83" s="3">
        <v>65</v>
      </c>
      <c r="E83" s="2" t="s">
        <v>20</v>
      </c>
      <c r="F83" s="23" t="str">
        <f t="shared" si="2"/>
        <v>JaneSlaytonFMILLENNIUM RUNNING</v>
      </c>
      <c r="G83" s="13">
        <v>2.8873842592592593E-2</v>
      </c>
      <c r="H83" s="23">
        <f>IF(C83="F",VLOOKUP(D83,'F 4M Road'!$A$2:$B$101,2,FALSE)*G83,VLOOKUP(D83,'M 4M Road'!$A$2:$B$101,2,FALSE)*G83)</f>
        <v>2.144171550925926E-2</v>
      </c>
      <c r="I83" s="24">
        <f t="shared" si="3"/>
        <v>82</v>
      </c>
      <c r="J83" s="25">
        <f>VLOOKUP(I83,'Point Table'!A:B,2,FALSE)</f>
        <v>6.0625</v>
      </c>
    </row>
    <row r="84" spans="1:31" x14ac:dyDescent="0.3">
      <c r="A84" s="3" t="s">
        <v>350</v>
      </c>
      <c r="B84" s="3" t="s">
        <v>351</v>
      </c>
      <c r="C84" s="3" t="s">
        <v>57</v>
      </c>
      <c r="D84" s="3">
        <v>61</v>
      </c>
      <c r="E84" s="2" t="s">
        <v>19</v>
      </c>
      <c r="F84" s="23" t="str">
        <f t="shared" si="2"/>
        <v>RuthHarbilasFGREATER DERRY TRACK CLUB</v>
      </c>
      <c r="G84" s="13">
        <v>2.7429398148148151E-2</v>
      </c>
      <c r="H84" s="23">
        <f>IF(C84="F",VLOOKUP(D84,'F 4M Road'!$A$2:$B$101,2,FALSE)*G84,VLOOKUP(D84,'M 4M Road'!$A$2:$B$101,2,FALSE)*G84)</f>
        <v>2.1444303472222224E-2</v>
      </c>
      <c r="I84" s="24">
        <f t="shared" si="3"/>
        <v>83</v>
      </c>
      <c r="J84" s="25">
        <f>VLOOKUP(I84,'Point Table'!A:B,2,FALSE)</f>
        <v>5.875</v>
      </c>
      <c r="P84" s="8"/>
      <c r="R84" s="9"/>
      <c r="X84" s="2"/>
      <c r="Y84" s="2"/>
      <c r="Z84" s="2"/>
      <c r="AD84" s="2"/>
      <c r="AE84" s="2"/>
    </row>
    <row r="85" spans="1:31" x14ac:dyDescent="0.3">
      <c r="A85" t="s">
        <v>315</v>
      </c>
      <c r="B85" t="s">
        <v>641</v>
      </c>
      <c r="C85" s="3" t="s">
        <v>57</v>
      </c>
      <c r="D85">
        <v>41</v>
      </c>
      <c r="E85" s="2" t="s">
        <v>18</v>
      </c>
      <c r="F85" s="23" t="str">
        <f t="shared" si="2"/>
        <v>HeatherHochuliFGATE CITY STRIDERS</v>
      </c>
      <c r="G85" s="12">
        <v>2.2344907407407411E-2</v>
      </c>
      <c r="H85" s="23">
        <f>IF(C85="F",VLOOKUP(D85,'F 4M Road'!$A$2:$B$101,2,FALSE)*G85,VLOOKUP(D85,'M 4M Road'!$A$2:$B$101,2,FALSE)*G85)</f>
        <v>2.1533787268518522E-2</v>
      </c>
      <c r="I85" s="24">
        <f t="shared" si="3"/>
        <v>84</v>
      </c>
      <c r="J85" s="25">
        <f>VLOOKUP(I85,'Point Table'!A:B,2,FALSE)</f>
        <v>5.6875</v>
      </c>
      <c r="P85" s="6"/>
      <c r="Q85" s="6"/>
      <c r="R85" s="9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3">
      <c r="A86" t="s">
        <v>160</v>
      </c>
      <c r="B86" t="s">
        <v>161</v>
      </c>
      <c r="C86" s="3" t="s">
        <v>57</v>
      </c>
      <c r="D86">
        <v>60</v>
      </c>
      <c r="E86" s="2" t="s">
        <v>18</v>
      </c>
      <c r="F86" s="23" t="str">
        <f t="shared" si="2"/>
        <v>DebbieRiouxFGATE CITY STRIDERS</v>
      </c>
      <c r="G86" s="12">
        <v>2.7259259259259257E-2</v>
      </c>
      <c r="H86" s="23">
        <f>IF(C86="F",VLOOKUP(D86,'F 4M Road'!$A$2:$B$101,2,FALSE)*G86,VLOOKUP(D86,'M 4M Road'!$A$2:$B$101,2,FALSE)*G86)</f>
        <v>2.1578429629629626E-2</v>
      </c>
      <c r="I86" s="24">
        <f t="shared" si="3"/>
        <v>85</v>
      </c>
      <c r="J86" s="25">
        <f>VLOOKUP(I86,'Point Table'!A:B,2,FALSE)</f>
        <v>5.5</v>
      </c>
      <c r="P86" s="6"/>
      <c r="Q86" s="6"/>
      <c r="R86" s="9"/>
      <c r="AA86" s="2"/>
      <c r="AB86" s="2"/>
      <c r="AC86" s="2"/>
      <c r="AD86" s="2"/>
      <c r="AE86" s="2"/>
    </row>
    <row r="87" spans="1:31" x14ac:dyDescent="0.3">
      <c r="A87" s="3" t="s">
        <v>254</v>
      </c>
      <c r="B87" s="3" t="s">
        <v>758</v>
      </c>
      <c r="C87" s="3" t="s">
        <v>57</v>
      </c>
      <c r="D87" s="3">
        <v>48</v>
      </c>
      <c r="E87" s="2" t="s">
        <v>20</v>
      </c>
      <c r="F87" s="23" t="str">
        <f t="shared" si="2"/>
        <v>JessicaCaseyFMILLENNIUM RUNNING</v>
      </c>
      <c r="G87" s="13">
        <v>2.3979166666666666E-2</v>
      </c>
      <c r="H87" s="23">
        <f>IF(C87="F",VLOOKUP(D87,'F 4M Road'!$A$2:$B$101,2,FALSE)*G87,VLOOKUP(D87,'M 4M Road'!$A$2:$B$101,2,FALSE)*G87)</f>
        <v>2.1799460416666666E-2</v>
      </c>
      <c r="I87" s="24">
        <f t="shared" si="3"/>
        <v>86</v>
      </c>
      <c r="J87" s="25">
        <f>VLOOKUP(I87,'Point Table'!A:B,2,FALSE)</f>
        <v>5.3125</v>
      </c>
    </row>
    <row r="88" spans="1:31" x14ac:dyDescent="0.3">
      <c r="A88" t="s">
        <v>97</v>
      </c>
      <c r="B88" t="s">
        <v>68</v>
      </c>
      <c r="C88" s="3" t="s">
        <v>57</v>
      </c>
      <c r="D88">
        <v>58</v>
      </c>
      <c r="E88" s="2" t="s">
        <v>18</v>
      </c>
      <c r="F88" s="23" t="str">
        <f t="shared" si="2"/>
        <v>DianeCliffordFGATE CITY STRIDERS</v>
      </c>
      <c r="G88" s="13">
        <v>2.7128472222222224E-2</v>
      </c>
      <c r="H88" s="23">
        <f>IF(C88="F",VLOOKUP(D88,'F 4M Road'!$A$2:$B$101,2,FALSE)*G88,VLOOKUP(D88,'M 4M Road'!$A$2:$B$101,2,FALSE)*G88)</f>
        <v>2.2006616666666669E-2</v>
      </c>
      <c r="I88" s="24">
        <f t="shared" si="3"/>
        <v>87</v>
      </c>
      <c r="J88" s="25">
        <f>VLOOKUP(I88,'Point Table'!A:B,2,FALSE)</f>
        <v>5.125</v>
      </c>
      <c r="P88" s="6"/>
      <c r="Q88" s="6"/>
      <c r="R88" s="9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3">
      <c r="A89" t="s">
        <v>147</v>
      </c>
      <c r="B89" t="s">
        <v>719</v>
      </c>
      <c r="C89" s="3" t="s">
        <v>57</v>
      </c>
      <c r="D89">
        <v>34</v>
      </c>
      <c r="E89" s="2" t="s">
        <v>19</v>
      </c>
      <c r="F89" s="23" t="str">
        <f t="shared" si="2"/>
        <v>EmilyStockbridgeFGREATER DERRY TRACK CLUB</v>
      </c>
      <c r="G89" s="12">
        <v>2.2160879629629631E-2</v>
      </c>
      <c r="H89" s="23">
        <f>IF(C89="F",VLOOKUP(D89,'F 4M Road'!$A$2:$B$101,2,FALSE)*G89,VLOOKUP(D89,'M 4M Road'!$A$2:$B$101,2,FALSE)*G89)</f>
        <v>2.2019050000000002E-2</v>
      </c>
      <c r="I89" s="24">
        <f t="shared" si="3"/>
        <v>88</v>
      </c>
      <c r="J89" s="25">
        <f>VLOOKUP(I89,'Point Table'!A:B,2,FALSE)</f>
        <v>4.9375</v>
      </c>
      <c r="P89" s="6"/>
      <c r="Q89" s="6"/>
      <c r="R89" s="9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3">
      <c r="A90" s="3" t="s">
        <v>761</v>
      </c>
      <c r="B90" s="3" t="s">
        <v>762</v>
      </c>
      <c r="C90" s="3" t="s">
        <v>57</v>
      </c>
      <c r="D90" s="3">
        <v>51</v>
      </c>
      <c r="E90" s="2" t="s">
        <v>20</v>
      </c>
      <c r="F90" s="23" t="str">
        <f t="shared" si="2"/>
        <v>MarisaFuscoFMILLENNIUM RUNNING</v>
      </c>
      <c r="G90" s="13">
        <v>2.5063657407407406E-2</v>
      </c>
      <c r="H90" s="23">
        <f>IF(C90="F",VLOOKUP(D90,'F 4M Road'!$A$2:$B$101,2,FALSE)*G90,VLOOKUP(D90,'M 4M Road'!$A$2:$B$101,2,FALSE)*G90)</f>
        <v>2.2051005787037035E-2</v>
      </c>
      <c r="I90" s="24">
        <f t="shared" si="3"/>
        <v>89</v>
      </c>
      <c r="J90" s="25">
        <f>VLOOKUP(I90,'Point Table'!A:B,2,FALSE)</f>
        <v>4.75</v>
      </c>
    </row>
    <row r="91" spans="1:31" x14ac:dyDescent="0.3">
      <c r="A91" s="3" t="s">
        <v>763</v>
      </c>
      <c r="B91" s="3" t="s">
        <v>764</v>
      </c>
      <c r="C91" s="3" t="s">
        <v>57</v>
      </c>
      <c r="D91" s="3">
        <v>51</v>
      </c>
      <c r="E91" s="2" t="s">
        <v>20</v>
      </c>
      <c r="F91" s="23" t="str">
        <f t="shared" si="2"/>
        <v>EileenBernalFMILLENNIUM RUNNING</v>
      </c>
      <c r="G91" s="13">
        <v>2.5092592592592593E-2</v>
      </c>
      <c r="H91" s="23">
        <f>IF(C91="F",VLOOKUP(D91,'F 4M Road'!$A$2:$B$101,2,FALSE)*G91,VLOOKUP(D91,'M 4M Road'!$A$2:$B$101,2,FALSE)*G91)</f>
        <v>2.2076462962962964E-2</v>
      </c>
      <c r="I91" s="24">
        <f t="shared" si="3"/>
        <v>90</v>
      </c>
      <c r="J91" s="25">
        <f>VLOOKUP(I91,'Point Table'!A:B,2,FALSE)</f>
        <v>4.5625</v>
      </c>
    </row>
    <row r="92" spans="1:31" x14ac:dyDescent="0.3">
      <c r="A92" s="3" t="s">
        <v>223</v>
      </c>
      <c r="B92" s="3" t="s">
        <v>369</v>
      </c>
      <c r="C92" s="3" t="s">
        <v>57</v>
      </c>
      <c r="D92" s="3">
        <v>51</v>
      </c>
      <c r="E92" s="2" t="s">
        <v>20</v>
      </c>
      <c r="F92" s="23" t="str">
        <f t="shared" si="2"/>
        <v>LaraCarneyFMILLENNIUM RUNNING</v>
      </c>
      <c r="G92" s="13">
        <v>2.596990740740741E-2</v>
      </c>
      <c r="H92" s="23">
        <f>IF(C92="F",VLOOKUP(D92,'F 4M Road'!$A$2:$B$101,2,FALSE)*G92,VLOOKUP(D92,'M 4M Road'!$A$2:$B$101,2,FALSE)*G92)</f>
        <v>2.284832453703704E-2</v>
      </c>
      <c r="I92" s="24">
        <f t="shared" si="3"/>
        <v>91</v>
      </c>
      <c r="J92" s="25">
        <f>VLOOKUP(I92,'Point Table'!A:B,2,FALSE)</f>
        <v>4.375</v>
      </c>
    </row>
    <row r="93" spans="1:31" x14ac:dyDescent="0.3">
      <c r="A93" s="3" t="s">
        <v>380</v>
      </c>
      <c r="B93" s="3" t="s">
        <v>381</v>
      </c>
      <c r="C93" s="3" t="s">
        <v>57</v>
      </c>
      <c r="D93" s="3">
        <v>63</v>
      </c>
      <c r="E93" s="2" t="s">
        <v>20</v>
      </c>
      <c r="F93" s="23" t="str">
        <f t="shared" si="2"/>
        <v>KimMacdonald-ConillFMILLENNIUM RUNNING</v>
      </c>
      <c r="G93" s="13">
        <v>2.9980324074074072E-2</v>
      </c>
      <c r="H93" s="23">
        <f>IF(C93="F",VLOOKUP(D93,'F 4M Road'!$A$2:$B$101,2,FALSE)*G93,VLOOKUP(D93,'M 4M Road'!$A$2:$B$101,2,FALSE)*G93)</f>
        <v>2.2851003009259258E-2</v>
      </c>
      <c r="I93" s="24">
        <f t="shared" si="3"/>
        <v>92</v>
      </c>
      <c r="J93" s="25">
        <f>VLOOKUP(I93,'Point Table'!A:B,2,FALSE)</f>
        <v>4.25</v>
      </c>
    </row>
    <row r="94" spans="1:31" x14ac:dyDescent="0.3">
      <c r="A94" t="s">
        <v>698</v>
      </c>
      <c r="B94" t="s">
        <v>723</v>
      </c>
      <c r="C94" s="3" t="s">
        <v>57</v>
      </c>
      <c r="D94">
        <v>43</v>
      </c>
      <c r="E94" s="2" t="s">
        <v>19</v>
      </c>
      <c r="F94" s="23" t="str">
        <f t="shared" si="2"/>
        <v>MeredithAbramsonFGREATER DERRY TRACK CLUB</v>
      </c>
      <c r="G94" s="12">
        <v>2.426041666666667E-2</v>
      </c>
      <c r="H94" s="23">
        <f>IF(C94="F",VLOOKUP(D94,'F 4M Road'!$A$2:$B$101,2,FALSE)*G94,VLOOKUP(D94,'M 4M Road'!$A$2:$B$101,2,FALSE)*G94)</f>
        <v>2.3061952083333337E-2</v>
      </c>
      <c r="I94" s="24">
        <f t="shared" si="3"/>
        <v>93</v>
      </c>
      <c r="J94" s="25">
        <f>VLOOKUP(I94,'Point Table'!A:B,2,FALSE)</f>
        <v>4.125</v>
      </c>
      <c r="P94" s="6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3">
      <c r="A95" s="3" t="s">
        <v>378</v>
      </c>
      <c r="B95" s="3" t="s">
        <v>379</v>
      </c>
      <c r="C95" s="3" t="s">
        <v>57</v>
      </c>
      <c r="D95" s="3">
        <v>42</v>
      </c>
      <c r="E95" s="2" t="s">
        <v>20</v>
      </c>
      <c r="F95" s="23" t="str">
        <f t="shared" si="2"/>
        <v>MelanieHardingFMILLENNIUM RUNNING</v>
      </c>
      <c r="G95" s="13">
        <v>2.4108796296296298E-2</v>
      </c>
      <c r="H95" s="23">
        <f>IF(C95="F",VLOOKUP(D95,'F 4M Road'!$A$2:$B$101,2,FALSE)*G95,VLOOKUP(D95,'M 4M Road'!$A$2:$B$101,2,FALSE)*G95)</f>
        <v>2.3081761574074076E-2</v>
      </c>
      <c r="I95" s="24">
        <f t="shared" si="3"/>
        <v>94</v>
      </c>
      <c r="J95" s="25">
        <f>VLOOKUP(I95,'Point Table'!A:B,2,FALSE)</f>
        <v>4</v>
      </c>
    </row>
    <row r="96" spans="1:31" x14ac:dyDescent="0.3">
      <c r="A96" s="3" t="s">
        <v>386</v>
      </c>
      <c r="B96" s="3" t="s">
        <v>387</v>
      </c>
      <c r="C96" s="3" t="s">
        <v>57</v>
      </c>
      <c r="D96" s="3">
        <v>52</v>
      </c>
      <c r="E96" s="2" t="s">
        <v>20</v>
      </c>
      <c r="F96" s="23" t="str">
        <f t="shared" si="2"/>
        <v>KateRobichaudFMILLENNIUM RUNNING</v>
      </c>
      <c r="G96" s="13">
        <v>2.6770833333333331E-2</v>
      </c>
      <c r="H96" s="23">
        <f>IF(C96="F",VLOOKUP(D96,'F 4M Road'!$A$2:$B$101,2,FALSE)*G96,VLOOKUP(D96,'M 4M Road'!$A$2:$B$101,2,FALSE)*G96)</f>
        <v>2.3290624999999999E-2</v>
      </c>
      <c r="I96" s="24">
        <f t="shared" si="3"/>
        <v>95</v>
      </c>
      <c r="J96" s="25">
        <f>VLOOKUP(I96,'Point Table'!A:B,2,FALSE)</f>
        <v>3.875</v>
      </c>
    </row>
    <row r="97" spans="1:31" x14ac:dyDescent="0.3">
      <c r="A97" t="s">
        <v>203</v>
      </c>
      <c r="B97" t="s">
        <v>408</v>
      </c>
      <c r="C97" s="3" t="s">
        <v>57</v>
      </c>
      <c r="D97">
        <v>64</v>
      </c>
      <c r="E97" s="2" t="s">
        <v>18</v>
      </c>
      <c r="F97" s="23" t="str">
        <f t="shared" si="2"/>
        <v>EllenKolbFGATE CITY STRIDERS</v>
      </c>
      <c r="G97" s="12">
        <v>3.1324074074074074E-2</v>
      </c>
      <c r="H97" s="23">
        <f>IF(C97="F",VLOOKUP(D97,'F 4M Road'!$A$2:$B$101,2,FALSE)*G97,VLOOKUP(D97,'M 4M Road'!$A$2:$B$101,2,FALSE)*G97)</f>
        <v>2.3568233333333331E-2</v>
      </c>
      <c r="I97" s="24">
        <f t="shared" si="3"/>
        <v>96</v>
      </c>
      <c r="J97" s="25">
        <f>VLOOKUP(I97,'Point Table'!A:B,2,FALSE)</f>
        <v>3.75</v>
      </c>
      <c r="P97" s="6"/>
      <c r="Q97" s="6"/>
      <c r="R97" s="9"/>
      <c r="AA97" s="2"/>
      <c r="AB97" s="2"/>
      <c r="AC97" s="2"/>
      <c r="AD97" s="2"/>
      <c r="AE97" s="2"/>
    </row>
    <row r="98" spans="1:31" x14ac:dyDescent="0.3">
      <c r="A98" s="3" t="s">
        <v>372</v>
      </c>
      <c r="B98" s="3" t="s">
        <v>373</v>
      </c>
      <c r="C98" s="3" t="s">
        <v>57</v>
      </c>
      <c r="D98" s="3">
        <v>51</v>
      </c>
      <c r="E98" s="2" t="s">
        <v>20</v>
      </c>
      <c r="F98" s="23" t="str">
        <f t="shared" si="2"/>
        <v>ColleenNoceraFMILLENNIUM RUNNING</v>
      </c>
      <c r="G98" s="13">
        <v>2.7354166666666666E-2</v>
      </c>
      <c r="H98" s="23">
        <f>IF(C98="F",VLOOKUP(D98,'F 4M Road'!$A$2:$B$101,2,FALSE)*G98,VLOOKUP(D98,'M 4M Road'!$A$2:$B$101,2,FALSE)*G98)</f>
        <v>2.4066195833333331E-2</v>
      </c>
      <c r="I98" s="24">
        <f t="shared" si="3"/>
        <v>97</v>
      </c>
      <c r="J98" s="25">
        <f>VLOOKUP(I98,'Point Table'!A:B,2,FALSE)</f>
        <v>3.625</v>
      </c>
    </row>
    <row r="99" spans="1:31" x14ac:dyDescent="0.3">
      <c r="A99" s="3" t="s">
        <v>143</v>
      </c>
      <c r="B99" s="3" t="s">
        <v>144</v>
      </c>
      <c r="C99" s="3" t="s">
        <v>57</v>
      </c>
      <c r="D99" s="3">
        <v>27</v>
      </c>
      <c r="E99" s="2" t="s">
        <v>18</v>
      </c>
      <c r="F99" s="23" t="str">
        <f t="shared" si="2"/>
        <v>AlisonLilienfeldFGATE CITY STRIDERS</v>
      </c>
      <c r="G99" s="13">
        <v>2.4074074074074071E-2</v>
      </c>
      <c r="H99" s="23">
        <f>IF(C99="F",VLOOKUP(D99,'F 4M Road'!$A$2:$B$101,2,FALSE)*G99,VLOOKUP(D99,'M 4M Road'!$A$2:$B$101,2,FALSE)*G99)</f>
        <v>2.4074074074074071E-2</v>
      </c>
      <c r="I99" s="24">
        <f t="shared" si="3"/>
        <v>98</v>
      </c>
      <c r="J99" s="25">
        <f>VLOOKUP(I99,'Point Table'!A:B,2,FALSE)</f>
        <v>3.5</v>
      </c>
    </row>
    <row r="100" spans="1:31" x14ac:dyDescent="0.3">
      <c r="A100" t="s">
        <v>402</v>
      </c>
      <c r="B100" t="s">
        <v>403</v>
      </c>
      <c r="C100" s="3" t="s">
        <v>57</v>
      </c>
      <c r="D100">
        <v>37</v>
      </c>
      <c r="E100" s="2" t="s">
        <v>18</v>
      </c>
      <c r="F100" s="23" t="str">
        <f t="shared" si="2"/>
        <v>LoriVanceFGATE CITY STRIDERS</v>
      </c>
      <c r="G100" s="12">
        <v>2.4508101851851847E-2</v>
      </c>
      <c r="H100" s="23">
        <f>IF(C100="F",VLOOKUP(D100,'F 4M Road'!$A$2:$B$101,2,FALSE)*G100,VLOOKUP(D100,'M 4M Road'!$A$2:$B$101,2,FALSE)*G100)</f>
        <v>2.4111070601851848E-2</v>
      </c>
      <c r="I100" s="24">
        <f t="shared" si="3"/>
        <v>99</v>
      </c>
      <c r="J100" s="25">
        <f>VLOOKUP(I100,'Point Table'!A:B,2,FALSE)</f>
        <v>3.375</v>
      </c>
      <c r="P100" s="6"/>
      <c r="Q100" s="6"/>
      <c r="R100" s="9"/>
      <c r="AA100" s="2"/>
      <c r="AB100" s="2"/>
      <c r="AC100" s="2"/>
      <c r="AD100" s="2"/>
      <c r="AE100" s="2"/>
    </row>
    <row r="101" spans="1:31" x14ac:dyDescent="0.3">
      <c r="A101" t="s">
        <v>147</v>
      </c>
      <c r="B101" t="s">
        <v>148</v>
      </c>
      <c r="C101" s="3" t="s">
        <v>57</v>
      </c>
      <c r="D101">
        <v>44</v>
      </c>
      <c r="E101" s="2" t="s">
        <v>18</v>
      </c>
      <c r="F101" s="23" t="str">
        <f t="shared" si="2"/>
        <v>EmilyCunhaFGATE CITY STRIDERS</v>
      </c>
      <c r="G101" s="12">
        <v>2.5959490740740745E-2</v>
      </c>
      <c r="H101" s="23">
        <f>IF(C101="F",VLOOKUP(D101,'F 4M Road'!$A$2:$B$101,2,FALSE)*G101,VLOOKUP(D101,'M 4M Road'!$A$2:$B$101,2,FALSE)*G101)</f>
        <v>2.4487587615740745E-2</v>
      </c>
      <c r="I101" s="24">
        <f t="shared" si="3"/>
        <v>100</v>
      </c>
      <c r="J101" s="25">
        <f>VLOOKUP(I101,'Point Table'!A:B,2,FALSE)</f>
        <v>3.25</v>
      </c>
      <c r="P101" s="6"/>
      <c r="Q101" s="6"/>
      <c r="R101" s="9"/>
      <c r="AA101" s="2"/>
      <c r="AB101" s="2"/>
      <c r="AC101" s="2"/>
      <c r="AD101" s="2"/>
      <c r="AE101" s="2"/>
    </row>
    <row r="102" spans="1:31" x14ac:dyDescent="0.3">
      <c r="A102" t="s">
        <v>725</v>
      </c>
      <c r="B102" t="s">
        <v>320</v>
      </c>
      <c r="C102" s="3" t="s">
        <v>57</v>
      </c>
      <c r="D102">
        <v>14</v>
      </c>
      <c r="E102" s="2" t="s">
        <v>19</v>
      </c>
      <c r="F102" s="23" t="str">
        <f t="shared" si="2"/>
        <v>ZMullenFGREATER DERRY TRACK CLUB</v>
      </c>
      <c r="G102" s="12">
        <v>2.4549768518518519E-2</v>
      </c>
      <c r="H102" s="23">
        <f>IF(C102="F",VLOOKUP(D102,'F 4M Road'!$A$2:$B$101,2,FALSE)*G102,VLOOKUP(D102,'M 4M Road'!$A$2:$B$101,2,FALSE)*G102)</f>
        <v>2.4549768518518519E-2</v>
      </c>
      <c r="I102" s="24">
        <f t="shared" si="3"/>
        <v>101</v>
      </c>
      <c r="J102" s="25">
        <f>VLOOKUP(I102,'Point Table'!A:B,2,FALSE)</f>
        <v>3.125</v>
      </c>
      <c r="P102" s="6"/>
      <c r="R102" s="9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3">
      <c r="A103" s="3" t="s">
        <v>413</v>
      </c>
      <c r="B103" s="3" t="s">
        <v>122</v>
      </c>
      <c r="C103" s="3" t="s">
        <v>57</v>
      </c>
      <c r="D103" s="3">
        <v>49</v>
      </c>
      <c r="E103" s="2" t="s">
        <v>20</v>
      </c>
      <c r="F103" s="23" t="str">
        <f t="shared" si="2"/>
        <v>PaulaAdamsFMILLENNIUM RUNNING</v>
      </c>
      <c r="G103" s="13">
        <v>2.7405092592592592E-2</v>
      </c>
      <c r="H103" s="23">
        <f>IF(C103="F",VLOOKUP(D103,'F 4M Road'!$A$2:$B$101,2,FALSE)*G103,VLOOKUP(D103,'M 4M Road'!$A$2:$B$101,2,FALSE)*G103)</f>
        <v>2.4645399768518518E-2</v>
      </c>
      <c r="I103" s="24">
        <f t="shared" si="3"/>
        <v>102</v>
      </c>
      <c r="J103" s="25">
        <f>VLOOKUP(I103,'Point Table'!A:B,2,FALSE)</f>
        <v>3.03125</v>
      </c>
    </row>
    <row r="104" spans="1:31" x14ac:dyDescent="0.3">
      <c r="A104" s="3" t="s">
        <v>71</v>
      </c>
      <c r="B104" s="3" t="s">
        <v>765</v>
      </c>
      <c r="C104" s="3" t="s">
        <v>57</v>
      </c>
      <c r="D104" s="3">
        <v>36</v>
      </c>
      <c r="E104" s="2" t="s">
        <v>20</v>
      </c>
      <c r="F104" s="23" t="str">
        <f t="shared" si="2"/>
        <v>PamelaBohananFMILLENNIUM RUNNING</v>
      </c>
      <c r="G104" s="13">
        <v>2.5146990740740741E-2</v>
      </c>
      <c r="H104" s="23">
        <f>IF(C104="F",VLOOKUP(D104,'F 4M Road'!$A$2:$B$101,2,FALSE)*G104,VLOOKUP(D104,'M 4M Road'!$A$2:$B$101,2,FALSE)*G104)</f>
        <v>2.4835168055555558E-2</v>
      </c>
      <c r="I104" s="24">
        <f t="shared" si="3"/>
        <v>103</v>
      </c>
      <c r="J104" s="25">
        <f>VLOOKUP(I104,'Point Table'!A:B,2,FALSE)</f>
        <v>2.9375</v>
      </c>
    </row>
    <row r="105" spans="1:31" x14ac:dyDescent="0.3">
      <c r="A105" s="3" t="s">
        <v>399</v>
      </c>
      <c r="B105" s="3" t="s">
        <v>400</v>
      </c>
      <c r="C105" s="3" t="s">
        <v>57</v>
      </c>
      <c r="D105" s="3">
        <v>57</v>
      </c>
      <c r="E105" s="2" t="s">
        <v>20</v>
      </c>
      <c r="F105" s="23" t="str">
        <f t="shared" si="2"/>
        <v>LaurelBaermanFMILLENNIUM RUNNING</v>
      </c>
      <c r="G105" s="13">
        <v>3.0436342592592591E-2</v>
      </c>
      <c r="H105" s="23">
        <f>IF(C105="F",VLOOKUP(D105,'F 4M Road'!$A$2:$B$101,2,FALSE)*G105,VLOOKUP(D105,'M 4M Road'!$A$2:$B$101,2,FALSE)*G105)</f>
        <v>2.4988237268518516E-2</v>
      </c>
      <c r="I105" s="24">
        <f t="shared" si="3"/>
        <v>104</v>
      </c>
      <c r="J105" s="25">
        <f>VLOOKUP(I105,'Point Table'!A:B,2,FALSE)</f>
        <v>2.84375</v>
      </c>
    </row>
    <row r="106" spans="1:31" x14ac:dyDescent="0.3">
      <c r="A106" s="3" t="s">
        <v>406</v>
      </c>
      <c r="B106" s="3" t="s">
        <v>407</v>
      </c>
      <c r="C106" s="3" t="s">
        <v>57</v>
      </c>
      <c r="D106" s="3">
        <v>55</v>
      </c>
      <c r="E106" s="2" t="s">
        <v>20</v>
      </c>
      <c r="F106" s="23" t="str">
        <f t="shared" si="2"/>
        <v>JaneCottrellFMILLENNIUM RUNNING</v>
      </c>
      <c r="G106" s="13">
        <v>2.9783564814814815E-2</v>
      </c>
      <c r="H106" s="23">
        <f>IF(C106="F",VLOOKUP(D106,'F 4M Road'!$A$2:$B$101,2,FALSE)*G106,VLOOKUP(D106,'M 4M Road'!$A$2:$B$101,2,FALSE)*G106)</f>
        <v>2.5036064583333333E-2</v>
      </c>
      <c r="I106" s="24">
        <f t="shared" si="3"/>
        <v>105</v>
      </c>
      <c r="J106" s="25">
        <f>VLOOKUP(I106,'Point Table'!A:B,2,FALSE)</f>
        <v>2.75</v>
      </c>
    </row>
    <row r="107" spans="1:31" x14ac:dyDescent="0.3">
      <c r="A107" s="3" t="s">
        <v>315</v>
      </c>
      <c r="B107" s="3" t="s">
        <v>427</v>
      </c>
      <c r="C107" s="3" t="s">
        <v>57</v>
      </c>
      <c r="D107" s="3">
        <v>46</v>
      </c>
      <c r="E107" s="2" t="s">
        <v>20</v>
      </c>
      <c r="F107" s="23" t="str">
        <f t="shared" si="2"/>
        <v>HeatherTaylorFMILLENNIUM RUNNING</v>
      </c>
      <c r="G107" s="13">
        <v>2.7163194444444445E-2</v>
      </c>
      <c r="H107" s="23">
        <f>IF(C107="F",VLOOKUP(D107,'F 4M Road'!$A$2:$B$101,2,FALSE)*G107,VLOOKUP(D107,'M 4M Road'!$A$2:$B$101,2,FALSE)*G107)</f>
        <v>2.5185713888888888E-2</v>
      </c>
      <c r="I107" s="24">
        <f t="shared" si="3"/>
        <v>106</v>
      </c>
      <c r="J107" s="25">
        <f>VLOOKUP(I107,'Point Table'!A:B,2,FALSE)</f>
        <v>2.65625</v>
      </c>
    </row>
    <row r="108" spans="1:31" x14ac:dyDescent="0.3">
      <c r="A108" s="3" t="s">
        <v>781</v>
      </c>
      <c r="B108" s="3" t="s">
        <v>782</v>
      </c>
      <c r="C108" s="3" t="s">
        <v>57</v>
      </c>
      <c r="D108" s="3">
        <v>61</v>
      </c>
      <c r="E108" s="2" t="s">
        <v>20</v>
      </c>
      <c r="F108" s="23" t="str">
        <f t="shared" si="2"/>
        <v>CynthiaFlammiaFMILLENNIUM RUNNING</v>
      </c>
      <c r="G108" s="13">
        <v>3.2846064814814814E-2</v>
      </c>
      <c r="H108" s="23">
        <f>IF(C108="F",VLOOKUP(D108,'F 4M Road'!$A$2:$B$101,2,FALSE)*G108,VLOOKUP(D108,'M 4M Road'!$A$2:$B$101,2,FALSE)*G108)</f>
        <v>2.5679053472222223E-2</v>
      </c>
      <c r="I108" s="24">
        <f t="shared" si="3"/>
        <v>107</v>
      </c>
      <c r="J108" s="25">
        <f>VLOOKUP(I108,'Point Table'!A:B,2,FALSE)</f>
        <v>2.5625</v>
      </c>
    </row>
    <row r="109" spans="1:31" x14ac:dyDescent="0.3">
      <c r="A109" s="3" t="s">
        <v>443</v>
      </c>
      <c r="B109" s="3" t="s">
        <v>444</v>
      </c>
      <c r="C109" s="3" t="s">
        <v>57</v>
      </c>
      <c r="D109" s="3">
        <v>49</v>
      </c>
      <c r="E109" s="2" t="s">
        <v>19</v>
      </c>
      <c r="F109" s="23" t="str">
        <f t="shared" si="2"/>
        <v>ReneeChristianFGREATER DERRY TRACK CLUB</v>
      </c>
      <c r="G109" s="13">
        <v>2.900115740740741E-2</v>
      </c>
      <c r="H109" s="23">
        <f>IF(C109="F",VLOOKUP(D109,'F 4M Road'!$A$2:$B$101,2,FALSE)*G109,VLOOKUP(D109,'M 4M Road'!$A$2:$B$101,2,FALSE)*G109)</f>
        <v>2.6080740856481485E-2</v>
      </c>
      <c r="I109" s="24">
        <f t="shared" si="3"/>
        <v>108</v>
      </c>
      <c r="J109" s="25">
        <f>VLOOKUP(I109,'Point Table'!A:B,2,FALSE)</f>
        <v>2.46875</v>
      </c>
      <c r="P109" s="8"/>
      <c r="R109" s="9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3">
      <c r="A110" s="2" t="s">
        <v>240</v>
      </c>
      <c r="B110" s="2" t="s">
        <v>394</v>
      </c>
      <c r="C110" s="3" t="s">
        <v>57</v>
      </c>
      <c r="D110" s="3">
        <v>59</v>
      </c>
      <c r="E110" s="2" t="s">
        <v>20</v>
      </c>
      <c r="F110" s="23" t="str">
        <f t="shared" si="2"/>
        <v>MichelleShea La SalaFMILLENNIUM RUNNING</v>
      </c>
      <c r="G110" s="13">
        <v>3.2690972222222225E-2</v>
      </c>
      <c r="H110" s="23">
        <f>IF(C110="F",VLOOKUP(D110,'F 4M Road'!$A$2:$B$101,2,FALSE)*G110,VLOOKUP(D110,'M 4M Road'!$A$2:$B$101,2,FALSE)*G110)</f>
        <v>2.619854513888889E-2</v>
      </c>
      <c r="I110" s="24">
        <f t="shared" si="3"/>
        <v>109</v>
      </c>
      <c r="J110" s="25">
        <f>VLOOKUP(I110,'Point Table'!A:B,2,FALSE)</f>
        <v>2.375</v>
      </c>
    </row>
    <row r="111" spans="1:31" x14ac:dyDescent="0.3">
      <c r="A111" s="3" t="s">
        <v>345</v>
      </c>
      <c r="B111" s="3" t="s">
        <v>346</v>
      </c>
      <c r="C111" s="3" t="s">
        <v>57</v>
      </c>
      <c r="D111" s="3">
        <v>35</v>
      </c>
      <c r="E111" s="2" t="s">
        <v>20</v>
      </c>
      <c r="F111" s="23" t="str">
        <f t="shared" si="2"/>
        <v>MeganMcDermottFMILLENNIUM RUNNING</v>
      </c>
      <c r="G111" s="13">
        <v>2.7402777777777779E-2</v>
      </c>
      <c r="H111" s="23">
        <f>IF(C111="F",VLOOKUP(D111,'F 4M Road'!$A$2:$B$101,2,FALSE)*G111,VLOOKUP(D111,'M 4M Road'!$A$2:$B$101,2,FALSE)*G111)</f>
        <v>2.7153412500000002E-2</v>
      </c>
      <c r="I111" s="24">
        <f t="shared" si="3"/>
        <v>110</v>
      </c>
      <c r="J111" s="25">
        <f>VLOOKUP(I111,'Point Table'!A:B,2,FALSE)</f>
        <v>2.28125</v>
      </c>
    </row>
    <row r="112" spans="1:31" x14ac:dyDescent="0.3">
      <c r="A112" s="3" t="s">
        <v>779</v>
      </c>
      <c r="B112" s="3" t="s">
        <v>780</v>
      </c>
      <c r="C112" s="3" t="s">
        <v>57</v>
      </c>
      <c r="D112" s="3">
        <v>51</v>
      </c>
      <c r="E112" s="2" t="s">
        <v>20</v>
      </c>
      <c r="F112" s="23" t="str">
        <f t="shared" si="2"/>
        <v>DelilahMendralaFMILLENNIUM RUNNING</v>
      </c>
      <c r="G112" s="13">
        <v>3.0901620370370374E-2</v>
      </c>
      <c r="H112" s="23">
        <f>IF(C112="F",VLOOKUP(D112,'F 4M Road'!$A$2:$B$101,2,FALSE)*G112,VLOOKUP(D112,'M 4M Road'!$A$2:$B$101,2,FALSE)*G112)</f>
        <v>2.7187245601851855E-2</v>
      </c>
      <c r="I112" s="24">
        <f t="shared" si="3"/>
        <v>111</v>
      </c>
      <c r="J112" s="25">
        <f>VLOOKUP(I112,'Point Table'!A:B,2,FALSE)</f>
        <v>2.1875</v>
      </c>
    </row>
    <row r="113" spans="1:31" x14ac:dyDescent="0.3">
      <c r="A113" s="3" t="s">
        <v>768</v>
      </c>
      <c r="B113" s="3" t="s">
        <v>769</v>
      </c>
      <c r="C113" s="3" t="s">
        <v>57</v>
      </c>
      <c r="D113" s="3">
        <v>24</v>
      </c>
      <c r="E113" s="2" t="s">
        <v>20</v>
      </c>
      <c r="F113" s="23" t="str">
        <f t="shared" si="2"/>
        <v>GillianKayoFMILLENNIUM RUNNING</v>
      </c>
      <c r="G113" s="13">
        <v>2.7399305555555555E-2</v>
      </c>
      <c r="H113" s="23">
        <f>IF(C113="F",VLOOKUP(D113,'F 4M Road'!$A$2:$B$101,2,FALSE)*G113,VLOOKUP(D113,'M 4M Road'!$A$2:$B$101,2,FALSE)*G113)</f>
        <v>2.7399305555555555E-2</v>
      </c>
      <c r="I113" s="24">
        <f t="shared" si="3"/>
        <v>112</v>
      </c>
      <c r="J113" s="25">
        <f>VLOOKUP(I113,'Point Table'!A:B,2,FALSE)</f>
        <v>2.125</v>
      </c>
    </row>
    <row r="114" spans="1:31" x14ac:dyDescent="0.3">
      <c r="A114" s="3" t="s">
        <v>297</v>
      </c>
      <c r="B114" s="3" t="s">
        <v>466</v>
      </c>
      <c r="C114" s="3" t="s">
        <v>57</v>
      </c>
      <c r="D114" s="3">
        <v>55</v>
      </c>
      <c r="E114" s="2" t="s">
        <v>20</v>
      </c>
      <c r="F114" s="23" t="str">
        <f t="shared" si="2"/>
        <v>MicheleRobinsonFMILLENNIUM RUNNING</v>
      </c>
      <c r="G114" s="13">
        <v>3.2682870370370369E-2</v>
      </c>
      <c r="H114" s="23">
        <f>IF(C114="F",VLOOKUP(D114,'F 4M Road'!$A$2:$B$101,2,FALSE)*G114,VLOOKUP(D114,'M 4M Road'!$A$2:$B$101,2,FALSE)*G114)</f>
        <v>2.7473220833333332E-2</v>
      </c>
      <c r="I114" s="24">
        <f t="shared" si="3"/>
        <v>113</v>
      </c>
      <c r="J114" s="25">
        <f>VLOOKUP(I114,'Point Table'!A:B,2,FALSE)</f>
        <v>2.0625</v>
      </c>
    </row>
    <row r="115" spans="1:31" x14ac:dyDescent="0.3">
      <c r="A115" s="3" t="s">
        <v>173</v>
      </c>
      <c r="B115" s="3" t="s">
        <v>783</v>
      </c>
      <c r="C115" s="3" t="s">
        <v>57</v>
      </c>
      <c r="D115" s="3">
        <v>55</v>
      </c>
      <c r="E115" s="2" t="s">
        <v>20</v>
      </c>
      <c r="F115" s="23" t="str">
        <f t="shared" si="2"/>
        <v>ChristineMurrayFMILLENNIUM RUNNING</v>
      </c>
      <c r="G115" s="13">
        <v>3.3293981481481487E-2</v>
      </c>
      <c r="H115" s="23">
        <f>IF(C115="F",VLOOKUP(D115,'F 4M Road'!$A$2:$B$101,2,FALSE)*G115,VLOOKUP(D115,'M 4M Road'!$A$2:$B$101,2,FALSE)*G115)</f>
        <v>2.7986920833333338E-2</v>
      </c>
      <c r="I115" s="24">
        <f t="shared" si="3"/>
        <v>114</v>
      </c>
      <c r="J115" s="25">
        <f>VLOOKUP(I115,'Point Table'!A:B,2,FALSE)</f>
        <v>2</v>
      </c>
    </row>
    <row r="116" spans="1:31" x14ac:dyDescent="0.3">
      <c r="A116" s="3" t="s">
        <v>771</v>
      </c>
      <c r="B116" s="3" t="s">
        <v>772</v>
      </c>
      <c r="C116" s="3" t="s">
        <v>57</v>
      </c>
      <c r="D116" s="3">
        <v>28</v>
      </c>
      <c r="E116" s="2" t="s">
        <v>20</v>
      </c>
      <c r="F116" s="23" t="str">
        <f t="shared" si="2"/>
        <v>JocelyneArseneaultFMILLENNIUM RUNNING</v>
      </c>
      <c r="G116" s="13">
        <v>2.8026620370370372E-2</v>
      </c>
      <c r="H116" s="23">
        <f>IF(C116="F",VLOOKUP(D116,'F 4M Road'!$A$2:$B$101,2,FALSE)*G116,VLOOKUP(D116,'M 4M Road'!$A$2:$B$101,2,FALSE)*G116)</f>
        <v>2.8026620370370372E-2</v>
      </c>
      <c r="I116" s="24">
        <f t="shared" si="3"/>
        <v>115</v>
      </c>
      <c r="J116" s="25">
        <f>VLOOKUP(I116,'Point Table'!A:B,2,FALSE)</f>
        <v>2</v>
      </c>
    </row>
    <row r="117" spans="1:31" x14ac:dyDescent="0.3">
      <c r="A117" s="3" t="s">
        <v>103</v>
      </c>
      <c r="B117" s="3" t="s">
        <v>333</v>
      </c>
      <c r="C117" s="3" t="s">
        <v>57</v>
      </c>
      <c r="D117" s="3">
        <v>49</v>
      </c>
      <c r="E117" s="2" t="s">
        <v>18</v>
      </c>
      <c r="F117" s="23" t="str">
        <f t="shared" si="2"/>
        <v>JenniferMackFGATE CITY STRIDERS</v>
      </c>
      <c r="G117" s="13">
        <v>3.4420138888888889E-2</v>
      </c>
      <c r="H117" s="23">
        <f>IF(C117="F",VLOOKUP(D117,'F 4M Road'!$A$2:$B$101,2,FALSE)*G117,VLOOKUP(D117,'M 4M Road'!$A$2:$B$101,2,FALSE)*G117)</f>
        <v>3.0954030902777777E-2</v>
      </c>
      <c r="I117" s="24">
        <f t="shared" si="3"/>
        <v>120</v>
      </c>
      <c r="J117" s="25">
        <f>VLOOKUP(I117,'Point Table'!A:B,2,FALSE)</f>
        <v>2</v>
      </c>
      <c r="L117"/>
      <c r="M117"/>
    </row>
    <row r="118" spans="1:31" x14ac:dyDescent="0.3">
      <c r="A118" s="3" t="s">
        <v>365</v>
      </c>
      <c r="B118" s="3" t="s">
        <v>463</v>
      </c>
      <c r="C118" s="3" t="s">
        <v>57</v>
      </c>
      <c r="D118" s="3">
        <v>38</v>
      </c>
      <c r="E118" s="2" t="s">
        <v>19</v>
      </c>
      <c r="F118" s="23" t="str">
        <f t="shared" si="2"/>
        <v>ErinMcCuneFGREATER DERRY TRACK CLUB</v>
      </c>
      <c r="G118" s="13">
        <v>3.5366898148148147E-2</v>
      </c>
      <c r="H118" s="23">
        <f>IF(C118="F",VLOOKUP(D118,'F 4M Road'!$A$2:$B$101,2,FALSE)*G118,VLOOKUP(D118,'M 4M Road'!$A$2:$B$101,2,FALSE)*G118)</f>
        <v>3.4641876736111112E-2</v>
      </c>
      <c r="I118" s="24">
        <f t="shared" si="3"/>
        <v>127</v>
      </c>
      <c r="J118" s="25">
        <f>VLOOKUP(I118,'Point Table'!A:B,2,FALSE)</f>
        <v>2</v>
      </c>
      <c r="P118" s="8"/>
      <c r="R118" s="9"/>
      <c r="Y118" s="2"/>
      <c r="Z118" s="2"/>
      <c r="AA118" s="2"/>
      <c r="AB118" s="2"/>
      <c r="AC118" s="2"/>
      <c r="AD118" s="2"/>
      <c r="AE118" s="2"/>
    </row>
    <row r="119" spans="1:31" x14ac:dyDescent="0.3">
      <c r="A119" s="3" t="s">
        <v>773</v>
      </c>
      <c r="B119" s="3" t="s">
        <v>772</v>
      </c>
      <c r="C119" s="3" t="s">
        <v>57</v>
      </c>
      <c r="D119" s="3">
        <v>25</v>
      </c>
      <c r="E119" s="2" t="s">
        <v>20</v>
      </c>
      <c r="F119" s="23" t="str">
        <f t="shared" si="2"/>
        <v>JacquelineArseneaultFMILLENNIUM RUNNING</v>
      </c>
      <c r="G119" s="13">
        <v>2.8031250000000004E-2</v>
      </c>
      <c r="H119" s="23">
        <f>IF(C119="F",VLOOKUP(D119,'F 4M Road'!$A$2:$B$101,2,FALSE)*G119,VLOOKUP(D119,'M 4M Road'!$A$2:$B$101,2,FALSE)*G119)</f>
        <v>2.8031250000000004E-2</v>
      </c>
      <c r="I119" s="24">
        <f t="shared" si="3"/>
        <v>116</v>
      </c>
      <c r="J119" s="25">
        <f>VLOOKUP(I119,'Point Table'!A:B,2,FALSE)</f>
        <v>2</v>
      </c>
      <c r="L119"/>
      <c r="M119"/>
    </row>
    <row r="120" spans="1:31" x14ac:dyDescent="0.3">
      <c r="A120" s="3" t="s">
        <v>495</v>
      </c>
      <c r="B120" s="3" t="s">
        <v>778</v>
      </c>
      <c r="C120" s="3" t="s">
        <v>57</v>
      </c>
      <c r="D120" s="3">
        <v>40</v>
      </c>
      <c r="E120" s="2" t="s">
        <v>20</v>
      </c>
      <c r="F120" s="23" t="str">
        <f t="shared" si="2"/>
        <v>ChristopherCaskeyFMILLENNIUM RUNNING</v>
      </c>
      <c r="G120" s="13">
        <v>2.9449074074074072E-2</v>
      </c>
      <c r="H120" s="23">
        <f>IF(C120="F",VLOOKUP(D120,'F 4M Road'!$A$2:$B$101,2,FALSE)*G120,VLOOKUP(D120,'M 4M Road'!$A$2:$B$101,2,FALSE)*G120)</f>
        <v>2.8550877314814812E-2</v>
      </c>
      <c r="I120" s="24">
        <f t="shared" si="3"/>
        <v>117</v>
      </c>
      <c r="J120" s="25">
        <f>VLOOKUP(I120,'Point Table'!A:B,2,FALSE)</f>
        <v>2</v>
      </c>
      <c r="L120"/>
      <c r="M120"/>
    </row>
    <row r="121" spans="1:31" x14ac:dyDescent="0.3">
      <c r="A121" s="3" t="s">
        <v>471</v>
      </c>
      <c r="B121" s="3" t="s">
        <v>472</v>
      </c>
      <c r="C121" s="3" t="s">
        <v>57</v>
      </c>
      <c r="D121" s="3">
        <v>45</v>
      </c>
      <c r="E121" s="2" t="s">
        <v>20</v>
      </c>
      <c r="F121" s="23" t="str">
        <f t="shared" si="2"/>
        <v>VeronicaHannemannFMILLENNIUM RUNNING</v>
      </c>
      <c r="G121" s="13">
        <v>3.1003472222222227E-2</v>
      </c>
      <c r="H121" s="23">
        <f>IF(C121="F",VLOOKUP(D121,'F 4M Road'!$A$2:$B$101,2,FALSE)*G121,VLOOKUP(D121,'M 4M Road'!$A$2:$B$101,2,FALSE)*G121)</f>
        <v>2.9003748263888893E-2</v>
      </c>
      <c r="I121" s="24">
        <f t="shared" si="3"/>
        <v>118</v>
      </c>
      <c r="J121" s="25">
        <f>VLOOKUP(I121,'Point Table'!A:B,2,FALSE)</f>
        <v>2</v>
      </c>
    </row>
    <row r="122" spans="1:31" x14ac:dyDescent="0.3">
      <c r="A122" s="3" t="s">
        <v>436</v>
      </c>
      <c r="B122" s="3" t="s">
        <v>437</v>
      </c>
      <c r="C122" s="3" t="s">
        <v>57</v>
      </c>
      <c r="D122" s="3">
        <v>38</v>
      </c>
      <c r="E122" s="2" t="s">
        <v>20</v>
      </c>
      <c r="F122" s="23" t="str">
        <f t="shared" si="2"/>
        <v>Megan EliseWestbrookFMILLENNIUM RUNNING</v>
      </c>
      <c r="G122" s="13">
        <v>3.0656249999999999E-2</v>
      </c>
      <c r="H122" s="23">
        <f>IF(C122="F",VLOOKUP(D122,'F 4M Road'!$A$2:$B$101,2,FALSE)*G122,VLOOKUP(D122,'M 4M Road'!$A$2:$B$101,2,FALSE)*G122)</f>
        <v>3.0027796875000002E-2</v>
      </c>
      <c r="I122" s="24">
        <f t="shared" si="3"/>
        <v>119</v>
      </c>
      <c r="J122" s="25">
        <f>VLOOKUP(I122,'Point Table'!A:B,2,FALSE)</f>
        <v>2</v>
      </c>
      <c r="L122"/>
      <c r="M122"/>
    </row>
    <row r="123" spans="1:31" x14ac:dyDescent="0.3">
      <c r="A123" s="3" t="s">
        <v>452</v>
      </c>
      <c r="B123" s="3" t="s">
        <v>453</v>
      </c>
      <c r="C123" s="3" t="s">
        <v>57</v>
      </c>
      <c r="D123" s="3">
        <v>40</v>
      </c>
      <c r="E123" s="2" t="s">
        <v>20</v>
      </c>
      <c r="F123" s="23" t="str">
        <f t="shared" si="2"/>
        <v>KendraHayesFMILLENNIUM RUNNING</v>
      </c>
      <c r="G123" s="13">
        <v>3.2571759259259266E-2</v>
      </c>
      <c r="H123" s="23">
        <f>IF(C123="F",VLOOKUP(D123,'F 4M Road'!$A$2:$B$101,2,FALSE)*G123,VLOOKUP(D123,'M 4M Road'!$A$2:$B$101,2,FALSE)*G123)</f>
        <v>3.157832060185186E-2</v>
      </c>
      <c r="I123" s="24">
        <f t="shared" si="3"/>
        <v>121</v>
      </c>
      <c r="J123" s="25">
        <f>VLOOKUP(I123,'Point Table'!A:B,2,FALSE)</f>
        <v>2</v>
      </c>
      <c r="L123" s="2"/>
      <c r="M123" s="2"/>
    </row>
    <row r="124" spans="1:31" x14ac:dyDescent="0.3">
      <c r="A124" s="3" t="s">
        <v>763</v>
      </c>
      <c r="B124" s="3" t="s">
        <v>785</v>
      </c>
      <c r="C124" s="3" t="s">
        <v>57</v>
      </c>
      <c r="D124" s="3">
        <v>55</v>
      </c>
      <c r="E124" s="2" t="s">
        <v>20</v>
      </c>
      <c r="F124" s="23" t="str">
        <f t="shared" si="2"/>
        <v>EileenHubbardFMILLENNIUM RUNNING</v>
      </c>
      <c r="G124" s="13">
        <v>3.7635416666666664E-2</v>
      </c>
      <c r="H124" s="23">
        <f>IF(C124="F",VLOOKUP(D124,'F 4M Road'!$A$2:$B$101,2,FALSE)*G124,VLOOKUP(D124,'M 4M Road'!$A$2:$B$101,2,FALSE)*G124)</f>
        <v>3.1636331249999997E-2</v>
      </c>
      <c r="I124" s="24">
        <f t="shared" si="3"/>
        <v>122</v>
      </c>
      <c r="J124" s="25">
        <f>VLOOKUP(I124,'Point Table'!A:B,2,FALSE)</f>
        <v>2</v>
      </c>
    </row>
    <row r="125" spans="1:31" x14ac:dyDescent="0.3">
      <c r="A125" s="3" t="s">
        <v>102</v>
      </c>
      <c r="B125" s="3" t="s">
        <v>449</v>
      </c>
      <c r="C125" s="3" t="s">
        <v>57</v>
      </c>
      <c r="D125" s="3">
        <v>46</v>
      </c>
      <c r="E125" s="2" t="s">
        <v>20</v>
      </c>
      <c r="F125" s="23" t="str">
        <f t="shared" si="2"/>
        <v>KellyWhittakerFMILLENNIUM RUNNING</v>
      </c>
      <c r="G125" s="13">
        <v>3.4425925925925922E-2</v>
      </c>
      <c r="H125" s="23">
        <f>IF(C125="F",VLOOKUP(D125,'F 4M Road'!$A$2:$B$101,2,FALSE)*G125,VLOOKUP(D125,'M 4M Road'!$A$2:$B$101,2,FALSE)*G125)</f>
        <v>3.1919718518518513E-2</v>
      </c>
      <c r="I125" s="24">
        <f t="shared" si="3"/>
        <v>123</v>
      </c>
      <c r="J125" s="25">
        <f>VLOOKUP(I125,'Point Table'!A:B,2,FALSE)</f>
        <v>2</v>
      </c>
    </row>
    <row r="126" spans="1:31" x14ac:dyDescent="0.3">
      <c r="A126" s="3" t="s">
        <v>434</v>
      </c>
      <c r="B126" s="3" t="s">
        <v>467</v>
      </c>
      <c r="C126" s="3" t="s">
        <v>57</v>
      </c>
      <c r="D126" s="3">
        <v>47</v>
      </c>
      <c r="E126" s="2" t="s">
        <v>20</v>
      </c>
      <c r="F126" s="23" t="str">
        <f t="shared" si="2"/>
        <v>KatieMillsFMILLENNIUM RUNNING</v>
      </c>
      <c r="G126" s="13">
        <v>3.5613425925925923E-2</v>
      </c>
      <c r="H126" s="23">
        <f>IF(C126="F",VLOOKUP(D126,'F 4M Road'!$A$2:$B$101,2,FALSE)*G126,VLOOKUP(D126,'M 4M Road'!$A$2:$B$101,2,FALSE)*G126)</f>
        <v>3.2707370370370366E-2</v>
      </c>
      <c r="I126" s="24">
        <f t="shared" si="3"/>
        <v>124</v>
      </c>
      <c r="J126" s="25">
        <f>VLOOKUP(I126,'Point Table'!A:B,2,FALSE)</f>
        <v>2</v>
      </c>
    </row>
    <row r="127" spans="1:31" x14ac:dyDescent="0.3">
      <c r="A127" s="3" t="s">
        <v>197</v>
      </c>
      <c r="B127" s="3" t="s">
        <v>786</v>
      </c>
      <c r="C127" s="3" t="s">
        <v>57</v>
      </c>
      <c r="D127" s="3">
        <v>52</v>
      </c>
      <c r="E127" s="2" t="s">
        <v>20</v>
      </c>
      <c r="F127" s="23" t="str">
        <f t="shared" si="2"/>
        <v>RebeccaGuimontFMILLENNIUM RUNNING</v>
      </c>
      <c r="G127" s="13">
        <v>3.8431712962962966E-2</v>
      </c>
      <c r="H127" s="23">
        <f>IF(C127="F",VLOOKUP(D127,'F 4M Road'!$A$2:$B$101,2,FALSE)*G127,VLOOKUP(D127,'M 4M Road'!$A$2:$B$101,2,FALSE)*G127)</f>
        <v>3.3435590277777781E-2</v>
      </c>
      <c r="I127" s="24">
        <f t="shared" si="3"/>
        <v>125</v>
      </c>
      <c r="J127" s="25">
        <f>VLOOKUP(I127,'Point Table'!A:B,2,FALSE)</f>
        <v>2</v>
      </c>
    </row>
    <row r="128" spans="1:31" x14ac:dyDescent="0.3">
      <c r="A128" s="3" t="s">
        <v>334</v>
      </c>
      <c r="B128" s="3" t="s">
        <v>787</v>
      </c>
      <c r="C128" s="3" t="s">
        <v>57</v>
      </c>
      <c r="D128" s="3">
        <v>61</v>
      </c>
      <c r="E128" s="2" t="s">
        <v>20</v>
      </c>
      <c r="F128" s="23" t="str">
        <f t="shared" si="2"/>
        <v>JudyTardifFMILLENNIUM RUNNING</v>
      </c>
      <c r="G128" s="13">
        <v>4.3413194444444442E-2</v>
      </c>
      <c r="H128" s="23">
        <f>IF(C128="F",VLOOKUP(D128,'F 4M Road'!$A$2:$B$101,2,FALSE)*G128,VLOOKUP(D128,'M 4M Road'!$A$2:$B$101,2,FALSE)*G128)</f>
        <v>3.3940435416666664E-2</v>
      </c>
      <c r="I128" s="24">
        <f t="shared" si="3"/>
        <v>126</v>
      </c>
      <c r="J128" s="25">
        <f>VLOOKUP(I128,'Point Table'!A:B,2,FALSE)</f>
        <v>2</v>
      </c>
    </row>
    <row r="129" spans="1:31" x14ac:dyDescent="0.3">
      <c r="A129" s="3" t="s">
        <v>83</v>
      </c>
      <c r="B129" s="3" t="s">
        <v>784</v>
      </c>
      <c r="C129" s="3" t="s">
        <v>57</v>
      </c>
      <c r="D129" s="3">
        <v>36</v>
      </c>
      <c r="E129" s="2" t="s">
        <v>20</v>
      </c>
      <c r="F129" s="23" t="str">
        <f t="shared" si="2"/>
        <v>SarahGlinesFMILLENNIUM RUNNING</v>
      </c>
      <c r="G129" s="13">
        <v>3.5619212962962964E-2</v>
      </c>
      <c r="H129" s="23">
        <f>IF(C129="F",VLOOKUP(D129,'F 4M Road'!$A$2:$B$101,2,FALSE)*G129,VLOOKUP(D129,'M 4M Road'!$A$2:$B$101,2,FALSE)*G129)</f>
        <v>3.5177534722222223E-2</v>
      </c>
      <c r="I129" s="24">
        <f t="shared" si="3"/>
        <v>128</v>
      </c>
      <c r="J129" s="25">
        <f>VLOOKUP(I129,'Point Table'!A:B,2,FALSE)</f>
        <v>2</v>
      </c>
    </row>
    <row r="130" spans="1:31" x14ac:dyDescent="0.3">
      <c r="A130" s="3" t="s">
        <v>425</v>
      </c>
      <c r="B130" s="3" t="s">
        <v>426</v>
      </c>
      <c r="C130" s="3" t="s">
        <v>57</v>
      </c>
      <c r="D130" s="3">
        <v>31</v>
      </c>
      <c r="E130" s="2" t="s">
        <v>20</v>
      </c>
      <c r="F130" s="23" t="str">
        <f t="shared" ref="F130:F193" si="4">A130&amp;B130&amp;C130&amp;E130</f>
        <v>ErynMahoneyFMILLENNIUM RUNNING</v>
      </c>
      <c r="G130" s="13">
        <v>4.5883101851851849E-2</v>
      </c>
      <c r="H130" s="23">
        <f>IF(C130="F",VLOOKUP(D130,'F 4M Road'!$A$2:$B$101,2,FALSE)*G130,VLOOKUP(D130,'M 4M Road'!$A$2:$B$101,2,FALSE)*G130)</f>
        <v>4.5837218749999999E-2</v>
      </c>
      <c r="I130" s="24">
        <f t="shared" ref="I130:I193" si="5">COUNTIFS($C$2:$C$300,C130,$H$2:$H$300,"&lt;"&amp;H130)+1</f>
        <v>129</v>
      </c>
      <c r="J130" s="25">
        <f>VLOOKUP(I130,'Point Table'!A:B,2,FALSE)</f>
        <v>2</v>
      </c>
    </row>
    <row r="131" spans="1:31" x14ac:dyDescent="0.3">
      <c r="A131" s="3" t="s">
        <v>788</v>
      </c>
      <c r="B131" s="3" t="s">
        <v>789</v>
      </c>
      <c r="C131" s="3" t="s">
        <v>57</v>
      </c>
      <c r="D131" s="3">
        <v>37</v>
      </c>
      <c r="E131" s="2" t="s">
        <v>20</v>
      </c>
      <c r="F131" s="23" t="str">
        <f t="shared" si="4"/>
        <v>CarinWhelehanFMILLENNIUM RUNNING</v>
      </c>
      <c r="G131" s="13">
        <v>4.7466435185185181E-2</v>
      </c>
      <c r="H131" s="23">
        <f>IF(C131="F",VLOOKUP(D131,'F 4M Road'!$A$2:$B$101,2,FALSE)*G131,VLOOKUP(D131,'M 4M Road'!$A$2:$B$101,2,FALSE)*G131)</f>
        <v>4.669747893518518E-2</v>
      </c>
      <c r="I131" s="24">
        <f t="shared" si="5"/>
        <v>130</v>
      </c>
      <c r="J131" s="25">
        <f>VLOOKUP(I131,'Point Table'!A:B,2,FALSE)</f>
        <v>2</v>
      </c>
    </row>
    <row r="132" spans="1:31" x14ac:dyDescent="0.3">
      <c r="A132" t="s">
        <v>31</v>
      </c>
      <c r="B132" t="s">
        <v>32</v>
      </c>
      <c r="C132" s="3" t="s">
        <v>33</v>
      </c>
      <c r="D132">
        <v>31</v>
      </c>
      <c r="E132" s="2" t="s">
        <v>19</v>
      </c>
      <c r="F132" s="23" t="str">
        <f t="shared" si="4"/>
        <v>SamuelFazioliMGREATER DERRY TRACK CLUB</v>
      </c>
      <c r="G132" s="12">
        <v>1.1011574074074075E-2</v>
      </c>
      <c r="H132" s="23">
        <f>IF(C132="F",VLOOKUP(D132,'F 4M Road'!$A$2:$B$101,2,FALSE)*G132,VLOOKUP(D132,'M 4M Road'!$A$2:$B$101,2,FALSE)*G132)</f>
        <v>1.1003865972222223E-2</v>
      </c>
      <c r="I132" s="24">
        <f t="shared" si="5"/>
        <v>1</v>
      </c>
      <c r="J132" s="25">
        <f>VLOOKUP(I132,'Point Table'!A:B,2,FALSE)</f>
        <v>100</v>
      </c>
      <c r="P132" s="6"/>
      <c r="Q132" s="6"/>
      <c r="R132" s="9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3">
      <c r="A133" s="3" t="s">
        <v>473</v>
      </c>
      <c r="B133" s="3" t="s">
        <v>474</v>
      </c>
      <c r="C133" s="3" t="s">
        <v>33</v>
      </c>
      <c r="D133" s="3">
        <v>52</v>
      </c>
      <c r="E133" s="2" t="s">
        <v>20</v>
      </c>
      <c r="F133" s="23" t="str">
        <f t="shared" si="4"/>
        <v>DavidSaarinenMMILLENNIUM RUNNING</v>
      </c>
      <c r="G133" s="13">
        <v>1.2690972222222222E-2</v>
      </c>
      <c r="H133" s="23">
        <f>IF(C133="F",VLOOKUP(D133,'F 4M Road'!$A$2:$B$101,2,FALSE)*G133,VLOOKUP(D133,'M 4M Road'!$A$2:$B$101,2,FALSE)*G133)</f>
        <v>1.1019571180555554E-2</v>
      </c>
      <c r="I133" s="24">
        <f t="shared" si="5"/>
        <v>2</v>
      </c>
      <c r="J133" s="25">
        <f>VLOOKUP(I133,'Point Table'!A:B,2,FALSE)</f>
        <v>97</v>
      </c>
      <c r="P133" s="6"/>
      <c r="X133" s="2"/>
      <c r="Y133" s="2"/>
      <c r="Z133" s="2"/>
      <c r="AA133" s="2"/>
      <c r="AB133" s="2"/>
      <c r="AC133" s="2"/>
      <c r="AD133" s="2"/>
      <c r="AE133" s="2"/>
    </row>
    <row r="134" spans="1:31" x14ac:dyDescent="0.3">
      <c r="A134" t="s">
        <v>36</v>
      </c>
      <c r="B134" t="s">
        <v>37</v>
      </c>
      <c r="C134" s="3" t="s">
        <v>33</v>
      </c>
      <c r="D134">
        <v>33</v>
      </c>
      <c r="E134" s="2" t="s">
        <v>18</v>
      </c>
      <c r="F134" s="23" t="str">
        <f t="shared" si="4"/>
        <v>ThomasCantaraMGATE CITY STRIDERS</v>
      </c>
      <c r="G134" s="12">
        <v>1.1085648148148148E-2</v>
      </c>
      <c r="H134" s="23">
        <f>IF(C134="F",VLOOKUP(D134,'F 4M Road'!$A$2:$B$101,2,FALSE)*G134,VLOOKUP(D134,'M 4M Road'!$A$2:$B$101,2,FALSE)*G134)</f>
        <v>1.1031328472222221E-2</v>
      </c>
      <c r="I134" s="24">
        <f t="shared" si="5"/>
        <v>3</v>
      </c>
      <c r="J134" s="25">
        <f>VLOOKUP(I134,'Point Table'!A:B,2,FALSE)</f>
        <v>94</v>
      </c>
      <c r="P134" s="6"/>
      <c r="Q134" s="6"/>
      <c r="R134" s="9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3">
      <c r="A135" t="s">
        <v>44</v>
      </c>
      <c r="B135" t="s">
        <v>45</v>
      </c>
      <c r="C135" s="3" t="s">
        <v>33</v>
      </c>
      <c r="D135">
        <v>55</v>
      </c>
      <c r="E135" s="2" t="s">
        <v>19</v>
      </c>
      <c r="F135" s="23" t="str">
        <f t="shared" si="4"/>
        <v>John DavidToscanoMGREATER DERRY TRACK CLUB</v>
      </c>
      <c r="G135" s="12">
        <v>1.309722222222222E-2</v>
      </c>
      <c r="H135" s="23">
        <f>IF(C135="F",VLOOKUP(D135,'F 4M Road'!$A$2:$B$101,2,FALSE)*G135,VLOOKUP(D135,'M 4M Road'!$A$2:$B$101,2,FALSE)*G135)</f>
        <v>1.1089418055555553E-2</v>
      </c>
      <c r="I135" s="24">
        <f t="shared" si="5"/>
        <v>4</v>
      </c>
      <c r="J135" s="25">
        <f>VLOOKUP(I135,'Point Table'!A:B,2,FALSE)</f>
        <v>91</v>
      </c>
      <c r="P135" s="6"/>
      <c r="R135" s="9"/>
      <c r="AA135" s="2"/>
      <c r="AB135" s="2"/>
      <c r="AC135" s="2"/>
      <c r="AD135" s="2"/>
      <c r="AE135" s="2"/>
    </row>
    <row r="136" spans="1:31" x14ac:dyDescent="0.3">
      <c r="A136" s="3" t="s">
        <v>516</v>
      </c>
      <c r="B136" s="3" t="s">
        <v>652</v>
      </c>
      <c r="C136" s="3" t="s">
        <v>33</v>
      </c>
      <c r="D136" s="3">
        <v>45</v>
      </c>
      <c r="E136" s="2" t="s">
        <v>20</v>
      </c>
      <c r="F136" s="23" t="str">
        <f t="shared" si="4"/>
        <v>DaveBeaudoinMMILLENNIUM RUNNING</v>
      </c>
      <c r="G136" s="13">
        <v>1.2209490740740741E-2</v>
      </c>
      <c r="H136" s="23">
        <f>IF(C136="F",VLOOKUP(D136,'F 4M Road'!$A$2:$B$101,2,FALSE)*G136,VLOOKUP(D136,'M 4M Road'!$A$2:$B$101,2,FALSE)*G136)</f>
        <v>1.1214417245370371E-2</v>
      </c>
      <c r="I136" s="24">
        <f t="shared" si="5"/>
        <v>5</v>
      </c>
      <c r="J136" s="25">
        <f>VLOOKUP(I136,'Point Table'!A:B,2,FALSE)</f>
        <v>88</v>
      </c>
      <c r="P136" s="8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3">
      <c r="A137" t="s">
        <v>48</v>
      </c>
      <c r="B137" t="s">
        <v>49</v>
      </c>
      <c r="C137" s="3" t="s">
        <v>33</v>
      </c>
      <c r="D137">
        <v>55</v>
      </c>
      <c r="E137" s="2" t="s">
        <v>18</v>
      </c>
      <c r="F137" s="23" t="str">
        <f t="shared" si="4"/>
        <v>MichaelO'NeillMGATE CITY STRIDERS</v>
      </c>
      <c r="G137" s="12">
        <v>1.336111111111111E-2</v>
      </c>
      <c r="H137" s="23">
        <f>IF(C137="F",VLOOKUP(D137,'F 4M Road'!$A$2:$B$101,2,FALSE)*G137,VLOOKUP(D137,'M 4M Road'!$A$2:$B$101,2,FALSE)*G137)</f>
        <v>1.1312852777777776E-2</v>
      </c>
      <c r="I137" s="24">
        <f t="shared" si="5"/>
        <v>6</v>
      </c>
      <c r="J137" s="25">
        <f>VLOOKUP(I137,'Point Table'!A:B,2,FALSE)</f>
        <v>85</v>
      </c>
      <c r="P137" s="6"/>
      <c r="Q137" s="6"/>
      <c r="R137" s="9"/>
      <c r="AA137" s="2"/>
      <c r="AB137" s="2"/>
      <c r="AC137" s="2"/>
      <c r="AD137" s="2"/>
      <c r="AE137" s="2"/>
    </row>
    <row r="138" spans="1:31" x14ac:dyDescent="0.3">
      <c r="A138" t="s">
        <v>48</v>
      </c>
      <c r="B138" t="s">
        <v>52</v>
      </c>
      <c r="C138" s="3" t="s">
        <v>33</v>
      </c>
      <c r="D138">
        <v>58</v>
      </c>
      <c r="E138" s="2" t="s">
        <v>19</v>
      </c>
      <c r="F138" s="23" t="str">
        <f t="shared" si="4"/>
        <v>MichaelDufourMGREATER DERRY TRACK CLUB</v>
      </c>
      <c r="G138" s="13">
        <v>1.3836805555555555E-2</v>
      </c>
      <c r="H138" s="23">
        <f>IF(C138="F",VLOOKUP(D138,'F 4M Road'!$A$2:$B$101,2,FALSE)*G138,VLOOKUP(D138,'M 4M Road'!$A$2:$B$101,2,FALSE)*G138)</f>
        <v>1.1418131944444444E-2</v>
      </c>
      <c r="I138" s="24">
        <f t="shared" si="5"/>
        <v>7</v>
      </c>
      <c r="J138" s="25">
        <f>VLOOKUP(I138,'Point Table'!A:B,2,FALSE)</f>
        <v>82</v>
      </c>
      <c r="P138" s="6"/>
      <c r="R138" s="9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3">
      <c r="A139" t="s">
        <v>58</v>
      </c>
      <c r="B139" t="s">
        <v>59</v>
      </c>
      <c r="C139" s="3" t="s">
        <v>33</v>
      </c>
      <c r="D139">
        <v>64</v>
      </c>
      <c r="E139" s="2" t="s">
        <v>18</v>
      </c>
      <c r="F139" s="23" t="str">
        <f t="shared" si="4"/>
        <v>JimHansenMGATE CITY STRIDERS</v>
      </c>
      <c r="G139" s="14">
        <v>1.4620370370370372E-2</v>
      </c>
      <c r="H139" s="23">
        <f>IF(C139="F",VLOOKUP(D139,'F 4M Road'!$A$2:$B$101,2,FALSE)*G139,VLOOKUP(D139,'M 4M Road'!$A$2:$B$101,2,FALSE)*G139)</f>
        <v>1.1434591666666669E-2</v>
      </c>
      <c r="I139" s="24">
        <f t="shared" si="5"/>
        <v>8</v>
      </c>
      <c r="J139" s="25">
        <f>VLOOKUP(I139,'Point Table'!A:B,2,FALSE)</f>
        <v>79</v>
      </c>
      <c r="P139" s="6"/>
      <c r="Q139" s="6"/>
      <c r="R139" s="9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3">
      <c r="A140" t="s">
        <v>34</v>
      </c>
      <c r="B140" t="s">
        <v>35</v>
      </c>
      <c r="C140" s="3" t="s">
        <v>33</v>
      </c>
      <c r="D140">
        <v>28</v>
      </c>
      <c r="E140" s="2" t="s">
        <v>18</v>
      </c>
      <c r="F140" s="23" t="str">
        <f t="shared" si="4"/>
        <v>JacobWormaldMGATE CITY STRIDERS</v>
      </c>
      <c r="G140" s="12">
        <v>1.1494212962962963E-2</v>
      </c>
      <c r="H140" s="23">
        <f>IF(C140="F",VLOOKUP(D140,'F 4M Road'!$A$2:$B$101,2,FALSE)*G140,VLOOKUP(D140,'M 4M Road'!$A$2:$B$101,2,FALSE)*G140)</f>
        <v>1.1494212962962963E-2</v>
      </c>
      <c r="I140" s="24">
        <f t="shared" si="5"/>
        <v>9</v>
      </c>
      <c r="J140" s="25">
        <f>VLOOKUP(I140,'Point Table'!A:B,2,FALSE)</f>
        <v>76</v>
      </c>
      <c r="P140" s="6"/>
      <c r="Q140" s="6"/>
      <c r="R140" s="9"/>
      <c r="X140" s="2"/>
      <c r="AB140" s="2"/>
      <c r="AC140" s="2"/>
      <c r="AD140" s="2"/>
      <c r="AE140" s="2"/>
    </row>
    <row r="141" spans="1:31" x14ac:dyDescent="0.3">
      <c r="A141" s="3" t="s">
        <v>479</v>
      </c>
      <c r="B141" s="3" t="s">
        <v>78</v>
      </c>
      <c r="C141" s="3" t="s">
        <v>33</v>
      </c>
      <c r="D141" s="3">
        <v>42</v>
      </c>
      <c r="E141" s="2" t="s">
        <v>20</v>
      </c>
      <c r="F141" s="23" t="str">
        <f t="shared" si="4"/>
        <v>BrianSeveranceMMILLENNIUM RUNNING</v>
      </c>
      <c r="G141" s="13">
        <v>1.227662037037037E-2</v>
      </c>
      <c r="H141" s="23">
        <f>IF(C141="F",VLOOKUP(D141,'F 4M Road'!$A$2:$B$101,2,FALSE)*G141,VLOOKUP(D141,'M 4M Road'!$A$2:$B$101,2,FALSE)*G141)</f>
        <v>1.1541250810185186E-2</v>
      </c>
      <c r="I141" s="24">
        <f t="shared" si="5"/>
        <v>10</v>
      </c>
      <c r="J141" s="25">
        <f>VLOOKUP(I141,'Point Table'!A:B,2,FALSE)</f>
        <v>73</v>
      </c>
      <c r="P141" s="8"/>
      <c r="R141" s="9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3">
      <c r="A142" t="s">
        <v>42</v>
      </c>
      <c r="B142" t="s">
        <v>43</v>
      </c>
      <c r="C142" s="3" t="s">
        <v>33</v>
      </c>
      <c r="D142">
        <v>46</v>
      </c>
      <c r="E142" s="2" t="s">
        <v>18</v>
      </c>
      <c r="F142" s="23" t="str">
        <f t="shared" si="4"/>
        <v>RyanAschbrennerMGATE CITY STRIDERS</v>
      </c>
      <c r="G142" s="12">
        <v>1.2700231481481481E-2</v>
      </c>
      <c r="H142" s="23">
        <f>IF(C142="F",VLOOKUP(D142,'F 4M Road'!$A$2:$B$101,2,FALSE)*G142,VLOOKUP(D142,'M 4M Road'!$A$2:$B$101,2,FALSE)*G142)</f>
        <v>1.1573720949074074E-2</v>
      </c>
      <c r="I142" s="24">
        <f t="shared" si="5"/>
        <v>11</v>
      </c>
      <c r="J142" s="25">
        <f>VLOOKUP(I142,'Point Table'!A:B,2,FALSE)</f>
        <v>70</v>
      </c>
      <c r="P142" s="6"/>
      <c r="Q142" s="6"/>
      <c r="R142" s="9"/>
      <c r="X142" s="2"/>
      <c r="AB142" s="2"/>
      <c r="AC142" s="2"/>
      <c r="AD142" s="2"/>
      <c r="AE142" s="2"/>
    </row>
    <row r="143" spans="1:31" x14ac:dyDescent="0.3">
      <c r="A143" s="3" t="s">
        <v>58</v>
      </c>
      <c r="B143" s="3" t="s">
        <v>60</v>
      </c>
      <c r="C143" s="3" t="s">
        <v>33</v>
      </c>
      <c r="D143" s="3">
        <v>59</v>
      </c>
      <c r="E143" s="2" t="s">
        <v>21</v>
      </c>
      <c r="F143" s="23" t="str">
        <f t="shared" si="4"/>
        <v>JimWestrichMUPPER VALLEY RUNNING CLUB</v>
      </c>
      <c r="G143" s="13">
        <v>1.4152777777777778E-2</v>
      </c>
      <c r="H143" s="23">
        <f>IF(C143="F",VLOOKUP(D143,'F 4M Road'!$A$2:$B$101,2,FALSE)*G143,VLOOKUP(D143,'M 4M Road'!$A$2:$B$101,2,FALSE)*G143)</f>
        <v>1.1576972222222221E-2</v>
      </c>
      <c r="I143" s="24">
        <f t="shared" si="5"/>
        <v>12</v>
      </c>
      <c r="J143" s="25">
        <f>VLOOKUP(I143,'Point Table'!A:B,2,FALSE)</f>
        <v>68</v>
      </c>
    </row>
    <row r="144" spans="1:31" x14ac:dyDescent="0.3">
      <c r="A144" t="s">
        <v>708</v>
      </c>
      <c r="B144" s="2" t="s">
        <v>709</v>
      </c>
      <c r="C144" s="3" t="s">
        <v>33</v>
      </c>
      <c r="D144">
        <v>62</v>
      </c>
      <c r="E144" s="2" t="s">
        <v>19</v>
      </c>
      <c r="F144" s="23" t="str">
        <f t="shared" si="4"/>
        <v>FrancisLamyMGREATER DERRY TRACK CLUB</v>
      </c>
      <c r="G144" s="15">
        <v>1.4560185185185183E-2</v>
      </c>
      <c r="H144" s="23">
        <f>IF(C144="F",VLOOKUP(D144,'F 4M Road'!$A$2:$B$101,2,FALSE)*G144,VLOOKUP(D144,'M 4M Road'!$A$2:$B$101,2,FALSE)*G144)</f>
        <v>1.1595731481481479E-2</v>
      </c>
      <c r="I144" s="24">
        <f t="shared" si="5"/>
        <v>13</v>
      </c>
      <c r="J144" s="25">
        <f>VLOOKUP(I144,'Point Table'!A:B,2,FALSE)</f>
        <v>66</v>
      </c>
      <c r="P144" s="6"/>
      <c r="Q144" s="6"/>
      <c r="R144" s="9"/>
      <c r="X144" s="2"/>
      <c r="AB144" s="2"/>
      <c r="AC144" s="2"/>
      <c r="AD144" s="2"/>
      <c r="AE144" s="2"/>
    </row>
    <row r="145" spans="1:31" x14ac:dyDescent="0.3">
      <c r="A145" s="3" t="s">
        <v>180</v>
      </c>
      <c r="B145" s="3" t="s">
        <v>181</v>
      </c>
      <c r="C145" s="3" t="s">
        <v>33</v>
      </c>
      <c r="D145" s="3">
        <v>56</v>
      </c>
      <c r="E145" s="2" t="s">
        <v>20</v>
      </c>
      <c r="F145" s="23" t="str">
        <f t="shared" si="4"/>
        <v>MarkCraneMMILLENNIUM RUNNING</v>
      </c>
      <c r="G145" s="13">
        <v>1.3900462962962962E-2</v>
      </c>
      <c r="H145" s="23">
        <f>IF(C145="F",VLOOKUP(D145,'F 4M Road'!$A$2:$B$101,2,FALSE)*G145,VLOOKUP(D145,'M 4M Road'!$A$2:$B$101,2,FALSE)*G145)</f>
        <v>1.1669438657407407E-2</v>
      </c>
      <c r="I145" s="24">
        <f t="shared" si="5"/>
        <v>14</v>
      </c>
      <c r="J145" s="25">
        <f>VLOOKUP(I145,'Point Table'!A:B,2,FALSE)</f>
        <v>64</v>
      </c>
      <c r="P145" s="6"/>
      <c r="X145" s="2"/>
      <c r="Y145" s="2"/>
      <c r="Z145" s="2"/>
      <c r="AA145" s="2"/>
      <c r="AB145" s="2"/>
      <c r="AC145" s="2"/>
      <c r="AD145" s="2"/>
      <c r="AE145" s="2"/>
    </row>
    <row r="146" spans="1:31" x14ac:dyDescent="0.3">
      <c r="A146" s="3" t="s">
        <v>790</v>
      </c>
      <c r="B146" s="3" t="s">
        <v>791</v>
      </c>
      <c r="C146" s="3" t="s">
        <v>33</v>
      </c>
      <c r="D146" s="3">
        <v>61</v>
      </c>
      <c r="E146" s="2" t="s">
        <v>21</v>
      </c>
      <c r="F146" s="23" t="str">
        <f t="shared" si="4"/>
        <v>RobDanielsMUPPER VALLEY RUNNING CLUB</v>
      </c>
      <c r="G146" s="13">
        <v>1.4630787037037034E-2</v>
      </c>
      <c r="H146" s="23">
        <f>IF(C146="F",VLOOKUP(D146,'F 4M Road'!$A$2:$B$101,2,FALSE)*G146,VLOOKUP(D146,'M 4M Road'!$A$2:$B$101,2,FALSE)*G146)</f>
        <v>1.175730046296296E-2</v>
      </c>
      <c r="I146" s="24">
        <f t="shared" si="5"/>
        <v>15</v>
      </c>
      <c r="J146" s="25">
        <f>VLOOKUP(I146,'Point Table'!A:B,2,FALSE)</f>
        <v>62</v>
      </c>
    </row>
    <row r="147" spans="1:31" x14ac:dyDescent="0.3">
      <c r="A147" s="3" t="s">
        <v>531</v>
      </c>
      <c r="B147" s="3" t="s">
        <v>735</v>
      </c>
      <c r="C147" s="3" t="s">
        <v>33</v>
      </c>
      <c r="D147" s="3">
        <v>32</v>
      </c>
      <c r="E147" s="2" t="s">
        <v>20</v>
      </c>
      <c r="F147" s="23" t="str">
        <f t="shared" si="4"/>
        <v>KyleBraytonMMILLENNIUM RUNNING</v>
      </c>
      <c r="G147" s="13">
        <v>1.1828703703703704E-2</v>
      </c>
      <c r="H147" s="23">
        <f>IF(C147="F",VLOOKUP(D147,'F 4M Road'!$A$2:$B$101,2,FALSE)*G147,VLOOKUP(D147,'M 4M Road'!$A$2:$B$101,2,FALSE)*G147)</f>
        <v>1.1801497685185186E-2</v>
      </c>
      <c r="I147" s="24">
        <f t="shared" si="5"/>
        <v>16</v>
      </c>
      <c r="J147" s="25">
        <f>VLOOKUP(I147,'Point Table'!A:B,2,FALSE)</f>
        <v>60</v>
      </c>
      <c r="P147" s="8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3">
      <c r="A148" s="3" t="s">
        <v>584</v>
      </c>
      <c r="B148" s="3" t="s">
        <v>656</v>
      </c>
      <c r="C148" s="3" t="s">
        <v>33</v>
      </c>
      <c r="D148" s="3">
        <v>59</v>
      </c>
      <c r="E148" s="2" t="s">
        <v>20</v>
      </c>
      <c r="F148" s="23" t="str">
        <f t="shared" si="4"/>
        <v>PaulSchafferMMILLENNIUM RUNNING</v>
      </c>
      <c r="G148" s="13">
        <v>1.4627314814814815E-2</v>
      </c>
      <c r="H148" s="23">
        <f>IF(C148="F",VLOOKUP(D148,'F 4M Road'!$A$2:$B$101,2,FALSE)*G148,VLOOKUP(D148,'M 4M Road'!$A$2:$B$101,2,FALSE)*G148)</f>
        <v>1.1965143518518517E-2</v>
      </c>
      <c r="I148" s="24">
        <f t="shared" si="5"/>
        <v>17</v>
      </c>
      <c r="J148" s="25">
        <f>VLOOKUP(I148,'Point Table'!A:B,2,FALSE)</f>
        <v>58</v>
      </c>
      <c r="R148" s="9"/>
      <c r="X148" s="2"/>
      <c r="Y148" s="2"/>
      <c r="Z148" s="2"/>
      <c r="AA148" s="2"/>
      <c r="AB148" s="2"/>
      <c r="AC148" s="2"/>
      <c r="AD148" s="2"/>
      <c r="AE148" s="2"/>
    </row>
    <row r="149" spans="1:31" x14ac:dyDescent="0.3">
      <c r="A149" s="3" t="s">
        <v>479</v>
      </c>
      <c r="B149" s="3" t="s">
        <v>480</v>
      </c>
      <c r="C149" s="3" t="s">
        <v>33</v>
      </c>
      <c r="D149" s="3">
        <v>57</v>
      </c>
      <c r="E149" s="2" t="s">
        <v>20</v>
      </c>
      <c r="F149" s="23" t="str">
        <f t="shared" si="4"/>
        <v>BrianArsenaultMMILLENNIUM RUNNING</v>
      </c>
      <c r="G149" s="13">
        <v>1.4416666666666668E-2</v>
      </c>
      <c r="H149" s="23">
        <f>IF(C149="F",VLOOKUP(D149,'F 4M Road'!$A$2:$B$101,2,FALSE)*G149,VLOOKUP(D149,'M 4M Road'!$A$2:$B$101,2,FALSE)*G149)</f>
        <v>1.1998991666666669E-2</v>
      </c>
      <c r="I149" s="24">
        <f t="shared" si="5"/>
        <v>18</v>
      </c>
      <c r="J149" s="25">
        <f>VLOOKUP(I149,'Point Table'!A:B,2,FALSE)</f>
        <v>56</v>
      </c>
      <c r="P149" s="6"/>
      <c r="R149" s="9"/>
      <c r="Y149" s="2"/>
      <c r="Z149" s="2"/>
      <c r="AA149" s="2"/>
      <c r="AB149" s="2"/>
      <c r="AC149" s="2"/>
      <c r="AD149" s="2"/>
      <c r="AE149" s="2"/>
    </row>
    <row r="150" spans="1:31" x14ac:dyDescent="0.3">
      <c r="A150" t="s">
        <v>38</v>
      </c>
      <c r="B150" t="s">
        <v>39</v>
      </c>
      <c r="C150" s="3" t="s">
        <v>33</v>
      </c>
      <c r="D150">
        <v>37</v>
      </c>
      <c r="E150" s="2" t="s">
        <v>19</v>
      </c>
      <c r="F150" s="23" t="str">
        <f t="shared" si="4"/>
        <v>NicholasGregoryMGREATER DERRY TRACK CLUB</v>
      </c>
      <c r="G150" s="12">
        <v>1.2324074074074072E-2</v>
      </c>
      <c r="H150" s="23">
        <f>IF(C150="F",VLOOKUP(D150,'F 4M Road'!$A$2:$B$101,2,FALSE)*G150,VLOOKUP(D150,'M 4M Road'!$A$2:$B$101,2,FALSE)*G150)</f>
        <v>1.202583148148148E-2</v>
      </c>
      <c r="I150" s="24">
        <f t="shared" si="5"/>
        <v>19</v>
      </c>
      <c r="J150" s="25">
        <f>VLOOKUP(I150,'Point Table'!A:B,2,FALSE)</f>
        <v>54</v>
      </c>
      <c r="P150" s="6"/>
      <c r="Q150" s="6"/>
      <c r="R150" s="9"/>
      <c r="AA150" s="2"/>
      <c r="AB150" s="2"/>
      <c r="AC150" s="2"/>
      <c r="AD150" s="2"/>
      <c r="AE150" s="2"/>
    </row>
    <row r="151" spans="1:31" x14ac:dyDescent="0.3">
      <c r="A151" t="s">
        <v>53</v>
      </c>
      <c r="B151" t="s">
        <v>54</v>
      </c>
      <c r="C151" s="3" t="s">
        <v>33</v>
      </c>
      <c r="D151">
        <v>56</v>
      </c>
      <c r="E151" s="2" t="s">
        <v>19</v>
      </c>
      <c r="F151" s="23" t="str">
        <f t="shared" si="4"/>
        <v>JohnMcGarryMGREATER DERRY TRACK CLUB</v>
      </c>
      <c r="G151" s="12">
        <v>1.4358796296296295E-2</v>
      </c>
      <c r="H151" s="23">
        <f>IF(C151="F",VLOOKUP(D151,'F 4M Road'!$A$2:$B$101,2,FALSE)*G151,VLOOKUP(D151,'M 4M Road'!$A$2:$B$101,2,FALSE)*G151)</f>
        <v>1.2054209490740739E-2</v>
      </c>
      <c r="I151" s="24">
        <f t="shared" si="5"/>
        <v>20</v>
      </c>
      <c r="J151" s="25">
        <f>VLOOKUP(I151,'Point Table'!A:B,2,FALSE)</f>
        <v>52</v>
      </c>
      <c r="P151" s="6"/>
      <c r="Q151" s="6"/>
      <c r="R151" s="9"/>
      <c r="X151" s="2"/>
      <c r="AB151" s="2"/>
      <c r="AC151" s="2"/>
      <c r="AD151" s="2"/>
      <c r="AE151" s="2"/>
    </row>
    <row r="152" spans="1:31" x14ac:dyDescent="0.3">
      <c r="A152" s="3" t="s">
        <v>733</v>
      </c>
      <c r="B152" s="3" t="s">
        <v>734</v>
      </c>
      <c r="C152" s="3" t="s">
        <v>33</v>
      </c>
      <c r="D152" s="3">
        <v>74</v>
      </c>
      <c r="E152" s="2" t="s">
        <v>24</v>
      </c>
      <c r="F152" s="23" t="str">
        <f t="shared" si="4"/>
        <v>JonMeyerMGREATER MANCHESTER RUNNING CLUB</v>
      </c>
      <c r="G152" s="13">
        <v>1.737962962962963E-2</v>
      </c>
      <c r="H152" s="23">
        <f>IF(C152="F",VLOOKUP(D152,'F 4M Road'!$A$2:$B$101,2,FALSE)*G152,VLOOKUP(D152,'M 4M Road'!$A$2:$B$101,2,FALSE)*G152)</f>
        <v>1.2155312962962964E-2</v>
      </c>
      <c r="I152" s="24">
        <f t="shared" si="5"/>
        <v>21</v>
      </c>
      <c r="J152" s="25">
        <f>VLOOKUP(I152,'Point Table'!A:B,2,FALSE)</f>
        <v>50</v>
      </c>
      <c r="P152" s="8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3">
      <c r="A153" t="s">
        <v>483</v>
      </c>
      <c r="B153" t="s">
        <v>46</v>
      </c>
      <c r="C153" s="3" t="s">
        <v>33</v>
      </c>
      <c r="D153">
        <v>49</v>
      </c>
      <c r="E153" s="2" t="s">
        <v>19</v>
      </c>
      <c r="F153" s="23" t="str">
        <f t="shared" si="4"/>
        <v>FredCarterMGREATER DERRY TRACK CLUB</v>
      </c>
      <c r="G153" s="13">
        <v>1.3692129629629629E-2</v>
      </c>
      <c r="H153" s="23">
        <f>IF(C153="F",VLOOKUP(D153,'F 4M Road'!$A$2:$B$101,2,FALSE)*G153,VLOOKUP(D153,'M 4M Road'!$A$2:$B$101,2,FALSE)*G153)</f>
        <v>1.2183256944444444E-2</v>
      </c>
      <c r="I153" s="24">
        <f t="shared" si="5"/>
        <v>22</v>
      </c>
      <c r="J153" s="25">
        <f>VLOOKUP(I153,'Point Table'!A:B,2,FALSE)</f>
        <v>48.5</v>
      </c>
      <c r="P153" s="6"/>
      <c r="R153" s="9"/>
      <c r="X153" s="2"/>
      <c r="AB153" s="2"/>
      <c r="AC153" s="2"/>
      <c r="AD153" s="2"/>
      <c r="AE153" s="2"/>
    </row>
    <row r="154" spans="1:31" x14ac:dyDescent="0.3">
      <c r="A154" t="s">
        <v>561</v>
      </c>
      <c r="B154" t="s">
        <v>696</v>
      </c>
      <c r="C154" s="3" t="s">
        <v>33</v>
      </c>
      <c r="D154">
        <v>58</v>
      </c>
      <c r="E154" s="2" t="s">
        <v>18</v>
      </c>
      <c r="F154" s="23" t="str">
        <f t="shared" si="4"/>
        <v>BillNewshamMGATE CITY STRIDERS</v>
      </c>
      <c r="G154" s="12">
        <v>1.4797453703703703E-2</v>
      </c>
      <c r="H154" s="23">
        <f>IF(C154="F",VLOOKUP(D154,'F 4M Road'!$A$2:$B$101,2,FALSE)*G154,VLOOKUP(D154,'M 4M Road'!$A$2:$B$101,2,FALSE)*G154)</f>
        <v>1.2210858796296296E-2</v>
      </c>
      <c r="I154" s="24">
        <f t="shared" si="5"/>
        <v>23</v>
      </c>
      <c r="J154" s="25">
        <f>VLOOKUP(I154,'Point Table'!A:B,2,FALSE)</f>
        <v>47</v>
      </c>
      <c r="P154" s="8"/>
      <c r="Q154" s="6"/>
      <c r="R154" s="9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3">
      <c r="A155" s="3" t="s">
        <v>594</v>
      </c>
      <c r="B155" s="3" t="s">
        <v>737</v>
      </c>
      <c r="C155" s="3" t="s">
        <v>33</v>
      </c>
      <c r="D155" s="3">
        <v>48</v>
      </c>
      <c r="E155" s="2" t="s">
        <v>20</v>
      </c>
      <c r="F155" s="23" t="str">
        <f t="shared" si="4"/>
        <v>BrettRickenbachMMILLENNIUM RUNNING</v>
      </c>
      <c r="G155" s="13">
        <v>1.3629629629629629E-2</v>
      </c>
      <c r="H155" s="23">
        <f>IF(C155="F",VLOOKUP(D155,'F 4M Road'!$A$2:$B$101,2,FALSE)*G155,VLOOKUP(D155,'M 4M Road'!$A$2:$B$101,2,FALSE)*G155)</f>
        <v>1.2225777777777776E-2</v>
      </c>
      <c r="I155" s="24">
        <f t="shared" si="5"/>
        <v>24</v>
      </c>
      <c r="J155" s="25">
        <f>VLOOKUP(I155,'Point Table'!A:B,2,FALSE)</f>
        <v>45.5</v>
      </c>
      <c r="P155" s="6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3">
      <c r="A156" s="3" t="s">
        <v>489</v>
      </c>
      <c r="B156" s="3" t="s">
        <v>490</v>
      </c>
      <c r="C156" s="3" t="s">
        <v>33</v>
      </c>
      <c r="D156" s="3">
        <v>46</v>
      </c>
      <c r="E156" s="2" t="s">
        <v>20</v>
      </c>
      <c r="F156" s="23" t="str">
        <f t="shared" si="4"/>
        <v>EdwardFerris, IIIMMILLENNIUM RUNNING</v>
      </c>
      <c r="G156" s="13">
        <v>1.3458333333333334E-2</v>
      </c>
      <c r="H156" s="23">
        <f>IF(C156="F",VLOOKUP(D156,'F 4M Road'!$A$2:$B$101,2,FALSE)*G156,VLOOKUP(D156,'M 4M Road'!$A$2:$B$101,2,FALSE)*G156)</f>
        <v>1.2264579166666668E-2</v>
      </c>
      <c r="I156" s="24">
        <f t="shared" si="5"/>
        <v>25</v>
      </c>
      <c r="J156" s="25">
        <f>VLOOKUP(I156,'Point Table'!A:B,2,FALSE)</f>
        <v>44</v>
      </c>
      <c r="P156" s="6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3">
      <c r="A157" s="3" t="s">
        <v>48</v>
      </c>
      <c r="B157" s="3" t="s">
        <v>492</v>
      </c>
      <c r="C157" s="3" t="s">
        <v>33</v>
      </c>
      <c r="D157" s="3">
        <v>44</v>
      </c>
      <c r="E157" s="2" t="s">
        <v>20</v>
      </c>
      <c r="F157" s="23" t="str">
        <f t="shared" si="4"/>
        <v>MichaelMartinezMMILLENNIUM RUNNING</v>
      </c>
      <c r="G157" s="13">
        <v>1.3320601851851853E-2</v>
      </c>
      <c r="H157" s="23">
        <f>IF(C157="F",VLOOKUP(D157,'F 4M Road'!$A$2:$B$101,2,FALSE)*G157,VLOOKUP(D157,'M 4M Road'!$A$2:$B$101,2,FALSE)*G157)</f>
        <v>1.233088113425926E-2</v>
      </c>
      <c r="I157" s="24">
        <f t="shared" si="5"/>
        <v>26</v>
      </c>
      <c r="J157" s="25">
        <f>VLOOKUP(I157,'Point Table'!A:B,2,FALSE)</f>
        <v>42.5</v>
      </c>
      <c r="P157" s="6"/>
      <c r="R157" s="9"/>
      <c r="X157" s="2"/>
      <c r="Y157" s="2"/>
      <c r="Z157" s="2"/>
      <c r="AA157" s="2"/>
      <c r="AB157" s="2"/>
      <c r="AC157" s="2"/>
      <c r="AD157" s="2"/>
      <c r="AE157" s="2"/>
    </row>
    <row r="158" spans="1:31" x14ac:dyDescent="0.3">
      <c r="A158" t="s">
        <v>493</v>
      </c>
      <c r="B158" t="s">
        <v>494</v>
      </c>
      <c r="C158" s="3" t="s">
        <v>33</v>
      </c>
      <c r="D158">
        <v>24</v>
      </c>
      <c r="E158" s="2" t="s">
        <v>19</v>
      </c>
      <c r="F158" s="23" t="str">
        <f t="shared" si="4"/>
        <v>JasonSchoellerMGREATER DERRY TRACK CLUB</v>
      </c>
      <c r="G158" s="12">
        <v>1.2336805555555557E-2</v>
      </c>
      <c r="H158" s="23">
        <f>IF(C158="F",VLOOKUP(D158,'F 4M Road'!$A$2:$B$101,2,FALSE)*G158,VLOOKUP(D158,'M 4M Road'!$A$2:$B$101,2,FALSE)*G158)</f>
        <v>1.2336805555555557E-2</v>
      </c>
      <c r="I158" s="24">
        <f t="shared" si="5"/>
        <v>27</v>
      </c>
      <c r="J158" s="25">
        <f>VLOOKUP(I158,'Point Table'!A:B,2,FALSE)</f>
        <v>41</v>
      </c>
      <c r="P158" s="8"/>
      <c r="Q158" s="6"/>
      <c r="R158" s="9"/>
      <c r="X158" s="2"/>
      <c r="AB158" s="2"/>
      <c r="AC158" s="2"/>
      <c r="AD158" s="2"/>
      <c r="AE158" s="2"/>
    </row>
    <row r="159" spans="1:31" x14ac:dyDescent="0.3">
      <c r="A159" s="3" t="s">
        <v>180</v>
      </c>
      <c r="B159" s="3" t="s">
        <v>356</v>
      </c>
      <c r="C159" s="3" t="s">
        <v>33</v>
      </c>
      <c r="D159" s="3">
        <v>51</v>
      </c>
      <c r="E159" s="2" t="s">
        <v>20</v>
      </c>
      <c r="F159" s="23" t="str">
        <f t="shared" si="4"/>
        <v>MarkLapradeMMILLENNIUM RUNNING</v>
      </c>
      <c r="G159" s="13">
        <v>1.4108796296296295E-2</v>
      </c>
      <c r="H159" s="23">
        <f>IF(C159="F",VLOOKUP(D159,'F 4M Road'!$A$2:$B$101,2,FALSE)*G159,VLOOKUP(D159,'M 4M Road'!$A$2:$B$101,2,FALSE)*G159)</f>
        <v>1.2350840277777777E-2</v>
      </c>
      <c r="I159" s="24">
        <f t="shared" si="5"/>
        <v>28</v>
      </c>
      <c r="J159" s="25">
        <f>VLOOKUP(I159,'Point Table'!A:B,2,FALSE)</f>
        <v>39.5</v>
      </c>
      <c r="P159" s="6"/>
      <c r="R159" s="9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3">
      <c r="A160" s="3" t="s">
        <v>740</v>
      </c>
      <c r="B160" s="3" t="s">
        <v>741</v>
      </c>
      <c r="C160" s="3" t="s">
        <v>33</v>
      </c>
      <c r="D160" s="3">
        <v>64</v>
      </c>
      <c r="E160" s="2" t="s">
        <v>20</v>
      </c>
      <c r="F160" s="23" t="str">
        <f t="shared" si="4"/>
        <v>Paul JCamireMMILLENNIUM RUNNING</v>
      </c>
      <c r="G160" s="13">
        <v>1.5879629629629629E-2</v>
      </c>
      <c r="H160" s="23">
        <f>IF(C160="F",VLOOKUP(D160,'F 4M Road'!$A$2:$B$101,2,FALSE)*G160,VLOOKUP(D160,'M 4M Road'!$A$2:$B$101,2,FALSE)*G160)</f>
        <v>1.2419458333333333E-2</v>
      </c>
      <c r="I160" s="24">
        <f t="shared" si="5"/>
        <v>29</v>
      </c>
      <c r="J160" s="25">
        <f>VLOOKUP(I160,'Point Table'!A:B,2,FALSE)</f>
        <v>38</v>
      </c>
    </row>
    <row r="161" spans="1:31" x14ac:dyDescent="0.3">
      <c r="A161" s="3" t="s">
        <v>477</v>
      </c>
      <c r="B161" s="3" t="s">
        <v>478</v>
      </c>
      <c r="C161" s="3" t="s">
        <v>33</v>
      </c>
      <c r="D161" s="3">
        <v>69</v>
      </c>
      <c r="E161" s="2" t="s">
        <v>20</v>
      </c>
      <c r="F161" s="23" t="str">
        <f t="shared" si="4"/>
        <v>DickJardineMMILLENNIUM RUNNING</v>
      </c>
      <c r="G161" s="13">
        <v>1.6730324074074075E-2</v>
      </c>
      <c r="H161" s="23">
        <f>IF(C161="F",VLOOKUP(D161,'F 4M Road'!$A$2:$B$101,2,FALSE)*G161,VLOOKUP(D161,'M 4M Road'!$A$2:$B$101,2,FALSE)*G161)</f>
        <v>1.2479148726851852E-2</v>
      </c>
      <c r="I161" s="24">
        <f t="shared" si="5"/>
        <v>30</v>
      </c>
      <c r="J161" s="25">
        <f>VLOOKUP(I161,'Point Table'!A:B,2,FALSE)</f>
        <v>36.5</v>
      </c>
    </row>
    <row r="162" spans="1:31" x14ac:dyDescent="0.3">
      <c r="A162" t="s">
        <v>488</v>
      </c>
      <c r="B162" t="s">
        <v>320</v>
      </c>
      <c r="C162" s="3" t="s">
        <v>33</v>
      </c>
      <c r="D162">
        <v>49</v>
      </c>
      <c r="E162" s="2" t="s">
        <v>19</v>
      </c>
      <c r="F162" s="23" t="str">
        <f t="shared" si="4"/>
        <v>KurtMullenMGREATER DERRY TRACK CLUB</v>
      </c>
      <c r="G162" s="11">
        <v>1.4233796296296295E-2</v>
      </c>
      <c r="H162" s="23">
        <f>IF(C162="F",VLOOKUP(D162,'F 4M Road'!$A$2:$B$101,2,FALSE)*G162,VLOOKUP(D162,'M 4M Road'!$A$2:$B$101,2,FALSE)*G162)</f>
        <v>1.2665231944444444E-2</v>
      </c>
      <c r="I162" s="24">
        <f t="shared" si="5"/>
        <v>31</v>
      </c>
      <c r="J162" s="25">
        <f>VLOOKUP(I162,'Point Table'!A:B,2,FALSE)</f>
        <v>35</v>
      </c>
      <c r="P162" s="6"/>
      <c r="Q162" s="6"/>
      <c r="R162" s="9"/>
      <c r="AA162" s="2"/>
      <c r="AB162" s="2"/>
      <c r="AC162" s="2"/>
      <c r="AD162" s="2"/>
      <c r="AE162" s="2"/>
    </row>
    <row r="163" spans="1:31" x14ac:dyDescent="0.3">
      <c r="A163" s="3" t="s">
        <v>99</v>
      </c>
      <c r="B163" s="3" t="s">
        <v>72</v>
      </c>
      <c r="C163" s="3" t="s">
        <v>33</v>
      </c>
      <c r="D163" s="3">
        <v>62</v>
      </c>
      <c r="E163" s="2" t="s">
        <v>21</v>
      </c>
      <c r="F163" s="23" t="str">
        <f t="shared" si="4"/>
        <v>TomMooreMUPPER VALLEY RUNNING CLUB</v>
      </c>
      <c r="G163" s="13">
        <v>1.5921296296296298E-2</v>
      </c>
      <c r="H163" s="23">
        <f>IF(C163="F",VLOOKUP(D163,'F 4M Road'!$A$2:$B$101,2,FALSE)*G163,VLOOKUP(D163,'M 4M Road'!$A$2:$B$101,2,FALSE)*G163)</f>
        <v>1.2679720370370372E-2</v>
      </c>
      <c r="I163" s="24">
        <f t="shared" si="5"/>
        <v>32</v>
      </c>
      <c r="J163" s="25">
        <f>VLOOKUP(I163,'Point Table'!A:B,2,FALSE)</f>
        <v>34</v>
      </c>
    </row>
    <row r="164" spans="1:31" x14ac:dyDescent="0.3">
      <c r="A164" s="3" t="s">
        <v>660</v>
      </c>
      <c r="B164" s="3" t="s">
        <v>661</v>
      </c>
      <c r="C164" s="3" t="s">
        <v>33</v>
      </c>
      <c r="D164">
        <v>20</v>
      </c>
      <c r="E164" s="2" t="s">
        <v>19</v>
      </c>
      <c r="F164" s="23" t="str">
        <f t="shared" si="4"/>
        <v>Josh EwingSimoneMGREATER DERRY TRACK CLUB</v>
      </c>
      <c r="G164" s="12">
        <v>1.2931712962962963E-2</v>
      </c>
      <c r="H164" s="23">
        <f>IF(C164="F",VLOOKUP(D164,'F 4M Road'!$A$2:$B$101,2,FALSE)*G164,VLOOKUP(D164,'M 4M Road'!$A$2:$B$101,2,FALSE)*G164)</f>
        <v>1.2931712962962963E-2</v>
      </c>
      <c r="I164" s="24">
        <f t="shared" si="5"/>
        <v>33</v>
      </c>
      <c r="J164" s="25">
        <f>VLOOKUP(I164,'Point Table'!A:B,2,FALSE)</f>
        <v>33</v>
      </c>
      <c r="P164" s="8"/>
      <c r="R164" s="9"/>
      <c r="AA164" s="2"/>
      <c r="AB164" s="2"/>
      <c r="AC164" s="2"/>
      <c r="AD164" s="2"/>
      <c r="AE164" s="2"/>
    </row>
    <row r="165" spans="1:31" x14ac:dyDescent="0.3">
      <c r="A165" t="s">
        <v>706</v>
      </c>
      <c r="B165" t="s">
        <v>707</v>
      </c>
      <c r="C165" s="3" t="s">
        <v>33</v>
      </c>
      <c r="D165">
        <v>30</v>
      </c>
      <c r="E165" s="2" t="s">
        <v>19</v>
      </c>
      <c r="F165" s="23" t="str">
        <f t="shared" si="4"/>
        <v>JoeDisalvoMGREATER DERRY TRACK CLUB</v>
      </c>
      <c r="G165" s="12">
        <v>1.2949074074074076E-2</v>
      </c>
      <c r="H165" s="23">
        <f>IF(C165="F",VLOOKUP(D165,'F 4M Road'!$A$2:$B$101,2,FALSE)*G165,VLOOKUP(D165,'M 4M Road'!$A$2:$B$101,2,FALSE)*G165)</f>
        <v>1.2949074074074076E-2</v>
      </c>
      <c r="I165" s="24">
        <f t="shared" si="5"/>
        <v>34</v>
      </c>
      <c r="J165" s="25">
        <f>VLOOKUP(I165,'Point Table'!A:B,2,FALSE)</f>
        <v>32</v>
      </c>
      <c r="P165" s="6"/>
      <c r="R165" s="9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3">
      <c r="A166" s="3" t="s">
        <v>495</v>
      </c>
      <c r="B166" s="3" t="s">
        <v>503</v>
      </c>
      <c r="C166" s="3" t="s">
        <v>33</v>
      </c>
      <c r="D166" s="3">
        <v>47</v>
      </c>
      <c r="E166" s="2" t="s">
        <v>20</v>
      </c>
      <c r="F166" s="23" t="str">
        <f t="shared" si="4"/>
        <v>ChristopherDeanMMILLENNIUM RUNNING</v>
      </c>
      <c r="G166" s="13">
        <v>1.4561342592592593E-2</v>
      </c>
      <c r="H166" s="23">
        <f>IF(C166="F",VLOOKUP(D166,'F 4M Road'!$A$2:$B$101,2,FALSE)*G166,VLOOKUP(D166,'M 4M Road'!$A$2:$B$101,2,FALSE)*G166)</f>
        <v>1.3166365972222222E-2</v>
      </c>
      <c r="I166" s="24">
        <f t="shared" si="5"/>
        <v>35</v>
      </c>
      <c r="J166" s="25">
        <f>VLOOKUP(I166,'Point Table'!A:B,2,FALSE)</f>
        <v>31</v>
      </c>
      <c r="P166" s="6"/>
      <c r="R166" s="9"/>
      <c r="X166" s="2"/>
      <c r="Y166" s="2"/>
      <c r="Z166" s="2"/>
      <c r="AA166" s="2"/>
      <c r="AB166" s="2"/>
      <c r="AC166" s="2"/>
      <c r="AD166" s="2"/>
      <c r="AE166" s="2"/>
    </row>
    <row r="167" spans="1:31" x14ac:dyDescent="0.3">
      <c r="A167" t="s">
        <v>106</v>
      </c>
      <c r="B167" t="s">
        <v>107</v>
      </c>
      <c r="C167" s="3" t="s">
        <v>33</v>
      </c>
      <c r="D167">
        <v>64</v>
      </c>
      <c r="E167" s="2" t="s">
        <v>18</v>
      </c>
      <c r="F167" s="23" t="str">
        <f t="shared" si="4"/>
        <v>BruceContiMGATE CITY STRIDERS</v>
      </c>
      <c r="G167" s="12">
        <v>1.6891203703703703E-2</v>
      </c>
      <c r="H167" s="23">
        <f>IF(C167="F",VLOOKUP(D167,'F 4M Road'!$A$2:$B$101,2,FALSE)*G167,VLOOKUP(D167,'M 4M Road'!$A$2:$B$101,2,FALSE)*G167)</f>
        <v>1.3210610416666668E-2</v>
      </c>
      <c r="I167" s="24">
        <f t="shared" si="5"/>
        <v>36</v>
      </c>
      <c r="J167" s="25">
        <f>VLOOKUP(I167,'Point Table'!A:B,2,FALSE)</f>
        <v>30</v>
      </c>
      <c r="P167" s="6"/>
      <c r="Q167" s="6"/>
      <c r="R167" s="9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3">
      <c r="A168" s="3" t="s">
        <v>704</v>
      </c>
      <c r="B168" s="3" t="s">
        <v>738</v>
      </c>
      <c r="C168" s="3" t="s">
        <v>33</v>
      </c>
      <c r="D168" s="3">
        <v>43</v>
      </c>
      <c r="E168" s="2" t="s">
        <v>20</v>
      </c>
      <c r="F168" s="23" t="str">
        <f t="shared" si="4"/>
        <v>AlexTanguayMMILLENNIUM RUNNING</v>
      </c>
      <c r="G168" s="13">
        <v>1.4211805555555556E-2</v>
      </c>
      <c r="H168" s="23">
        <f>IF(C168="F",VLOOKUP(D168,'F 4M Road'!$A$2:$B$101,2,FALSE)*G168,VLOOKUP(D168,'M 4M Road'!$A$2:$B$101,2,FALSE)*G168)</f>
        <v>1.3258193402777778E-2</v>
      </c>
      <c r="I168" s="24">
        <f t="shared" si="5"/>
        <v>37</v>
      </c>
      <c r="J168" s="25">
        <f>VLOOKUP(I168,'Point Table'!A:B,2,FALSE)</f>
        <v>29</v>
      </c>
      <c r="P168" s="6"/>
      <c r="R168" s="9"/>
      <c r="X168" s="2"/>
      <c r="Y168" s="2"/>
      <c r="Z168" s="2"/>
      <c r="AA168" s="2"/>
      <c r="AB168" s="2"/>
      <c r="AC168" s="2"/>
      <c r="AD168" s="2"/>
      <c r="AE168" s="2"/>
    </row>
    <row r="169" spans="1:31" x14ac:dyDescent="0.3">
      <c r="A169" t="s">
        <v>67</v>
      </c>
      <c r="B169" t="s">
        <v>68</v>
      </c>
      <c r="C169" s="3" t="s">
        <v>33</v>
      </c>
      <c r="D169">
        <v>53</v>
      </c>
      <c r="E169" s="2" t="s">
        <v>18</v>
      </c>
      <c r="F169" s="23" t="str">
        <f t="shared" si="4"/>
        <v>EmmetCliffordMGATE CITY STRIDERS</v>
      </c>
      <c r="G169" s="12">
        <v>1.5408564814814814E-2</v>
      </c>
      <c r="H169" s="23">
        <f>IF(C169="F",VLOOKUP(D169,'F 4M Road'!$A$2:$B$101,2,FALSE)*G169,VLOOKUP(D169,'M 4M Road'!$A$2:$B$101,2,FALSE)*G169)</f>
        <v>1.3268315162037036E-2</v>
      </c>
      <c r="I169" s="24">
        <f t="shared" si="5"/>
        <v>38</v>
      </c>
      <c r="J169" s="25">
        <f>VLOOKUP(I169,'Point Table'!A:B,2,FALSE)</f>
        <v>28</v>
      </c>
      <c r="P169" s="8"/>
      <c r="Q169" s="6"/>
      <c r="R169" s="9"/>
      <c r="X169" s="2"/>
      <c r="AB169" s="2"/>
      <c r="AC169" s="2"/>
      <c r="AD169" s="2"/>
      <c r="AE169" s="2"/>
    </row>
    <row r="170" spans="1:31" x14ac:dyDescent="0.3">
      <c r="A170" t="s">
        <v>565</v>
      </c>
      <c r="B170" t="s">
        <v>710</v>
      </c>
      <c r="C170" s="3" t="s">
        <v>33</v>
      </c>
      <c r="D170">
        <v>52</v>
      </c>
      <c r="E170" s="2" t="s">
        <v>19</v>
      </c>
      <c r="F170" s="23" t="str">
        <f t="shared" si="4"/>
        <v>AndrewFongemieMGREATER DERRY TRACK CLUB</v>
      </c>
      <c r="G170" s="12">
        <v>1.5380787037037038E-2</v>
      </c>
      <c r="H170" s="23">
        <f>IF(C170="F",VLOOKUP(D170,'F 4M Road'!$A$2:$B$101,2,FALSE)*G170,VLOOKUP(D170,'M 4M Road'!$A$2:$B$101,2,FALSE)*G170)</f>
        <v>1.3355137384259259E-2</v>
      </c>
      <c r="I170" s="24">
        <f t="shared" si="5"/>
        <v>39</v>
      </c>
      <c r="J170" s="25">
        <f>VLOOKUP(I170,'Point Table'!A:B,2,FALSE)</f>
        <v>27</v>
      </c>
      <c r="P170" s="6"/>
      <c r="Q170" s="6"/>
      <c r="R170" s="9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3">
      <c r="A171" s="3" t="s">
        <v>507</v>
      </c>
      <c r="B171" s="3" t="s">
        <v>508</v>
      </c>
      <c r="C171" s="3" t="s">
        <v>33</v>
      </c>
      <c r="D171" s="3">
        <v>46</v>
      </c>
      <c r="E171" s="2" t="s">
        <v>20</v>
      </c>
      <c r="F171" s="23" t="str">
        <f t="shared" si="4"/>
        <v>RayLevesqueMMILLENNIUM RUNNING</v>
      </c>
      <c r="G171" s="13">
        <v>1.4810185185185185E-2</v>
      </c>
      <c r="H171" s="23">
        <f>IF(C171="F",VLOOKUP(D171,'F 4M Road'!$A$2:$B$101,2,FALSE)*G171,VLOOKUP(D171,'M 4M Road'!$A$2:$B$101,2,FALSE)*G171)</f>
        <v>1.3496521759259259E-2</v>
      </c>
      <c r="I171" s="24">
        <f t="shared" si="5"/>
        <v>40</v>
      </c>
      <c r="J171" s="25">
        <f>VLOOKUP(I171,'Point Table'!A:B,2,FALSE)</f>
        <v>26</v>
      </c>
    </row>
    <row r="172" spans="1:31" x14ac:dyDescent="0.3">
      <c r="A172" t="s">
        <v>109</v>
      </c>
      <c r="B172" t="s">
        <v>110</v>
      </c>
      <c r="C172" s="3" t="s">
        <v>33</v>
      </c>
      <c r="D172">
        <v>69</v>
      </c>
      <c r="E172" s="2" t="s">
        <v>18</v>
      </c>
      <c r="F172" s="23" t="str">
        <f t="shared" si="4"/>
        <v>WoodySyrjalaMGATE CITY STRIDERS</v>
      </c>
      <c r="G172" s="12">
        <v>1.8319444444444444E-2</v>
      </c>
      <c r="H172" s="23">
        <f>IF(C172="F",VLOOKUP(D172,'F 4M Road'!$A$2:$B$101,2,FALSE)*G172,VLOOKUP(D172,'M 4M Road'!$A$2:$B$101,2,FALSE)*G172)</f>
        <v>1.3664473611111111E-2</v>
      </c>
      <c r="I172" s="24">
        <f t="shared" si="5"/>
        <v>41</v>
      </c>
      <c r="J172" s="25">
        <f>VLOOKUP(I172,'Point Table'!A:B,2,FALSE)</f>
        <v>25</v>
      </c>
      <c r="P172" s="6"/>
      <c r="Q172" s="6"/>
      <c r="R172" s="9"/>
      <c r="AA172" s="2"/>
      <c r="AB172" s="2"/>
      <c r="AC172" s="2"/>
      <c r="AD172" s="2"/>
      <c r="AE172" s="2"/>
    </row>
    <row r="173" spans="1:31" x14ac:dyDescent="0.3">
      <c r="A173" s="3" t="s">
        <v>512</v>
      </c>
      <c r="B173" s="3" t="s">
        <v>513</v>
      </c>
      <c r="C173" s="3" t="s">
        <v>33</v>
      </c>
      <c r="D173" s="3">
        <v>47</v>
      </c>
      <c r="E173" s="2" t="s">
        <v>20</v>
      </c>
      <c r="F173" s="23" t="str">
        <f t="shared" si="4"/>
        <v>BarryFitzgeraldMMILLENNIUM RUNNING</v>
      </c>
      <c r="G173" s="13">
        <v>1.5173611111111112E-2</v>
      </c>
      <c r="H173" s="23">
        <f>IF(C173="F",VLOOKUP(D173,'F 4M Road'!$A$2:$B$101,2,FALSE)*G173,VLOOKUP(D173,'M 4M Road'!$A$2:$B$101,2,FALSE)*G173)</f>
        <v>1.3719979166666667E-2</v>
      </c>
      <c r="I173" s="24">
        <f t="shared" si="5"/>
        <v>42</v>
      </c>
      <c r="J173" s="25">
        <f>VLOOKUP(I173,'Point Table'!A:B,2,FALSE)</f>
        <v>24.25</v>
      </c>
    </row>
    <row r="174" spans="1:31" x14ac:dyDescent="0.3">
      <c r="A174" t="s">
        <v>473</v>
      </c>
      <c r="B174" t="s">
        <v>311</v>
      </c>
      <c r="C174" s="3" t="s">
        <v>33</v>
      </c>
      <c r="D174">
        <v>72</v>
      </c>
      <c r="E174" s="2" t="s">
        <v>19</v>
      </c>
      <c r="F174" s="23" t="str">
        <f t="shared" si="4"/>
        <v>DavidKortzMGREATER DERRY TRACK CLUB</v>
      </c>
      <c r="G174" s="12">
        <v>1.9190972222222224E-2</v>
      </c>
      <c r="H174" s="23">
        <f>IF(C174="F",VLOOKUP(D174,'F 4M Road'!$A$2:$B$101,2,FALSE)*G174,VLOOKUP(D174,'M 4M Road'!$A$2:$B$101,2,FALSE)*G174)</f>
        <v>1.3815580902777779E-2</v>
      </c>
      <c r="I174" s="24">
        <f t="shared" si="5"/>
        <v>43</v>
      </c>
      <c r="J174" s="25">
        <f>VLOOKUP(I174,'Point Table'!A:B,2,FALSE)</f>
        <v>23.5</v>
      </c>
      <c r="P174" s="6"/>
      <c r="Q174" s="6"/>
      <c r="R174" s="9"/>
      <c r="AA174" s="2"/>
      <c r="AB174" s="2"/>
      <c r="AC174" s="2"/>
      <c r="AD174" s="2"/>
      <c r="AE174" s="2"/>
    </row>
    <row r="175" spans="1:31" x14ac:dyDescent="0.3">
      <c r="A175" t="s">
        <v>73</v>
      </c>
      <c r="B175" t="s">
        <v>74</v>
      </c>
      <c r="C175" s="3" t="s">
        <v>33</v>
      </c>
      <c r="D175">
        <v>49</v>
      </c>
      <c r="E175" s="2" t="s">
        <v>19</v>
      </c>
      <c r="F175" s="23" t="str">
        <f t="shared" si="4"/>
        <v>JamesAikenMGREATER DERRY TRACK CLUB</v>
      </c>
      <c r="G175" s="12">
        <v>1.5565972222222222E-2</v>
      </c>
      <c r="H175" s="23">
        <f>IF(C175="F",VLOOKUP(D175,'F 4M Road'!$A$2:$B$101,2,FALSE)*G175,VLOOKUP(D175,'M 4M Road'!$A$2:$B$101,2,FALSE)*G175)</f>
        <v>1.3850602083333333E-2</v>
      </c>
      <c r="I175" s="24">
        <f t="shared" si="5"/>
        <v>44</v>
      </c>
      <c r="J175" s="25">
        <f>VLOOKUP(I175,'Point Table'!A:B,2,FALSE)</f>
        <v>22.75</v>
      </c>
      <c r="P175" s="8"/>
      <c r="Q175" s="6"/>
      <c r="R175" s="9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3">
      <c r="A176" s="3" t="s">
        <v>537</v>
      </c>
      <c r="B176" s="3" t="s">
        <v>135</v>
      </c>
      <c r="C176" s="3" t="s">
        <v>33</v>
      </c>
      <c r="D176" s="3">
        <v>68</v>
      </c>
      <c r="E176" s="2" t="s">
        <v>20</v>
      </c>
      <c r="F176" s="23" t="str">
        <f t="shared" si="4"/>
        <v>SteveKenneyMMILLENNIUM RUNNING</v>
      </c>
      <c r="G176" s="13">
        <v>1.855439814814815E-2</v>
      </c>
      <c r="H176" s="23">
        <f>IF(C176="F",VLOOKUP(D176,'F 4M Road'!$A$2:$B$101,2,FALSE)*G176,VLOOKUP(D176,'M 4M Road'!$A$2:$B$101,2,FALSE)*G176)</f>
        <v>1.3977028125000001E-2</v>
      </c>
      <c r="I176" s="24">
        <f t="shared" si="5"/>
        <v>45</v>
      </c>
      <c r="J176" s="25">
        <f>VLOOKUP(I176,'Point Table'!A:B,2,FALSE)</f>
        <v>22</v>
      </c>
    </row>
    <row r="177" spans="1:31" x14ac:dyDescent="0.3">
      <c r="A177" s="3" t="s">
        <v>495</v>
      </c>
      <c r="B177" s="3" t="s">
        <v>400</v>
      </c>
      <c r="C177" s="3" t="s">
        <v>33</v>
      </c>
      <c r="D177" s="3">
        <v>57</v>
      </c>
      <c r="E177" s="2" t="s">
        <v>20</v>
      </c>
      <c r="F177" s="23" t="str">
        <f t="shared" si="4"/>
        <v>ChristopherBaermanMMILLENNIUM RUNNING</v>
      </c>
      <c r="G177" s="13">
        <v>1.7033564814814814E-2</v>
      </c>
      <c r="H177" s="23">
        <f>IF(C177="F",VLOOKUP(D177,'F 4M Road'!$A$2:$B$101,2,FALSE)*G177,VLOOKUP(D177,'M 4M Road'!$A$2:$B$101,2,FALSE)*G177)</f>
        <v>1.417703599537037E-2</v>
      </c>
      <c r="I177" s="24">
        <f t="shared" si="5"/>
        <v>46</v>
      </c>
      <c r="J177" s="25">
        <f>VLOOKUP(I177,'Point Table'!A:B,2,FALSE)</f>
        <v>21.25</v>
      </c>
    </row>
    <row r="178" spans="1:31" x14ac:dyDescent="0.3">
      <c r="A178" s="3" t="s">
        <v>65</v>
      </c>
      <c r="B178" s="3" t="s">
        <v>515</v>
      </c>
      <c r="C178" s="3" t="s">
        <v>33</v>
      </c>
      <c r="D178" s="3">
        <v>76</v>
      </c>
      <c r="E178" s="2" t="s">
        <v>20</v>
      </c>
      <c r="F178" s="23" t="str">
        <f t="shared" si="4"/>
        <v>RonaldCurrierMMILLENNIUM RUNNING</v>
      </c>
      <c r="G178" s="13">
        <v>2.1459490740740741E-2</v>
      </c>
      <c r="H178" s="23">
        <f>IF(C178="F",VLOOKUP(D178,'F 4M Road'!$A$2:$B$101,2,FALSE)*G178,VLOOKUP(D178,'M 4M Road'!$A$2:$B$101,2,FALSE)*G178)</f>
        <v>1.4515199537037038E-2</v>
      </c>
      <c r="I178" s="24">
        <f t="shared" si="5"/>
        <v>47</v>
      </c>
      <c r="J178" s="25">
        <f>VLOOKUP(I178,'Point Table'!A:B,2,FALSE)</f>
        <v>20.5</v>
      </c>
    </row>
    <row r="179" spans="1:31" x14ac:dyDescent="0.3">
      <c r="A179" s="3" t="s">
        <v>530</v>
      </c>
      <c r="B179" s="3" t="s">
        <v>218</v>
      </c>
      <c r="C179" s="3" t="s">
        <v>33</v>
      </c>
      <c r="D179" s="3">
        <v>55</v>
      </c>
      <c r="E179" s="2" t="s">
        <v>20</v>
      </c>
      <c r="F179" s="23" t="str">
        <f t="shared" si="4"/>
        <v>DanKingMMILLENNIUM RUNNING</v>
      </c>
      <c r="G179" s="13">
        <v>1.7238425925925924E-2</v>
      </c>
      <c r="H179" s="23">
        <f>IF(C179="F",VLOOKUP(D179,'F 4M Road'!$A$2:$B$101,2,FALSE)*G179,VLOOKUP(D179,'M 4M Road'!$A$2:$B$101,2,FALSE)*G179)</f>
        <v>1.459577523148148E-2</v>
      </c>
      <c r="I179" s="24">
        <f t="shared" si="5"/>
        <v>48</v>
      </c>
      <c r="J179" s="25">
        <f>VLOOKUP(I179,'Point Table'!A:B,2,FALSE)</f>
        <v>19.75</v>
      </c>
    </row>
    <row r="180" spans="1:31" x14ac:dyDescent="0.3">
      <c r="A180" t="s">
        <v>93</v>
      </c>
      <c r="B180" t="s">
        <v>94</v>
      </c>
      <c r="C180" s="3" t="s">
        <v>33</v>
      </c>
      <c r="D180">
        <v>51</v>
      </c>
      <c r="E180" s="2" t="s">
        <v>18</v>
      </c>
      <c r="F180" s="23" t="str">
        <f t="shared" si="4"/>
        <v>MatthewShapiroMGATE CITY STRIDERS</v>
      </c>
      <c r="G180" s="12">
        <v>1.669791666666667E-2</v>
      </c>
      <c r="H180" s="23">
        <f>IF(C180="F",VLOOKUP(D180,'F 4M Road'!$A$2:$B$101,2,FALSE)*G180,VLOOKUP(D180,'M 4M Road'!$A$2:$B$101,2,FALSE)*G180)</f>
        <v>1.4617356250000001E-2</v>
      </c>
      <c r="I180" s="24">
        <f t="shared" si="5"/>
        <v>49</v>
      </c>
      <c r="J180" s="25">
        <f>VLOOKUP(I180,'Point Table'!A:B,2,FALSE)</f>
        <v>19</v>
      </c>
      <c r="P180" s="6"/>
      <c r="Q180" s="6"/>
      <c r="R180" s="9"/>
      <c r="AA180" s="2"/>
      <c r="AB180" s="2"/>
      <c r="AC180" s="2"/>
      <c r="AD180" s="2"/>
      <c r="AE180" s="2"/>
    </row>
    <row r="181" spans="1:31" x14ac:dyDescent="0.3">
      <c r="A181" s="3" t="s">
        <v>530</v>
      </c>
      <c r="B181" s="3" t="s">
        <v>739</v>
      </c>
      <c r="C181" s="3" t="s">
        <v>33</v>
      </c>
      <c r="D181" s="3">
        <v>41</v>
      </c>
      <c r="E181" s="2" t="s">
        <v>20</v>
      </c>
      <c r="F181" s="23" t="str">
        <f t="shared" si="4"/>
        <v>DanHelieMMILLENNIUM RUNNING</v>
      </c>
      <c r="G181" s="13">
        <v>1.556712962962963E-2</v>
      </c>
      <c r="H181" s="23">
        <f>IF(C181="F",VLOOKUP(D181,'F 4M Road'!$A$2:$B$101,2,FALSE)*G181,VLOOKUP(D181,'M 4M Road'!$A$2:$B$101,2,FALSE)*G181)</f>
        <v>1.4746741898148149E-2</v>
      </c>
      <c r="I181" s="24">
        <f t="shared" si="5"/>
        <v>50</v>
      </c>
      <c r="J181" s="25">
        <f>VLOOKUP(I181,'Point Table'!A:B,2,FALSE)</f>
        <v>18.25</v>
      </c>
    </row>
    <row r="182" spans="1:31" x14ac:dyDescent="0.3">
      <c r="A182" t="s">
        <v>113</v>
      </c>
      <c r="B182" t="s">
        <v>444</v>
      </c>
      <c r="C182" s="3" t="s">
        <v>33</v>
      </c>
      <c r="D182">
        <v>52</v>
      </c>
      <c r="E182" s="2" t="s">
        <v>19</v>
      </c>
      <c r="F182" s="23" t="str">
        <f t="shared" si="4"/>
        <v>RichardChristianMGREATER DERRY TRACK CLUB</v>
      </c>
      <c r="G182" s="12">
        <v>1.699074074074074E-2</v>
      </c>
      <c r="H182" s="23">
        <f>IF(C182="F",VLOOKUP(D182,'F 4M Road'!$A$2:$B$101,2,FALSE)*G182,VLOOKUP(D182,'M 4M Road'!$A$2:$B$101,2,FALSE)*G182)</f>
        <v>1.4753060185185183E-2</v>
      </c>
      <c r="I182" s="24">
        <f t="shared" si="5"/>
        <v>51</v>
      </c>
      <c r="J182" s="25">
        <f>VLOOKUP(I182,'Point Table'!A:B,2,FALSE)</f>
        <v>17.5</v>
      </c>
      <c r="P182" s="6"/>
      <c r="Q182" s="6"/>
      <c r="R182" s="9"/>
      <c r="AA182" s="2"/>
      <c r="AB182" s="2"/>
      <c r="AC182" s="2"/>
      <c r="AD182" s="2"/>
      <c r="AE182" s="2"/>
    </row>
    <row r="183" spans="1:31" x14ac:dyDescent="0.3">
      <c r="A183" s="3" t="s">
        <v>516</v>
      </c>
      <c r="B183" t="s">
        <v>680</v>
      </c>
      <c r="C183" s="3" t="s">
        <v>33</v>
      </c>
      <c r="D183">
        <v>51</v>
      </c>
      <c r="E183" s="2" t="s">
        <v>19</v>
      </c>
      <c r="F183" s="23" t="str">
        <f t="shared" si="4"/>
        <v>DaveGagneMGREATER DERRY TRACK CLUB</v>
      </c>
      <c r="G183" s="12">
        <v>1.6918981481481483E-2</v>
      </c>
      <c r="H183" s="23">
        <f>IF(C183="F",VLOOKUP(D183,'F 4M Road'!$A$2:$B$101,2,FALSE)*G183,VLOOKUP(D183,'M 4M Road'!$A$2:$B$101,2,FALSE)*G183)</f>
        <v>1.4810876388888889E-2</v>
      </c>
      <c r="I183" s="24">
        <f t="shared" si="5"/>
        <v>52</v>
      </c>
      <c r="J183" s="25">
        <f>VLOOKUP(I183,'Point Table'!A:B,2,FALSE)</f>
        <v>17</v>
      </c>
      <c r="P183" s="6"/>
      <c r="Q183" s="6"/>
      <c r="R183" s="9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3">
      <c r="A184" t="s">
        <v>563</v>
      </c>
      <c r="B184" t="s">
        <v>564</v>
      </c>
      <c r="C184" s="3" t="s">
        <v>33</v>
      </c>
      <c r="D184">
        <v>49</v>
      </c>
      <c r="E184" s="2" t="s">
        <v>19</v>
      </c>
      <c r="F184" s="23" t="str">
        <f t="shared" si="4"/>
        <v>ClintHavensMGREATER DERRY TRACK CLUB</v>
      </c>
      <c r="G184" s="12">
        <v>1.6840277777777777E-2</v>
      </c>
      <c r="H184" s="23">
        <f>IF(C184="F",VLOOKUP(D184,'F 4M Road'!$A$2:$B$101,2,FALSE)*G184,VLOOKUP(D184,'M 4M Road'!$A$2:$B$101,2,FALSE)*G184)</f>
        <v>1.4984479166666667E-2</v>
      </c>
      <c r="I184" s="24">
        <f t="shared" si="5"/>
        <v>53</v>
      </c>
      <c r="J184" s="25">
        <f>VLOOKUP(I184,'Point Table'!A:B,2,FALSE)</f>
        <v>16.5</v>
      </c>
      <c r="P184" s="6"/>
      <c r="Q184" s="6"/>
      <c r="R184" s="9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x14ac:dyDescent="0.3">
      <c r="A185" t="s">
        <v>85</v>
      </c>
      <c r="B185" t="s">
        <v>86</v>
      </c>
      <c r="C185" s="3" t="s">
        <v>33</v>
      </c>
      <c r="D185">
        <v>44</v>
      </c>
      <c r="E185" s="2" t="s">
        <v>18</v>
      </c>
      <c r="F185" s="23" t="str">
        <f t="shared" si="4"/>
        <v>StephenRouleauMGATE CITY STRIDERS</v>
      </c>
      <c r="G185" s="12">
        <v>1.638888888888889E-2</v>
      </c>
      <c r="H185" s="23">
        <f>IF(C185="F",VLOOKUP(D185,'F 4M Road'!$A$2:$B$101,2,FALSE)*G185,VLOOKUP(D185,'M 4M Road'!$A$2:$B$101,2,FALSE)*G185)</f>
        <v>1.5171194444444445E-2</v>
      </c>
      <c r="I185" s="24">
        <f t="shared" si="5"/>
        <v>54</v>
      </c>
      <c r="J185" s="25">
        <f>VLOOKUP(I185,'Point Table'!A:B,2,FALSE)</f>
        <v>16</v>
      </c>
      <c r="P185" s="6"/>
      <c r="Q185" s="6"/>
      <c r="R185" s="9"/>
      <c r="AA185" s="2"/>
      <c r="AB185" s="2"/>
      <c r="AC185" s="2"/>
      <c r="AD185" s="2"/>
      <c r="AE185" s="2"/>
    </row>
    <row r="186" spans="1:31" x14ac:dyDescent="0.3">
      <c r="A186" s="3" t="s">
        <v>511</v>
      </c>
      <c r="B186" s="3" t="s">
        <v>466</v>
      </c>
      <c r="C186" s="3" t="s">
        <v>33</v>
      </c>
      <c r="D186" s="3">
        <v>64</v>
      </c>
      <c r="E186" s="2" t="s">
        <v>20</v>
      </c>
      <c r="F186" s="23" t="str">
        <f t="shared" si="4"/>
        <v>WayneRobinsonMMILLENNIUM RUNNING</v>
      </c>
      <c r="G186" s="13">
        <v>1.96875E-2</v>
      </c>
      <c r="H186" s="23">
        <f>IF(C186="F",VLOOKUP(D186,'F 4M Road'!$A$2:$B$101,2,FALSE)*G186,VLOOKUP(D186,'M 4M Road'!$A$2:$B$101,2,FALSE)*G186)</f>
        <v>1.5397593750000001E-2</v>
      </c>
      <c r="I186" s="24">
        <f t="shared" si="5"/>
        <v>55</v>
      </c>
      <c r="J186" s="25">
        <f>VLOOKUP(I186,'Point Table'!A:B,2,FALSE)</f>
        <v>15.5</v>
      </c>
    </row>
    <row r="187" spans="1:31" x14ac:dyDescent="0.3">
      <c r="A187" t="s">
        <v>50</v>
      </c>
      <c r="B187" t="s">
        <v>45</v>
      </c>
      <c r="C187" s="3" t="s">
        <v>33</v>
      </c>
      <c r="D187">
        <v>19</v>
      </c>
      <c r="E187" s="2" t="s">
        <v>19</v>
      </c>
      <c r="F187" s="23" t="str">
        <f t="shared" si="4"/>
        <v>JackToscanoMGREATER DERRY TRACK CLUB</v>
      </c>
      <c r="G187" s="12">
        <v>1.5534722222222222E-2</v>
      </c>
      <c r="H187" s="23">
        <f>IF(C187="F",VLOOKUP(D187,'F 4M Road'!$A$2:$B$101,2,FALSE)*G187,VLOOKUP(D187,'M 4M Road'!$A$2:$B$101,2,FALSE)*G187)</f>
        <v>1.5534722222222222E-2</v>
      </c>
      <c r="I187" s="24">
        <f t="shared" si="5"/>
        <v>56</v>
      </c>
      <c r="J187" s="25">
        <f>VLOOKUP(I187,'Point Table'!A:B,2,FALSE)</f>
        <v>15</v>
      </c>
      <c r="P187" s="8"/>
      <c r="Q187" s="6"/>
      <c r="R187" s="9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x14ac:dyDescent="0.3">
      <c r="A188" s="3" t="s">
        <v>744</v>
      </c>
      <c r="B188" s="3" t="s">
        <v>745</v>
      </c>
      <c r="C188" s="3" t="s">
        <v>33</v>
      </c>
      <c r="D188" s="3">
        <v>63</v>
      </c>
      <c r="E188" s="2" t="s">
        <v>20</v>
      </c>
      <c r="F188" s="23" t="str">
        <f t="shared" si="4"/>
        <v>StuartSieglerMMILLENNIUM RUNNING</v>
      </c>
      <c r="G188" s="13">
        <v>1.9685185185185184E-2</v>
      </c>
      <c r="H188" s="23">
        <f>IF(C188="F",VLOOKUP(D188,'F 4M Road'!$A$2:$B$101,2,FALSE)*G188,VLOOKUP(D188,'M 4M Road'!$A$2:$B$101,2,FALSE)*G188)</f>
        <v>1.5535548148148148E-2</v>
      </c>
      <c r="I188" s="24">
        <f t="shared" si="5"/>
        <v>57</v>
      </c>
      <c r="J188" s="25">
        <f>VLOOKUP(I188,'Point Table'!A:B,2,FALSE)</f>
        <v>14.5</v>
      </c>
    </row>
    <row r="189" spans="1:31" x14ac:dyDescent="0.3">
      <c r="A189" t="s">
        <v>145</v>
      </c>
      <c r="B189" t="s">
        <v>146</v>
      </c>
      <c r="C189" s="3" t="s">
        <v>33</v>
      </c>
      <c r="D189">
        <v>62</v>
      </c>
      <c r="E189" s="2" t="s">
        <v>18</v>
      </c>
      <c r="F189" s="23" t="str">
        <f t="shared" si="4"/>
        <v>PhilPetschekMGATE CITY STRIDERS</v>
      </c>
      <c r="G189" s="12">
        <v>2.011574074074074E-2</v>
      </c>
      <c r="H189" s="23">
        <f>IF(C189="F",VLOOKUP(D189,'F 4M Road'!$A$2:$B$101,2,FALSE)*G189,VLOOKUP(D189,'M 4M Road'!$A$2:$B$101,2,FALSE)*G189)</f>
        <v>1.6020175925925924E-2</v>
      </c>
      <c r="I189" s="24">
        <f t="shared" si="5"/>
        <v>58</v>
      </c>
      <c r="J189" s="25">
        <f>VLOOKUP(I189,'Point Table'!A:B,2,FALSE)</f>
        <v>14</v>
      </c>
      <c r="P189" s="6"/>
      <c r="Q189" s="6"/>
      <c r="R189" s="9"/>
      <c r="X189" s="2"/>
      <c r="AB189" s="2"/>
      <c r="AC189" s="2"/>
      <c r="AD189" s="2"/>
      <c r="AE189" s="2"/>
    </row>
    <row r="190" spans="1:31" x14ac:dyDescent="0.3">
      <c r="A190" s="3" t="s">
        <v>528</v>
      </c>
      <c r="B190" s="3" t="s">
        <v>529</v>
      </c>
      <c r="C190" s="3" t="s">
        <v>33</v>
      </c>
      <c r="D190" s="3">
        <v>60</v>
      </c>
      <c r="E190" s="2" t="s">
        <v>20</v>
      </c>
      <c r="F190" s="23" t="str">
        <f t="shared" si="4"/>
        <v>BryanNowellMMILLENNIUM RUNNING</v>
      </c>
      <c r="G190" s="13">
        <v>1.9837962962962963E-2</v>
      </c>
      <c r="H190" s="23">
        <f>IF(C190="F",VLOOKUP(D190,'F 4M Road'!$A$2:$B$101,2,FALSE)*G190,VLOOKUP(D190,'M 4M Road'!$A$2:$B$101,2,FALSE)*G190)</f>
        <v>1.6084620370370371E-2</v>
      </c>
      <c r="I190" s="24">
        <f t="shared" si="5"/>
        <v>59</v>
      </c>
      <c r="J190" s="25">
        <f>VLOOKUP(I190,'Point Table'!A:B,2,FALSE)</f>
        <v>13.5</v>
      </c>
    </row>
    <row r="191" spans="1:31" x14ac:dyDescent="0.3">
      <c r="A191" t="s">
        <v>113</v>
      </c>
      <c r="B191" t="s">
        <v>114</v>
      </c>
      <c r="C191" s="3" t="s">
        <v>33</v>
      </c>
      <c r="D191">
        <v>56</v>
      </c>
      <c r="E191" s="2" t="s">
        <v>18</v>
      </c>
      <c r="F191" s="23" t="str">
        <f t="shared" si="4"/>
        <v>RichardFijalkowskiMGATE CITY STRIDERS</v>
      </c>
      <c r="G191" s="12">
        <v>1.93125E-2</v>
      </c>
      <c r="H191" s="23">
        <f>IF(C191="F",VLOOKUP(D191,'F 4M Road'!$A$2:$B$101,2,FALSE)*G191,VLOOKUP(D191,'M 4M Road'!$A$2:$B$101,2,FALSE)*G191)</f>
        <v>1.6212843750000001E-2</v>
      </c>
      <c r="I191" s="24">
        <f t="shared" si="5"/>
        <v>60</v>
      </c>
      <c r="J191" s="25">
        <f>VLOOKUP(I191,'Point Table'!A:B,2,FALSE)</f>
        <v>13</v>
      </c>
      <c r="P191" s="8"/>
      <c r="R191" s="9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x14ac:dyDescent="0.3">
      <c r="A192" t="s">
        <v>697</v>
      </c>
      <c r="B192" t="s">
        <v>698</v>
      </c>
      <c r="C192" s="3" t="s">
        <v>33</v>
      </c>
      <c r="D192">
        <v>29</v>
      </c>
      <c r="E192" s="2" t="s">
        <v>18</v>
      </c>
      <c r="F192" s="23" t="str">
        <f t="shared" si="4"/>
        <v>CallumMeredithMGATE CITY STRIDERS</v>
      </c>
      <c r="G192" s="12">
        <v>1.6634259259259258E-2</v>
      </c>
      <c r="H192" s="23">
        <f>IF(C192="F",VLOOKUP(D192,'F 4M Road'!$A$2:$B$101,2,FALSE)*G192,VLOOKUP(D192,'M 4M Road'!$A$2:$B$101,2,FALSE)*G192)</f>
        <v>1.6634259259259258E-2</v>
      </c>
      <c r="I192" s="24">
        <f t="shared" si="5"/>
        <v>61</v>
      </c>
      <c r="J192" s="25">
        <f>VLOOKUP(I192,'Point Table'!A:B,2,FALSE)</f>
        <v>12.5</v>
      </c>
      <c r="P192" s="6"/>
      <c r="Q192" s="6"/>
      <c r="R192" s="9"/>
      <c r="AA192" s="2"/>
      <c r="AB192" s="2"/>
      <c r="AC192" s="2"/>
      <c r="AD192" s="2"/>
      <c r="AE192" s="2"/>
    </row>
    <row r="193" spans="1:31" x14ac:dyDescent="0.3">
      <c r="A193" t="s">
        <v>531</v>
      </c>
      <c r="B193" t="s">
        <v>230</v>
      </c>
      <c r="C193" s="3" t="s">
        <v>33</v>
      </c>
      <c r="D193">
        <v>22</v>
      </c>
      <c r="E193" s="2" t="s">
        <v>19</v>
      </c>
      <c r="F193" s="23" t="str">
        <f t="shared" si="4"/>
        <v>KyleHoglundMGREATER DERRY TRACK CLUB</v>
      </c>
      <c r="G193" s="12">
        <v>1.6752314814814814E-2</v>
      </c>
      <c r="H193" s="23">
        <f>IF(C193="F",VLOOKUP(D193,'F 4M Road'!$A$2:$B$101,2,FALSE)*G193,VLOOKUP(D193,'M 4M Road'!$A$2:$B$101,2,FALSE)*G193)</f>
        <v>1.6752314814814814E-2</v>
      </c>
      <c r="I193" s="24">
        <f t="shared" si="5"/>
        <v>62</v>
      </c>
      <c r="J193" s="25">
        <f>VLOOKUP(I193,'Point Table'!A:B,2,FALSE)</f>
        <v>12.125</v>
      </c>
      <c r="P193" s="6"/>
      <c r="Q193" s="6"/>
      <c r="R193" s="9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x14ac:dyDescent="0.3">
      <c r="A194" t="s">
        <v>517</v>
      </c>
      <c r="B194" t="s">
        <v>138</v>
      </c>
      <c r="C194" s="3" t="s">
        <v>33</v>
      </c>
      <c r="D194">
        <v>70</v>
      </c>
      <c r="E194" s="2" t="s">
        <v>19</v>
      </c>
      <c r="F194" s="23" t="str">
        <f t="shared" ref="F194:F226" si="6">A194&amp;B194&amp;C194&amp;E194</f>
        <v>PeterJensenMGREATER DERRY TRACK CLUB</v>
      </c>
      <c r="G194" s="12">
        <v>2.2778935185185187E-2</v>
      </c>
      <c r="H194" s="23">
        <f>IF(C194="F",VLOOKUP(D194,'F 4M Road'!$A$2:$B$101,2,FALSE)*G194,VLOOKUP(D194,'M 4M Road'!$A$2:$B$101,2,FALSE)*G194)</f>
        <v>1.6806298379629631E-2</v>
      </c>
      <c r="I194" s="24">
        <f t="shared" ref="I194:I226" si="7">COUNTIFS($C$2:$C$300,C194,$H$2:$H$300,"&lt;"&amp;H194)+1</f>
        <v>63</v>
      </c>
      <c r="J194" s="25">
        <f>VLOOKUP(I194,'Point Table'!A:B,2,FALSE)</f>
        <v>11.75</v>
      </c>
      <c r="P194" s="6"/>
      <c r="Q194" s="6"/>
      <c r="R194" s="9"/>
      <c r="AA194" s="2"/>
      <c r="AB194" s="2"/>
      <c r="AC194" s="2"/>
      <c r="AD194" s="2"/>
      <c r="AE194" s="2"/>
    </row>
    <row r="195" spans="1:31" x14ac:dyDescent="0.3">
      <c r="A195" s="3" t="s">
        <v>731</v>
      </c>
      <c r="B195" s="3" t="s">
        <v>732</v>
      </c>
      <c r="C195" s="3" t="s">
        <v>33</v>
      </c>
      <c r="D195" s="3">
        <v>25</v>
      </c>
      <c r="E195" s="2" t="s">
        <v>24</v>
      </c>
      <c r="F195" s="23" t="str">
        <f t="shared" si="6"/>
        <v>LiamColbyMGREATER MANCHESTER RUNNING CLUB</v>
      </c>
      <c r="G195" s="13">
        <v>1.7303240740740741E-2</v>
      </c>
      <c r="H195" s="23">
        <f>IF(C195="F",VLOOKUP(D195,'F 4M Road'!$A$2:$B$101,2,FALSE)*G195,VLOOKUP(D195,'M 4M Road'!$A$2:$B$101,2,FALSE)*G195)</f>
        <v>1.7303240740740741E-2</v>
      </c>
      <c r="I195" s="24">
        <f t="shared" si="7"/>
        <v>64</v>
      </c>
      <c r="J195" s="25">
        <f>VLOOKUP(I195,'Point Table'!A:B,2,FALSE)</f>
        <v>11.375</v>
      </c>
      <c r="P195" s="8"/>
      <c r="Y195" s="2"/>
      <c r="Z195" s="2"/>
      <c r="AA195" s="2"/>
      <c r="AB195" s="2"/>
      <c r="AC195" s="2"/>
      <c r="AD195" s="2"/>
      <c r="AE195" s="2"/>
    </row>
    <row r="196" spans="1:31" x14ac:dyDescent="0.3">
      <c r="A196" t="s">
        <v>48</v>
      </c>
      <c r="B196" t="s">
        <v>120</v>
      </c>
      <c r="C196" s="3" t="s">
        <v>33</v>
      </c>
      <c r="D196">
        <v>26</v>
      </c>
      <c r="E196" s="2" t="s">
        <v>19</v>
      </c>
      <c r="F196" s="23" t="str">
        <f t="shared" si="6"/>
        <v>MichaelSarnieMGREATER DERRY TRACK CLUB</v>
      </c>
      <c r="G196" s="12">
        <v>1.7374999999999998E-2</v>
      </c>
      <c r="H196" s="23">
        <f>IF(C196="F",VLOOKUP(D196,'F 4M Road'!$A$2:$B$101,2,FALSE)*G196,VLOOKUP(D196,'M 4M Road'!$A$2:$B$101,2,FALSE)*G196)</f>
        <v>1.7374999999999998E-2</v>
      </c>
      <c r="I196" s="24">
        <f t="shared" si="7"/>
        <v>65</v>
      </c>
      <c r="J196" s="25">
        <f>VLOOKUP(I196,'Point Table'!A:B,2,FALSE)</f>
        <v>11</v>
      </c>
      <c r="P196" s="6"/>
      <c r="Q196" s="6"/>
      <c r="R196" s="9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x14ac:dyDescent="0.3">
      <c r="A197" s="3" t="s">
        <v>747</v>
      </c>
      <c r="B197" s="3" t="s">
        <v>373</v>
      </c>
      <c r="C197" s="3" t="s">
        <v>33</v>
      </c>
      <c r="D197" s="3">
        <v>54</v>
      </c>
      <c r="E197" s="2" t="s">
        <v>20</v>
      </c>
      <c r="F197" s="23" t="str">
        <f t="shared" si="6"/>
        <v>MartyNoceraMMILLENNIUM RUNNING</v>
      </c>
      <c r="G197" s="13">
        <v>2.039699074074074E-2</v>
      </c>
      <c r="H197" s="23">
        <f>IF(C197="F",VLOOKUP(D197,'F 4M Road'!$A$2:$B$101,2,FALSE)*G197,VLOOKUP(D197,'M 4M Road'!$A$2:$B$101,2,FALSE)*G197)</f>
        <v>1.7416990393518517E-2</v>
      </c>
      <c r="I197" s="24">
        <f t="shared" si="7"/>
        <v>66</v>
      </c>
      <c r="J197" s="25">
        <f>VLOOKUP(I197,'Point Table'!A:B,2,FALSE)</f>
        <v>10.625</v>
      </c>
    </row>
    <row r="198" spans="1:31" x14ac:dyDescent="0.3">
      <c r="A198" t="s">
        <v>117</v>
      </c>
      <c r="B198" t="s">
        <v>118</v>
      </c>
      <c r="C198" s="3" t="s">
        <v>33</v>
      </c>
      <c r="D198">
        <v>42</v>
      </c>
      <c r="E198" s="2" t="s">
        <v>18</v>
      </c>
      <c r="F198" s="23" t="str">
        <f t="shared" si="6"/>
        <v>IsaacHornMGATE CITY STRIDERS</v>
      </c>
      <c r="G198" s="12">
        <v>1.8721064814814812E-2</v>
      </c>
      <c r="H198" s="23">
        <f>IF(C198="F",VLOOKUP(D198,'F 4M Road'!$A$2:$B$101,2,FALSE)*G198,VLOOKUP(D198,'M 4M Road'!$A$2:$B$101,2,FALSE)*G198)</f>
        <v>1.7599673032407406E-2</v>
      </c>
      <c r="I198" s="24">
        <f t="shared" si="7"/>
        <v>67</v>
      </c>
      <c r="J198" s="25">
        <f>VLOOKUP(I198,'Point Table'!A:B,2,FALSE)</f>
        <v>10.25</v>
      </c>
      <c r="P198" s="8"/>
      <c r="Q198" s="6"/>
      <c r="R198" s="9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x14ac:dyDescent="0.3">
      <c r="A199" t="s">
        <v>162</v>
      </c>
      <c r="B199" t="s">
        <v>163</v>
      </c>
      <c r="C199" s="3" t="s">
        <v>33</v>
      </c>
      <c r="D199">
        <v>78</v>
      </c>
      <c r="E199" s="2" t="s">
        <v>18</v>
      </c>
      <c r="F199" s="23" t="str">
        <f t="shared" si="6"/>
        <v>RaymondBoutotteMGATE CITY STRIDERS</v>
      </c>
      <c r="G199" s="12">
        <v>2.7533564814814813E-2</v>
      </c>
      <c r="H199" s="23">
        <f>IF(C199="F",VLOOKUP(D199,'F 4M Road'!$A$2:$B$101,2,FALSE)*G199,VLOOKUP(D199,'M 4M Road'!$A$2:$B$101,2,FALSE)*G199)</f>
        <v>1.7924350694444445E-2</v>
      </c>
      <c r="I199" s="24">
        <f t="shared" si="7"/>
        <v>68</v>
      </c>
      <c r="J199" s="25">
        <f>VLOOKUP(I199,'Point Table'!A:B,2,FALSE)</f>
        <v>9.875</v>
      </c>
      <c r="P199" s="6"/>
      <c r="Q199" s="6"/>
      <c r="R199" s="9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x14ac:dyDescent="0.3">
      <c r="A200" t="s">
        <v>584</v>
      </c>
      <c r="B200" t="s">
        <v>726</v>
      </c>
      <c r="C200" s="3" t="s">
        <v>33</v>
      </c>
      <c r="D200">
        <v>76</v>
      </c>
      <c r="E200" s="2" t="s">
        <v>19</v>
      </c>
      <c r="F200" s="23" t="str">
        <f t="shared" si="6"/>
        <v>PaulHudsonMGREATER DERRY TRACK CLUB</v>
      </c>
      <c r="G200" s="12">
        <v>2.6664351851851852E-2</v>
      </c>
      <c r="H200" s="23">
        <f>IF(C200="F",VLOOKUP(D200,'F 4M Road'!$A$2:$B$101,2,FALSE)*G200,VLOOKUP(D200,'M 4M Road'!$A$2:$B$101,2,FALSE)*G200)</f>
        <v>1.8035767592592594E-2</v>
      </c>
      <c r="I200" s="24">
        <f t="shared" si="7"/>
        <v>69</v>
      </c>
      <c r="J200" s="25">
        <f>VLOOKUP(I200,'Point Table'!A:B,2,FALSE)</f>
        <v>9.5</v>
      </c>
      <c r="P200" s="8"/>
      <c r="R200" s="9"/>
      <c r="AA200" s="2"/>
      <c r="AB200" s="2"/>
      <c r="AC200" s="2"/>
      <c r="AD200" s="2"/>
      <c r="AE200" s="2"/>
    </row>
    <row r="201" spans="1:31" x14ac:dyDescent="0.3">
      <c r="A201" t="s">
        <v>720</v>
      </c>
      <c r="B201" t="s">
        <v>721</v>
      </c>
      <c r="C201" s="3" t="s">
        <v>33</v>
      </c>
      <c r="D201">
        <v>62</v>
      </c>
      <c r="E201" s="2" t="s">
        <v>19</v>
      </c>
      <c r="F201" s="23" t="str">
        <f t="shared" si="6"/>
        <v>DouglasPhairMGREATER DERRY TRACK CLUB</v>
      </c>
      <c r="G201" s="12">
        <v>2.2729166666666665E-2</v>
      </c>
      <c r="H201" s="23">
        <f>IF(C201="F",VLOOKUP(D201,'F 4M Road'!$A$2:$B$101,2,FALSE)*G201,VLOOKUP(D201,'M 4M Road'!$A$2:$B$101,2,FALSE)*G201)</f>
        <v>1.8101508333333332E-2</v>
      </c>
      <c r="I201" s="24">
        <f t="shared" si="7"/>
        <v>70</v>
      </c>
      <c r="J201" s="25">
        <f>VLOOKUP(I201,'Point Table'!A:B,2,FALSE)</f>
        <v>9.125</v>
      </c>
      <c r="P201" s="8"/>
      <c r="Q201" s="6"/>
      <c r="R201" s="9"/>
      <c r="AA201" s="2"/>
      <c r="AB201" s="2"/>
      <c r="AC201" s="2"/>
      <c r="AD201" s="2"/>
      <c r="AE201" s="2"/>
    </row>
    <row r="202" spans="1:31" x14ac:dyDescent="0.3">
      <c r="A202" t="s">
        <v>715</v>
      </c>
      <c r="B202" t="s">
        <v>714</v>
      </c>
      <c r="C202" s="3" t="s">
        <v>33</v>
      </c>
      <c r="D202">
        <v>44</v>
      </c>
      <c r="E202" s="2" t="s">
        <v>19</v>
      </c>
      <c r="F202" s="23" t="str">
        <f t="shared" si="6"/>
        <v>BradFernandesMGREATER DERRY TRACK CLUB</v>
      </c>
      <c r="G202" s="12">
        <v>1.9609953703703702E-2</v>
      </c>
      <c r="H202" s="23">
        <f>IF(C202="F",VLOOKUP(D202,'F 4M Road'!$A$2:$B$101,2,FALSE)*G202,VLOOKUP(D202,'M 4M Road'!$A$2:$B$101,2,FALSE)*G202)</f>
        <v>1.8152934143518516E-2</v>
      </c>
      <c r="I202" s="24">
        <f t="shared" si="7"/>
        <v>71</v>
      </c>
      <c r="J202" s="25">
        <f>VLOOKUP(I202,'Point Table'!A:B,2,FALSE)</f>
        <v>8.75</v>
      </c>
      <c r="P202" s="6"/>
      <c r="Q202" s="6"/>
      <c r="R202" s="9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x14ac:dyDescent="0.3">
      <c r="A203" t="s">
        <v>50</v>
      </c>
      <c r="B203" t="s">
        <v>680</v>
      </c>
      <c r="C203" s="3" t="s">
        <v>33</v>
      </c>
      <c r="D203">
        <v>13</v>
      </c>
      <c r="E203" s="2" t="s">
        <v>19</v>
      </c>
      <c r="F203" s="23" t="str">
        <f t="shared" si="6"/>
        <v>JackGagneMGREATER DERRY TRACK CLUB</v>
      </c>
      <c r="G203" s="12">
        <v>1.8467592592592594E-2</v>
      </c>
      <c r="H203" s="23">
        <f>IF(C203="F",VLOOKUP(D203,'F 4M Road'!$A$2:$B$101,2,FALSE)*G203,VLOOKUP(D203,'M 4M Road'!$A$2:$B$101,2,FALSE)*G203)</f>
        <v>1.8467592592592594E-2</v>
      </c>
      <c r="I203" s="24">
        <f t="shared" si="7"/>
        <v>72</v>
      </c>
      <c r="J203" s="25">
        <f>VLOOKUP(I203,'Point Table'!A:B,2,FALSE)</f>
        <v>8.5</v>
      </c>
      <c r="P203" s="6"/>
      <c r="Q203" s="6"/>
      <c r="R203" s="9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3" customHeight="1" x14ac:dyDescent="0.3">
      <c r="A204" s="3" t="s">
        <v>753</v>
      </c>
      <c r="B204" s="3" t="s">
        <v>269</v>
      </c>
      <c r="C204" s="3" t="s">
        <v>33</v>
      </c>
      <c r="D204" s="3">
        <v>58</v>
      </c>
      <c r="E204" s="2" t="s">
        <v>20</v>
      </c>
      <c r="F204" s="23" t="str">
        <f t="shared" si="6"/>
        <v>DanielWilsonMMILLENNIUM RUNNING</v>
      </c>
      <c r="G204" s="13">
        <v>2.2943287037037036E-2</v>
      </c>
      <c r="H204" s="23">
        <f>IF(C204="F",VLOOKUP(D204,'F 4M Road'!$A$2:$B$101,2,FALSE)*G204,VLOOKUP(D204,'M 4M Road'!$A$2:$B$101,2,FALSE)*G204)</f>
        <v>1.8932800462962963E-2</v>
      </c>
      <c r="I204" s="24">
        <f t="shared" si="7"/>
        <v>73</v>
      </c>
      <c r="J204" s="25">
        <f>VLOOKUP(I204,'Point Table'!A:B,2,FALSE)</f>
        <v>8.25</v>
      </c>
    </row>
    <row r="205" spans="1:31" x14ac:dyDescent="0.3">
      <c r="A205" s="3" t="s">
        <v>75</v>
      </c>
      <c r="B205" s="3" t="s">
        <v>320</v>
      </c>
      <c r="C205" s="3" t="s">
        <v>33</v>
      </c>
      <c r="D205" s="3">
        <v>77</v>
      </c>
      <c r="E205" s="2" t="s">
        <v>19</v>
      </c>
      <c r="F205" s="23" t="str">
        <f t="shared" si="6"/>
        <v>BobMullenMGREATER DERRY TRACK CLUB</v>
      </c>
      <c r="G205" s="13">
        <v>2.8642361111111111E-2</v>
      </c>
      <c r="H205" s="23">
        <f>IF(C205="F",VLOOKUP(D205,'F 4M Road'!$A$2:$B$101,2,FALSE)*G205,VLOOKUP(D205,'M 4M Road'!$A$2:$B$101,2,FALSE)*G205)</f>
        <v>1.901852777777778E-2</v>
      </c>
      <c r="I205" s="24">
        <f t="shared" si="7"/>
        <v>74</v>
      </c>
      <c r="J205" s="25">
        <f>VLOOKUP(I205,'Point Table'!A:B,2,FALSE)</f>
        <v>8</v>
      </c>
      <c r="P205" s="8"/>
      <c r="R205" s="9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x14ac:dyDescent="0.3">
      <c r="A206" t="s">
        <v>713</v>
      </c>
      <c r="B206" t="s">
        <v>714</v>
      </c>
      <c r="C206" s="3" t="s">
        <v>33</v>
      </c>
      <c r="D206">
        <v>12</v>
      </c>
      <c r="E206" s="2" t="s">
        <v>19</v>
      </c>
      <c r="F206" s="23" t="str">
        <f t="shared" si="6"/>
        <v>ConnorFernandesMGREATER DERRY TRACK CLUB</v>
      </c>
      <c r="G206" s="12">
        <v>1.9474537037037037E-2</v>
      </c>
      <c r="H206" s="23">
        <f>IF(C206="F",VLOOKUP(D206,'F 4M Road'!$A$2:$B$101,2,FALSE)*G206,VLOOKUP(D206,'M 4M Road'!$A$2:$B$101,2,FALSE)*G206)</f>
        <v>1.9474537037037037E-2</v>
      </c>
      <c r="I206" s="24">
        <f t="shared" si="7"/>
        <v>75</v>
      </c>
      <c r="J206" s="25">
        <f>VLOOKUP(I206,'Point Table'!A:B,2,FALSE)</f>
        <v>7.75</v>
      </c>
      <c r="P206" s="6"/>
      <c r="Q206" s="6"/>
      <c r="R206" s="9"/>
      <c r="X206" s="2"/>
      <c r="AB206" s="2"/>
      <c r="AC206" s="2"/>
      <c r="AD206" s="2"/>
      <c r="AE206" s="2"/>
    </row>
    <row r="207" spans="1:31" x14ac:dyDescent="0.3">
      <c r="A207" s="3" t="s">
        <v>111</v>
      </c>
      <c r="B207" s="3" t="s">
        <v>588</v>
      </c>
      <c r="C207" s="3" t="s">
        <v>33</v>
      </c>
      <c r="D207" s="3">
        <v>51</v>
      </c>
      <c r="E207" s="2" t="s">
        <v>20</v>
      </c>
      <c r="F207" s="23" t="str">
        <f t="shared" si="6"/>
        <v>RobertHoffmanMMILLENNIUM RUNNING</v>
      </c>
      <c r="G207" s="13">
        <v>2.2865740740740742E-2</v>
      </c>
      <c r="H207" s="23">
        <f>IF(C207="F",VLOOKUP(D207,'F 4M Road'!$A$2:$B$101,2,FALSE)*G207,VLOOKUP(D207,'M 4M Road'!$A$2:$B$101,2,FALSE)*G207)</f>
        <v>2.0016669444444444E-2</v>
      </c>
      <c r="I207" s="24">
        <f t="shared" si="7"/>
        <v>76</v>
      </c>
      <c r="J207" s="25">
        <f>VLOOKUP(I207,'Point Table'!A:B,2,FALSE)</f>
        <v>7.5</v>
      </c>
    </row>
    <row r="208" spans="1:31" x14ac:dyDescent="0.3">
      <c r="A208" t="s">
        <v>152</v>
      </c>
      <c r="B208" t="s">
        <v>153</v>
      </c>
      <c r="C208" s="3" t="s">
        <v>33</v>
      </c>
      <c r="D208">
        <v>45</v>
      </c>
      <c r="E208" s="2" t="s">
        <v>19</v>
      </c>
      <c r="F208" s="23" t="str">
        <f t="shared" si="6"/>
        <v>SharadVidyarthyMGREATER DERRY TRACK CLUB</v>
      </c>
      <c r="G208" s="12">
        <v>2.2208333333333333E-2</v>
      </c>
      <c r="H208" s="23">
        <f>IF(C208="F",VLOOKUP(D208,'F 4M Road'!$A$2:$B$101,2,FALSE)*G208,VLOOKUP(D208,'M 4M Road'!$A$2:$B$101,2,FALSE)*G208)</f>
        <v>2.0398354166666667E-2</v>
      </c>
      <c r="I208" s="24">
        <f t="shared" si="7"/>
        <v>77</v>
      </c>
      <c r="J208" s="25">
        <f>VLOOKUP(I208,'Point Table'!A:B,2,FALSE)</f>
        <v>7.25</v>
      </c>
      <c r="P208" s="6"/>
      <c r="Q208" s="6"/>
      <c r="R208" s="9"/>
      <c r="AA208" s="2"/>
      <c r="AB208" s="2"/>
      <c r="AC208" s="2"/>
      <c r="AD208" s="2"/>
      <c r="AE208" s="2"/>
    </row>
    <row r="209" spans="1:31" x14ac:dyDescent="0.3">
      <c r="A209" s="3" t="s">
        <v>85</v>
      </c>
      <c r="B209" s="3" t="s">
        <v>755</v>
      </c>
      <c r="C209" s="3" t="s">
        <v>33</v>
      </c>
      <c r="D209" s="3">
        <v>52</v>
      </c>
      <c r="E209" s="2" t="s">
        <v>20</v>
      </c>
      <c r="F209" s="23" t="str">
        <f t="shared" si="6"/>
        <v>StephenBurkeMMILLENNIUM RUNNING</v>
      </c>
      <c r="G209" s="13">
        <v>2.3644675925925923E-2</v>
      </c>
      <c r="H209" s="23">
        <f>IF(C209="F",VLOOKUP(D209,'F 4M Road'!$A$2:$B$101,2,FALSE)*G209,VLOOKUP(D209,'M 4M Road'!$A$2:$B$101,2,FALSE)*G209)</f>
        <v>2.053067210648148E-2</v>
      </c>
      <c r="I209" s="24">
        <f t="shared" si="7"/>
        <v>78</v>
      </c>
      <c r="J209" s="25">
        <f>VLOOKUP(I209,'Point Table'!A:B,2,FALSE)</f>
        <v>7</v>
      </c>
    </row>
    <row r="210" spans="1:31" x14ac:dyDescent="0.3">
      <c r="A210" s="3" t="s">
        <v>36</v>
      </c>
      <c r="B210" s="3" t="s">
        <v>693</v>
      </c>
      <c r="C210" s="3" t="s">
        <v>33</v>
      </c>
      <c r="D210" s="3">
        <v>52</v>
      </c>
      <c r="E210" s="2" t="s">
        <v>20</v>
      </c>
      <c r="F210" s="23" t="str">
        <f t="shared" si="6"/>
        <v>ThomasAckermanMMILLENNIUM RUNNING</v>
      </c>
      <c r="G210" s="13">
        <v>2.378125E-2</v>
      </c>
      <c r="H210" s="23">
        <f>IF(C210="F",VLOOKUP(D210,'F 4M Road'!$A$2:$B$101,2,FALSE)*G210,VLOOKUP(D210,'M 4M Road'!$A$2:$B$101,2,FALSE)*G210)</f>
        <v>2.0649259374999999E-2</v>
      </c>
      <c r="I210" s="24">
        <f t="shared" si="7"/>
        <v>79</v>
      </c>
      <c r="J210" s="25">
        <f>VLOOKUP(I210,'Point Table'!A:B,2,FALSE)</f>
        <v>6.75</v>
      </c>
    </row>
    <row r="211" spans="1:31" x14ac:dyDescent="0.3">
      <c r="A211" t="s">
        <v>180</v>
      </c>
      <c r="B211" s="3" t="s">
        <v>327</v>
      </c>
      <c r="C211" s="3" t="s">
        <v>33</v>
      </c>
      <c r="D211">
        <v>56</v>
      </c>
      <c r="E211" s="2" t="s">
        <v>19</v>
      </c>
      <c r="F211" s="23" t="str">
        <f t="shared" si="6"/>
        <v>MarkRapaportMGREATER DERRY TRACK CLUB</v>
      </c>
      <c r="G211" s="12">
        <v>2.4630787037037038E-2</v>
      </c>
      <c r="H211" s="23">
        <f>IF(C211="F",VLOOKUP(D211,'F 4M Road'!$A$2:$B$101,2,FALSE)*G211,VLOOKUP(D211,'M 4M Road'!$A$2:$B$101,2,FALSE)*G211)</f>
        <v>2.0677545717592595E-2</v>
      </c>
      <c r="I211" s="24">
        <f t="shared" si="7"/>
        <v>80</v>
      </c>
      <c r="J211" s="25">
        <f>VLOOKUP(I211,'Point Table'!A:B,2,FALSE)</f>
        <v>6.5</v>
      </c>
      <c r="P211" s="6"/>
      <c r="R211" s="9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x14ac:dyDescent="0.3">
      <c r="A212" s="3" t="s">
        <v>171</v>
      </c>
      <c r="B212" s="3" t="s">
        <v>172</v>
      </c>
      <c r="C212" s="3" t="s">
        <v>33</v>
      </c>
      <c r="D212" s="3">
        <v>76</v>
      </c>
      <c r="E212" s="2" t="s">
        <v>19</v>
      </c>
      <c r="F212" s="23" t="str">
        <f t="shared" si="6"/>
        <v>CharlesMorgansonMGREATER DERRY TRACK CLUB</v>
      </c>
      <c r="G212" s="13">
        <v>3.1237268518518518E-2</v>
      </c>
      <c r="H212" s="23">
        <f>IF(C212="F",VLOOKUP(D212,'F 4M Road'!$A$2:$B$101,2,FALSE)*G212,VLOOKUP(D212,'M 4M Road'!$A$2:$B$101,2,FALSE)*G212)</f>
        <v>2.1128888425925925E-2</v>
      </c>
      <c r="I212" s="24">
        <f t="shared" si="7"/>
        <v>81</v>
      </c>
      <c r="J212" s="25">
        <f>VLOOKUP(I212,'Point Table'!A:B,2,FALSE)</f>
        <v>6.25</v>
      </c>
      <c r="P212" s="8"/>
      <c r="R212" s="9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x14ac:dyDescent="0.3">
      <c r="A213" t="s">
        <v>584</v>
      </c>
      <c r="B213" t="s">
        <v>585</v>
      </c>
      <c r="C213" s="3" t="s">
        <v>33</v>
      </c>
      <c r="D213">
        <v>59</v>
      </c>
      <c r="E213" s="2" t="s">
        <v>19</v>
      </c>
      <c r="F213" s="23" t="str">
        <f t="shared" si="6"/>
        <v>PaulSchofieldMGREATER DERRY TRACK CLUB</v>
      </c>
      <c r="G213" s="12">
        <v>2.6702546296296297E-2</v>
      </c>
      <c r="H213" s="23">
        <f>IF(C213="F",VLOOKUP(D213,'F 4M Road'!$A$2:$B$101,2,FALSE)*G213,VLOOKUP(D213,'M 4M Road'!$A$2:$B$101,2,FALSE)*G213)</f>
        <v>2.1842682870370368E-2</v>
      </c>
      <c r="I213" s="24">
        <f t="shared" si="7"/>
        <v>82</v>
      </c>
      <c r="J213" s="25">
        <f>VLOOKUP(I213,'Point Table'!A:B,2,FALSE)</f>
        <v>6.0625</v>
      </c>
      <c r="P213" s="8"/>
      <c r="R213" s="9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x14ac:dyDescent="0.3">
      <c r="A214" s="3" t="s">
        <v>73</v>
      </c>
      <c r="B214" s="3" t="s">
        <v>766</v>
      </c>
      <c r="C214" s="3" t="s">
        <v>33</v>
      </c>
      <c r="D214" s="3">
        <v>41</v>
      </c>
      <c r="E214" s="2" t="s">
        <v>20</v>
      </c>
      <c r="F214" s="23" t="str">
        <f t="shared" si="6"/>
        <v>JamesOwenMMILLENNIUM RUNNING</v>
      </c>
      <c r="G214" s="13">
        <v>2.5337962962962961E-2</v>
      </c>
      <c r="H214" s="23">
        <f>IF(C214="F",VLOOKUP(D214,'F 4M Road'!$A$2:$B$101,2,FALSE)*G214,VLOOKUP(D214,'M 4M Road'!$A$2:$B$101,2,FALSE)*G214)</f>
        <v>2.4002652314814812E-2</v>
      </c>
      <c r="I214" s="24">
        <f t="shared" si="7"/>
        <v>83</v>
      </c>
      <c r="J214" s="25">
        <f>VLOOKUP(I214,'Point Table'!A:B,2,FALSE)</f>
        <v>5.875</v>
      </c>
    </row>
    <row r="215" spans="1:31" x14ac:dyDescent="0.3">
      <c r="A215" s="3" t="s">
        <v>759</v>
      </c>
      <c r="B215" s="3" t="s">
        <v>760</v>
      </c>
      <c r="C215" s="3" t="s">
        <v>33</v>
      </c>
      <c r="D215" s="3">
        <v>22</v>
      </c>
      <c r="E215" s="2" t="s">
        <v>20</v>
      </c>
      <c r="F215" s="23" t="str">
        <f t="shared" si="6"/>
        <v>BryceForteMMILLENNIUM RUNNING</v>
      </c>
      <c r="G215" s="13">
        <v>2.4437499999999997E-2</v>
      </c>
      <c r="H215" s="23">
        <f>IF(C215="F",VLOOKUP(D215,'F 4M Road'!$A$2:$B$101,2,FALSE)*G215,VLOOKUP(D215,'M 4M Road'!$A$2:$B$101,2,FALSE)*G215)</f>
        <v>2.4437499999999997E-2</v>
      </c>
      <c r="I215" s="24">
        <f t="shared" si="7"/>
        <v>84</v>
      </c>
      <c r="J215" s="25">
        <f>VLOOKUP(I215,'Point Table'!A:B,2,FALSE)</f>
        <v>5.6875</v>
      </c>
    </row>
    <row r="216" spans="1:31" x14ac:dyDescent="0.3">
      <c r="A216" s="3" t="s">
        <v>180</v>
      </c>
      <c r="B216" s="3" t="s">
        <v>774</v>
      </c>
      <c r="C216" s="3" t="s">
        <v>33</v>
      </c>
      <c r="D216" s="3">
        <v>49</v>
      </c>
      <c r="E216" s="2" t="s">
        <v>20</v>
      </c>
      <c r="F216" s="23" t="str">
        <f t="shared" si="6"/>
        <v>MarkColeMMILLENNIUM RUNNING</v>
      </c>
      <c r="G216" s="13">
        <v>2.8824074074074075E-2</v>
      </c>
      <c r="H216" s="23">
        <f>IF(C216="F",VLOOKUP(D216,'F 4M Road'!$A$2:$B$101,2,FALSE)*G216,VLOOKUP(D216,'M 4M Road'!$A$2:$B$101,2,FALSE)*G216)</f>
        <v>2.5647661111111112E-2</v>
      </c>
      <c r="I216" s="24">
        <f t="shared" si="7"/>
        <v>85</v>
      </c>
      <c r="J216" s="25">
        <f>VLOOKUP(I216,'Point Table'!A:B,2,FALSE)</f>
        <v>5.5</v>
      </c>
    </row>
    <row r="217" spans="1:31" x14ac:dyDescent="0.3">
      <c r="A217" s="3" t="s">
        <v>475</v>
      </c>
      <c r="B217" s="3" t="s">
        <v>767</v>
      </c>
      <c r="C217" s="3" t="s">
        <v>33</v>
      </c>
      <c r="D217" s="3">
        <v>34</v>
      </c>
      <c r="E217" s="2" t="s">
        <v>20</v>
      </c>
      <c r="F217" s="23" t="str">
        <f t="shared" si="6"/>
        <v>StevenHolderMMILLENNIUM RUNNING</v>
      </c>
      <c r="G217" s="13">
        <v>2.6583333333333334E-2</v>
      </c>
      <c r="H217" s="23">
        <f>IF(C217="F",VLOOKUP(D217,'F 4M Road'!$A$2:$B$101,2,FALSE)*G217,VLOOKUP(D217,'M 4M Road'!$A$2:$B$101,2,FALSE)*G217)</f>
        <v>2.6362691666666667E-2</v>
      </c>
      <c r="I217" s="24">
        <f t="shared" si="7"/>
        <v>86</v>
      </c>
      <c r="J217" s="25">
        <f>VLOOKUP(I217,'Point Table'!A:B,2,FALSE)</f>
        <v>5.3125</v>
      </c>
    </row>
    <row r="218" spans="1:31" x14ac:dyDescent="0.3">
      <c r="A218" s="3" t="s">
        <v>776</v>
      </c>
      <c r="B218" s="3" t="s">
        <v>777</v>
      </c>
      <c r="C218" s="3" t="s">
        <v>33</v>
      </c>
      <c r="D218" s="3">
        <v>45</v>
      </c>
      <c r="E218" s="2" t="s">
        <v>20</v>
      </c>
      <c r="F218" s="23" t="str">
        <f t="shared" si="6"/>
        <v>ErikLesniakMMILLENNIUM RUNNING</v>
      </c>
      <c r="G218" s="13">
        <v>2.8980324074074078E-2</v>
      </c>
      <c r="H218" s="23">
        <f>IF(C218="F",VLOOKUP(D218,'F 4M Road'!$A$2:$B$101,2,FALSE)*G218,VLOOKUP(D218,'M 4M Road'!$A$2:$B$101,2,FALSE)*G218)</f>
        <v>2.661842766203704E-2</v>
      </c>
      <c r="I218" s="24">
        <f t="shared" si="7"/>
        <v>87</v>
      </c>
      <c r="J218" s="25">
        <f>VLOOKUP(I218,'Point Table'!A:B,2,FALSE)</f>
        <v>5.125</v>
      </c>
    </row>
    <row r="219" spans="1:31" x14ac:dyDescent="0.3">
      <c r="A219" t="s">
        <v>704</v>
      </c>
      <c r="B219" t="s">
        <v>705</v>
      </c>
      <c r="C219" s="3" t="s">
        <v>33</v>
      </c>
      <c r="D219">
        <v>51</v>
      </c>
      <c r="E219" s="2" t="s">
        <v>18</v>
      </c>
      <c r="F219" s="23" t="str">
        <f t="shared" si="6"/>
        <v>AlexPersaudMGATE CITY STRIDERS</v>
      </c>
      <c r="G219" s="12">
        <v>3.0918981481481481E-2</v>
      </c>
      <c r="H219" s="23">
        <f>IF(C219="F",VLOOKUP(D219,'F 4M Road'!$A$2:$B$101,2,FALSE)*G219,VLOOKUP(D219,'M 4M Road'!$A$2:$B$101,2,FALSE)*G219)</f>
        <v>2.7066476388888889E-2</v>
      </c>
      <c r="I219" s="24">
        <f t="shared" si="7"/>
        <v>88</v>
      </c>
      <c r="J219" s="25">
        <f>VLOOKUP(I219,'Point Table'!A:B,2,FALSE)</f>
        <v>4.9375</v>
      </c>
      <c r="P219" s="6"/>
      <c r="Q219" s="6"/>
      <c r="R219" s="9"/>
      <c r="AA219" s="2"/>
      <c r="AB219" s="2"/>
      <c r="AC219" s="2"/>
      <c r="AD219" s="2"/>
      <c r="AE219" s="2"/>
    </row>
    <row r="220" spans="1:31" x14ac:dyDescent="0.3">
      <c r="A220" s="3" t="s">
        <v>504</v>
      </c>
      <c r="B220" s="3" t="s">
        <v>770</v>
      </c>
      <c r="C220" s="3" t="s">
        <v>33</v>
      </c>
      <c r="D220" s="3">
        <v>25</v>
      </c>
      <c r="E220" s="2" t="s">
        <v>20</v>
      </c>
      <c r="F220" s="23" t="str">
        <f t="shared" si="6"/>
        <v>MattMedeirosMMILLENNIUM RUNNING</v>
      </c>
      <c r="G220" s="13">
        <v>2.7479166666666666E-2</v>
      </c>
      <c r="H220" s="23">
        <f>IF(C220="F",VLOOKUP(D220,'F 4M Road'!$A$2:$B$101,2,FALSE)*G220,VLOOKUP(D220,'M 4M Road'!$A$2:$B$101,2,FALSE)*G220)</f>
        <v>2.7479166666666666E-2</v>
      </c>
      <c r="I220" s="24">
        <f t="shared" si="7"/>
        <v>89</v>
      </c>
      <c r="J220" s="25">
        <f>VLOOKUP(I220,'Point Table'!A:B,2,FALSE)</f>
        <v>4.75</v>
      </c>
    </row>
    <row r="221" spans="1:31" x14ac:dyDescent="0.3">
      <c r="A221" s="3" t="s">
        <v>729</v>
      </c>
      <c r="B221" s="3" t="s">
        <v>153</v>
      </c>
      <c r="C221" s="3" t="s">
        <v>33</v>
      </c>
      <c r="D221" s="3">
        <v>14</v>
      </c>
      <c r="E221" s="2" t="s">
        <v>19</v>
      </c>
      <c r="F221" s="23" t="str">
        <f t="shared" si="6"/>
        <v>AaravVidyarthyMGREATER DERRY TRACK CLUB</v>
      </c>
      <c r="G221" s="13">
        <v>2.7738425925925927E-2</v>
      </c>
      <c r="H221" s="23">
        <f>IF(C221="F",VLOOKUP(D221,'F 4M Road'!$A$2:$B$101,2,FALSE)*G221,VLOOKUP(D221,'M 4M Road'!$A$2:$B$101,2,FALSE)*G221)</f>
        <v>2.7738425925925927E-2</v>
      </c>
      <c r="I221" s="24">
        <f t="shared" si="7"/>
        <v>90</v>
      </c>
      <c r="J221" s="25">
        <f>VLOOKUP(I221,'Point Table'!A:B,2,FALSE)</f>
        <v>4.5625</v>
      </c>
      <c r="P221" s="8"/>
      <c r="R221" s="9"/>
      <c r="Z221" s="2"/>
      <c r="AA221" s="2"/>
      <c r="AB221" s="2"/>
      <c r="AC221" s="2"/>
      <c r="AD221" s="2"/>
      <c r="AE221" s="2"/>
    </row>
    <row r="222" spans="1:31" x14ac:dyDescent="0.3">
      <c r="A222" s="3" t="s">
        <v>99</v>
      </c>
      <c r="B222" s="3" t="s">
        <v>169</v>
      </c>
      <c r="C222" s="3" t="s">
        <v>33</v>
      </c>
      <c r="D222" s="3">
        <v>66</v>
      </c>
      <c r="E222" s="2" t="s">
        <v>19</v>
      </c>
      <c r="F222" s="23" t="str">
        <f t="shared" si="6"/>
        <v>TomNolanMGREATER DERRY TRACK CLUB</v>
      </c>
      <c r="G222" s="13">
        <v>3.8067129629629631E-2</v>
      </c>
      <c r="H222" s="23">
        <f>IF(C222="F",VLOOKUP(D222,'F 4M Road'!$A$2:$B$101,2,FALSE)*G222,VLOOKUP(D222,'M 4M Road'!$A$2:$B$101,2,FALSE)*G222)</f>
        <v>2.9224135416666668E-2</v>
      </c>
      <c r="I222" s="24">
        <f t="shared" si="7"/>
        <v>91</v>
      </c>
      <c r="J222" s="25">
        <f>VLOOKUP(I222,'Point Table'!A:B,2,FALSE)</f>
        <v>4.375</v>
      </c>
      <c r="P222" s="8"/>
      <c r="R222" s="9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x14ac:dyDescent="0.3">
      <c r="A223" s="3" t="s">
        <v>586</v>
      </c>
      <c r="B223" s="3" t="s">
        <v>351</v>
      </c>
      <c r="C223" s="3" t="s">
        <v>33</v>
      </c>
      <c r="D223" s="3">
        <v>61</v>
      </c>
      <c r="E223" s="2" t="s">
        <v>19</v>
      </c>
      <c r="F223" s="23" t="str">
        <f t="shared" si="6"/>
        <v>SpiroHarbilasMGREATER DERRY TRACK CLUB</v>
      </c>
      <c r="G223" s="13">
        <v>3.8064814814814815E-2</v>
      </c>
      <c r="H223" s="23">
        <f>IF(C223="F",VLOOKUP(D223,'F 4M Road'!$A$2:$B$101,2,FALSE)*G223,VLOOKUP(D223,'M 4M Road'!$A$2:$B$101,2,FALSE)*G223)</f>
        <v>3.0588885185185186E-2</v>
      </c>
      <c r="I223" s="24">
        <f t="shared" si="7"/>
        <v>92</v>
      </c>
      <c r="J223" s="25">
        <f>VLOOKUP(I223,'Point Table'!A:B,2,FALSE)</f>
        <v>4.25</v>
      </c>
      <c r="P223" s="8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x14ac:dyDescent="0.3">
      <c r="A224" s="3" t="s">
        <v>730</v>
      </c>
      <c r="B224" s="3" t="s">
        <v>165</v>
      </c>
      <c r="C224" s="3" t="s">
        <v>33</v>
      </c>
      <c r="D224" s="3">
        <v>65</v>
      </c>
      <c r="E224" s="2" t="s">
        <v>19</v>
      </c>
      <c r="F224" s="23" t="str">
        <f t="shared" si="6"/>
        <v>ShaneFarnsworthMGREATER DERRY TRACK CLUB</v>
      </c>
      <c r="G224" s="13">
        <v>3.9710648148148148E-2</v>
      </c>
      <c r="H224" s="23">
        <f>IF(C224="F",VLOOKUP(D224,'F 4M Road'!$A$2:$B$101,2,FALSE)*G224,VLOOKUP(D224,'M 4M Road'!$A$2:$B$101,2,FALSE)*G224)</f>
        <v>3.0771781250000001E-2</v>
      </c>
      <c r="I224" s="24">
        <f t="shared" si="7"/>
        <v>93</v>
      </c>
      <c r="J224" s="25">
        <f>VLOOKUP(I224,'Point Table'!A:B,2,FALSE)</f>
        <v>4.125</v>
      </c>
      <c r="P224" s="8"/>
      <c r="R224" s="9"/>
      <c r="X224" s="2"/>
      <c r="Y224" s="2"/>
      <c r="Z224" s="2"/>
      <c r="AA224" s="2"/>
      <c r="AB224" s="2"/>
      <c r="AC224" s="2"/>
      <c r="AD224" s="2"/>
      <c r="AE224" s="2"/>
    </row>
    <row r="225" spans="1:31" x14ac:dyDescent="0.3">
      <c r="A225" s="3" t="s">
        <v>594</v>
      </c>
      <c r="B225" s="3" t="s">
        <v>595</v>
      </c>
      <c r="C225" s="3" t="s">
        <v>33</v>
      </c>
      <c r="D225" s="3">
        <v>64</v>
      </c>
      <c r="E225" s="2" t="s">
        <v>19</v>
      </c>
      <c r="F225" s="23" t="str">
        <f t="shared" si="6"/>
        <v>BrettKarinenMGREATER DERRY TRACK CLUB</v>
      </c>
      <c r="G225" s="13">
        <v>3.9711805555555556E-2</v>
      </c>
      <c r="H225" s="23">
        <f>IF(C225="F",VLOOKUP(D225,'F 4M Road'!$A$2:$B$101,2,FALSE)*G225,VLOOKUP(D225,'M 4M Road'!$A$2:$B$101,2,FALSE)*G225)</f>
        <v>3.1058603125000001E-2</v>
      </c>
      <c r="I225" s="24">
        <f t="shared" si="7"/>
        <v>94</v>
      </c>
      <c r="J225" s="25">
        <f>VLOOKUP(I225,'Point Table'!A:B,2,FALSE)</f>
        <v>4</v>
      </c>
      <c r="P225" s="8"/>
      <c r="R225" s="9"/>
      <c r="X225" s="2"/>
      <c r="Y225" s="2"/>
      <c r="Z225" s="2"/>
      <c r="AA225" s="2"/>
      <c r="AB225" s="2"/>
      <c r="AC225" s="2"/>
      <c r="AD225" s="2"/>
      <c r="AE225" s="2"/>
    </row>
    <row r="226" spans="1:31" x14ac:dyDescent="0.3">
      <c r="A226" s="3" t="s">
        <v>479</v>
      </c>
      <c r="B226" s="3" t="s">
        <v>552</v>
      </c>
      <c r="C226" s="3" t="s">
        <v>33</v>
      </c>
      <c r="D226" s="3">
        <v>47</v>
      </c>
      <c r="E226" s="2" t="s">
        <v>20</v>
      </c>
      <c r="F226" s="23" t="str">
        <f t="shared" si="6"/>
        <v>BrianGillMMILLENNIUM RUNNING</v>
      </c>
      <c r="G226" s="13">
        <v>4.2487268518518521E-2</v>
      </c>
      <c r="H226" s="23">
        <f>IF(C226="F",VLOOKUP(D226,'F 4M Road'!$A$2:$B$101,2,FALSE)*G226,VLOOKUP(D226,'M 4M Road'!$A$2:$B$101,2,FALSE)*G226)</f>
        <v>3.8416988194444446E-2</v>
      </c>
      <c r="I226" s="24">
        <f t="shared" si="7"/>
        <v>95</v>
      </c>
      <c r="J226" s="25">
        <f>VLOOKUP(I226,'Point Table'!A:B,2,FALSE)</f>
        <v>3.875</v>
      </c>
    </row>
    <row r="499" ht="15.75" customHeight="1" x14ac:dyDescent="0.3"/>
  </sheetData>
  <sortState xmlns:xlrd2="http://schemas.microsoft.com/office/spreadsheetml/2017/richdata2" ref="A2:AE499">
    <sortCondition ref="C2:C499"/>
    <sortCondition descending="1" ref="J2:J499"/>
  </sortState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FB87-3CD0-4615-B942-761491065069}">
  <sheetPr>
    <outlinePr summaryBelow="0" summaryRight="0"/>
  </sheetPr>
  <dimension ref="A1:AE499"/>
  <sheetViews>
    <sheetView workbookViewId="0">
      <pane ySplit="1" topLeftCell="A2" activePane="bottomLeft" state="frozen"/>
      <selection pane="bottomLeft"/>
    </sheetView>
  </sheetViews>
  <sheetFormatPr defaultColWidth="12.3828125" defaultRowHeight="12.45" outlineLevelCol="1" x14ac:dyDescent="0.3"/>
  <cols>
    <col min="1" max="1" width="11.61328125" style="3" bestFit="1" customWidth="1"/>
    <col min="2" max="2" width="12.3828125" style="3" bestFit="1" customWidth="1"/>
    <col min="3" max="3" width="7.15234375" style="3" bestFit="1" customWidth="1"/>
    <col min="4" max="4" width="4.15234375" style="3" bestFit="1" customWidth="1"/>
    <col min="5" max="5" width="28.3046875" style="3" bestFit="1" customWidth="1" collapsed="1"/>
    <col min="6" max="6" width="43.69140625" style="3" hidden="1" customWidth="1" outlineLevel="1"/>
    <col min="7" max="7" width="12" style="34" bestFit="1" customWidth="1"/>
    <col min="8" max="8" width="9.3828125" style="3" bestFit="1" customWidth="1"/>
    <col min="9" max="9" width="5.15234375" style="3" bestFit="1" customWidth="1"/>
    <col min="10" max="10" width="12.84375" style="19" bestFit="1" customWidth="1"/>
    <col min="11" max="16384" width="12.3828125" style="3"/>
  </cols>
  <sheetData>
    <row r="1" spans="1:31" s="10" customFormat="1" x14ac:dyDescent="0.3">
      <c r="A1" s="4" t="s">
        <v>8</v>
      </c>
      <c r="B1" s="4" t="s">
        <v>9</v>
      </c>
      <c r="C1" s="4" t="s">
        <v>4</v>
      </c>
      <c r="D1" s="4" t="s">
        <v>5</v>
      </c>
      <c r="E1" s="4" t="s">
        <v>6</v>
      </c>
      <c r="F1" s="4" t="s">
        <v>7</v>
      </c>
      <c r="G1" s="32" t="s">
        <v>10</v>
      </c>
      <c r="H1" s="4" t="s">
        <v>11</v>
      </c>
      <c r="I1" s="4" t="s">
        <v>12</v>
      </c>
      <c r="J1" s="18" t="s">
        <v>13</v>
      </c>
    </row>
    <row r="2" spans="1:31" x14ac:dyDescent="0.3">
      <c r="A2" t="s">
        <v>262</v>
      </c>
      <c r="B2" t="s">
        <v>793</v>
      </c>
      <c r="C2" t="s">
        <v>57</v>
      </c>
      <c r="D2">
        <v>66</v>
      </c>
      <c r="E2" s="2" t="s">
        <v>18</v>
      </c>
      <c r="F2" s="23" t="str">
        <f t="shared" ref="F2:F33" si="0">A2&amp;B2&amp;C2&amp;E2</f>
        <v>KarenMcGowanFGATE CITY STRIDERS</v>
      </c>
      <c r="G2" s="13">
        <v>3.4409722222222223E-2</v>
      </c>
      <c r="H2" s="23">
        <f>IF(C2="F",VLOOKUP(D2,'F 10K Road'!$A$2:$B$101,2,FALSE)*G2,VLOOKUP(D2,'M 10K Road'!$A$2:$B$101,2,FALSE)*G2)</f>
        <v>2.4885111111111111E-2</v>
      </c>
      <c r="I2" s="24">
        <f t="shared" ref="I2:I33" si="1">COUNTIFS($C$2:$C$300,C2,$H$2:$H$300,"&lt;"&amp;H2)+1</f>
        <v>1</v>
      </c>
      <c r="J2" s="25">
        <f>VLOOKUP(I2,'Point Table'!A:B,2,FALSE)</f>
        <v>100</v>
      </c>
      <c r="P2" s="6"/>
      <c r="Q2" s="6"/>
      <c r="R2" s="9"/>
      <c r="AA2" s="2"/>
      <c r="AB2" s="2"/>
      <c r="AC2" s="2"/>
      <c r="AD2" s="2"/>
      <c r="AE2" s="2"/>
    </row>
    <row r="3" spans="1:31" x14ac:dyDescent="0.3">
      <c r="A3" s="2" t="s">
        <v>71</v>
      </c>
      <c r="B3" t="s">
        <v>72</v>
      </c>
      <c r="C3" t="s">
        <v>57</v>
      </c>
      <c r="D3">
        <v>59</v>
      </c>
      <c r="E3" s="2" t="s">
        <v>21</v>
      </c>
      <c r="F3" s="23" t="str">
        <f t="shared" si="0"/>
        <v>PamelaMooreFUPPER VALLEY RUNNING CLUB</v>
      </c>
      <c r="G3" s="13">
        <v>3.1400462962962963E-2</v>
      </c>
      <c r="H3" s="23">
        <f>IF(C3="F",VLOOKUP(D3,'F 10K Road'!$A$2:$B$101,2,FALSE)*G3,VLOOKUP(D3,'M 10K Road'!$A$2:$B$101,2,FALSE)*G3)</f>
        <v>2.4894287037037034E-2</v>
      </c>
      <c r="I3" s="24">
        <f t="shared" si="1"/>
        <v>2</v>
      </c>
      <c r="J3" s="25">
        <f>VLOOKUP(I3,'Point Table'!A:B,2,FALSE)</f>
        <v>97</v>
      </c>
      <c r="K3" s="12"/>
      <c r="P3" s="8"/>
      <c r="Q3" s="6"/>
      <c r="R3" s="9"/>
      <c r="AA3" s="2"/>
      <c r="AB3" s="2"/>
      <c r="AC3" s="2"/>
      <c r="AD3" s="2"/>
      <c r="AE3" s="2"/>
    </row>
    <row r="4" spans="1:31" x14ac:dyDescent="0.3">
      <c r="A4" t="s">
        <v>748</v>
      </c>
      <c r="B4" t="s">
        <v>812</v>
      </c>
      <c r="C4" t="s">
        <v>57</v>
      </c>
      <c r="D4">
        <v>66</v>
      </c>
      <c r="E4" s="2" t="s">
        <v>21</v>
      </c>
      <c r="F4" s="23" t="str">
        <f t="shared" si="0"/>
        <v>DonnaSmyersFUPPER VALLEY RUNNING CLUB</v>
      </c>
      <c r="G4" s="13">
        <v>3.4525462962962966E-2</v>
      </c>
      <c r="H4" s="23">
        <f>IF(C4="F",VLOOKUP(D4,'F 10K Road'!$A$2:$B$101,2,FALSE)*G4,VLOOKUP(D4,'M 10K Road'!$A$2:$B$101,2,FALSE)*G4)</f>
        <v>2.4968814814814815E-2</v>
      </c>
      <c r="I4" s="24">
        <f t="shared" si="1"/>
        <v>3</v>
      </c>
      <c r="J4" s="25">
        <f>VLOOKUP(I4,'Point Table'!A:B,2,FALSE)</f>
        <v>94</v>
      </c>
      <c r="K4" s="12"/>
      <c r="P4" s="6"/>
      <c r="R4" s="9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3">
      <c r="A5" t="s">
        <v>61</v>
      </c>
      <c r="B5" t="s">
        <v>62</v>
      </c>
      <c r="C5" t="s">
        <v>57</v>
      </c>
      <c r="D5">
        <v>53</v>
      </c>
      <c r="E5" s="2" t="s">
        <v>19</v>
      </c>
      <c r="F5" s="23" t="str">
        <f t="shared" si="0"/>
        <v>JulieMullaneyFGREATER DERRY TRACK CLUB</v>
      </c>
      <c r="G5" s="13">
        <v>2.9872685185185183E-2</v>
      </c>
      <c r="H5" s="23">
        <f>IF(C5="F",VLOOKUP(D5,'F 10K Road'!$A$2:$B$101,2,FALSE)*G5,VLOOKUP(D5,'M 10K Road'!$A$2:$B$101,2,FALSE)*G5)</f>
        <v>2.5463476851851852E-2</v>
      </c>
      <c r="I5" s="24">
        <f t="shared" si="1"/>
        <v>4</v>
      </c>
      <c r="J5" s="25">
        <f>VLOOKUP(I5,'Point Table'!A:B,2,FALSE)</f>
        <v>91</v>
      </c>
      <c r="P5" s="8"/>
      <c r="Q5" s="6"/>
      <c r="R5" s="9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3">
      <c r="A6" t="s">
        <v>100</v>
      </c>
      <c r="B6" t="s">
        <v>101</v>
      </c>
      <c r="C6" t="s">
        <v>57</v>
      </c>
      <c r="D6">
        <v>69</v>
      </c>
      <c r="E6" s="2" t="s">
        <v>19</v>
      </c>
      <c r="F6" s="23" t="str">
        <f t="shared" si="0"/>
        <v>PegDonovanFGREATER DERRY TRACK CLUB</v>
      </c>
      <c r="G6" s="13">
        <v>3.6921296296296292E-2</v>
      </c>
      <c r="H6" s="23">
        <f>IF(C6="F",VLOOKUP(D6,'F 10K Road'!$A$2:$B$101,2,FALSE)*G6,VLOOKUP(D6,'M 10K Road'!$A$2:$B$101,2,FALSE)*G6)</f>
        <v>2.5601226851851851E-2</v>
      </c>
      <c r="I6" s="24">
        <f t="shared" si="1"/>
        <v>5</v>
      </c>
      <c r="J6" s="25">
        <f>VLOOKUP(I6,'Point Table'!A:B,2,FALSE)</f>
        <v>88</v>
      </c>
      <c r="K6" s="12"/>
      <c r="P6" s="6"/>
      <c r="Q6" s="6"/>
      <c r="R6" s="9"/>
      <c r="AA6" s="2"/>
      <c r="AB6" s="2"/>
      <c r="AC6" s="2"/>
      <c r="AD6" s="2"/>
      <c r="AE6" s="2"/>
    </row>
    <row r="7" spans="1:31" x14ac:dyDescent="0.3">
      <c r="A7" t="s">
        <v>87</v>
      </c>
      <c r="B7" t="s">
        <v>88</v>
      </c>
      <c r="C7" t="s">
        <v>57</v>
      </c>
      <c r="D7">
        <v>63</v>
      </c>
      <c r="E7" s="2" t="s">
        <v>21</v>
      </c>
      <c r="F7" s="23" t="str">
        <f t="shared" si="0"/>
        <v>LaurieReedFUPPER VALLEY RUNNING CLUB</v>
      </c>
      <c r="G7" s="13">
        <v>3.5578703703703703E-2</v>
      </c>
      <c r="H7" s="23">
        <f>IF(C7="F",VLOOKUP(D7,'F 10K Road'!$A$2:$B$101,2,FALSE)*G7,VLOOKUP(D7,'M 10K Road'!$A$2:$B$101,2,FALSE)*G7)</f>
        <v>2.6790763888888888E-2</v>
      </c>
      <c r="I7" s="24">
        <f t="shared" si="1"/>
        <v>6</v>
      </c>
      <c r="J7" s="25">
        <f>VLOOKUP(I7,'Point Table'!A:B,2,FALSE)</f>
        <v>85</v>
      </c>
      <c r="K7" s="12"/>
      <c r="P7" s="8"/>
      <c r="R7" s="9"/>
      <c r="Z7" s="2"/>
      <c r="AA7" s="2"/>
      <c r="AB7" s="2"/>
      <c r="AC7" s="2"/>
      <c r="AD7" s="2"/>
      <c r="AE7" s="2"/>
    </row>
    <row r="8" spans="1:31" x14ac:dyDescent="0.3">
      <c r="A8" t="s">
        <v>199</v>
      </c>
      <c r="B8" t="s">
        <v>200</v>
      </c>
      <c r="C8" t="s">
        <v>57</v>
      </c>
      <c r="D8">
        <v>64</v>
      </c>
      <c r="E8" s="2" t="s">
        <v>19</v>
      </c>
      <c r="F8" s="23" t="str">
        <f t="shared" si="0"/>
        <v>PattyCrothersFGREATER DERRY TRACK CLUB</v>
      </c>
      <c r="G8" s="13">
        <v>3.6597222222222225E-2</v>
      </c>
      <c r="H8" s="23">
        <f>IF(C8="F",VLOOKUP(D8,'F 10K Road'!$A$2:$B$101,2,FALSE)*G8,VLOOKUP(D8,'M 10K Road'!$A$2:$B$101,2,FALSE)*G8)</f>
        <v>2.7195395833333334E-2</v>
      </c>
      <c r="I8" s="24">
        <f t="shared" si="1"/>
        <v>7</v>
      </c>
      <c r="J8" s="25">
        <f>VLOOKUP(I8,'Point Table'!A:B,2,FALSE)</f>
        <v>82</v>
      </c>
      <c r="K8" s="12"/>
      <c r="P8" s="6"/>
      <c r="Q8" s="6"/>
      <c r="R8" s="9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3">
      <c r="A9" t="s">
        <v>818</v>
      </c>
      <c r="B9" t="s">
        <v>819</v>
      </c>
      <c r="C9" t="s">
        <v>57</v>
      </c>
      <c r="D9">
        <v>62</v>
      </c>
      <c r="E9" s="2" t="s">
        <v>21</v>
      </c>
      <c r="F9" s="23" t="str">
        <f t="shared" si="0"/>
        <v>RobynMosherFUPPER VALLEY RUNNING CLUB</v>
      </c>
      <c r="G9" s="13">
        <v>3.6898148148148145E-2</v>
      </c>
      <c r="H9" s="23">
        <f>IF(C9="F",VLOOKUP(D9,'F 10K Road'!$A$2:$B$101,2,FALSE)*G9,VLOOKUP(D9,'M 10K Road'!$A$2:$B$101,2,FALSE)*G9)</f>
        <v>2.8149597222222222E-2</v>
      </c>
      <c r="I9" s="24">
        <f t="shared" si="1"/>
        <v>8</v>
      </c>
      <c r="J9" s="25">
        <f>VLOOKUP(I9,'Point Table'!A:B,2,FALSE)</f>
        <v>79</v>
      </c>
      <c r="K9" s="12"/>
      <c r="P9" s="8"/>
      <c r="R9" s="9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3">
      <c r="A10" t="s">
        <v>131</v>
      </c>
      <c r="B10" t="s">
        <v>807</v>
      </c>
      <c r="C10" t="s">
        <v>57</v>
      </c>
      <c r="D10">
        <v>48</v>
      </c>
      <c r="E10" s="2" t="s">
        <v>21</v>
      </c>
      <c r="F10" s="23" t="str">
        <f t="shared" si="0"/>
        <v>AmyOlsonFUPPER VALLEY RUNNING CLUB</v>
      </c>
      <c r="G10" s="13">
        <v>3.1400462962962963E-2</v>
      </c>
      <c r="H10" s="23">
        <f>IF(C10="F",VLOOKUP(D10,'F 10K Road'!$A$2:$B$101,2,FALSE)*G10,VLOOKUP(D10,'M 10K Road'!$A$2:$B$101,2,FALSE)*G10)</f>
        <v>2.8313797453703701E-2</v>
      </c>
      <c r="I10" s="24">
        <f t="shared" si="1"/>
        <v>9</v>
      </c>
      <c r="J10" s="25">
        <f>VLOOKUP(I10,'Point Table'!A:B,2,FALSE)</f>
        <v>76</v>
      </c>
      <c r="K10" s="12"/>
      <c r="P10" s="6"/>
      <c r="Q10" s="6"/>
      <c r="R10" s="9"/>
      <c r="AA10" s="2"/>
      <c r="AB10" s="2"/>
      <c r="AC10" s="2"/>
      <c r="AD10" s="2"/>
      <c r="AE10" s="2"/>
    </row>
    <row r="11" spans="1:31" x14ac:dyDescent="0.3">
      <c r="A11" t="s">
        <v>131</v>
      </c>
      <c r="B11" t="s">
        <v>821</v>
      </c>
      <c r="C11" t="s">
        <v>57</v>
      </c>
      <c r="D11">
        <v>63</v>
      </c>
      <c r="E11" s="2" t="s">
        <v>21</v>
      </c>
      <c r="F11" s="23" t="str">
        <f t="shared" si="0"/>
        <v>AmyStansfieldFUPPER VALLEY RUNNING CLUB</v>
      </c>
      <c r="G11" s="13">
        <v>3.7743055555555557E-2</v>
      </c>
      <c r="H11" s="23">
        <f>IF(C11="F",VLOOKUP(D11,'F 10K Road'!$A$2:$B$101,2,FALSE)*G11,VLOOKUP(D11,'M 10K Road'!$A$2:$B$101,2,FALSE)*G11)</f>
        <v>2.8420520833333334E-2</v>
      </c>
      <c r="I11" s="24">
        <f t="shared" si="1"/>
        <v>10</v>
      </c>
      <c r="J11" s="25">
        <f>VLOOKUP(I11,'Point Table'!A:B,2,FALSE)</f>
        <v>73</v>
      </c>
      <c r="K11" s="12"/>
      <c r="P11" s="8"/>
      <c r="R11" s="9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3">
      <c r="A12" t="s">
        <v>55</v>
      </c>
      <c r="B12" t="s">
        <v>56</v>
      </c>
      <c r="C12" t="s">
        <v>57</v>
      </c>
      <c r="D12">
        <v>35</v>
      </c>
      <c r="E12" s="2" t="s">
        <v>19</v>
      </c>
      <c r="F12" s="23" t="str">
        <f t="shared" si="0"/>
        <v>TivanCasavantFGREATER DERRY TRACK CLUB</v>
      </c>
      <c r="G12" s="13">
        <v>2.9386574074074075E-2</v>
      </c>
      <c r="H12" s="23">
        <f>IF(C12="F",VLOOKUP(D12,'F 10K Road'!$A$2:$B$101,2,FALSE)*G12,VLOOKUP(D12,'M 10K Road'!$A$2:$B$101,2,FALSE)*G12)</f>
        <v>2.8966346064814817E-2</v>
      </c>
      <c r="I12" s="24">
        <f t="shared" si="1"/>
        <v>11</v>
      </c>
      <c r="J12" s="25">
        <f>VLOOKUP(I12,'Point Table'!A:B,2,FALSE)</f>
        <v>70</v>
      </c>
      <c r="P12" s="6"/>
      <c r="Q12" s="6"/>
      <c r="R12" s="9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3">
      <c r="A13" t="s">
        <v>134</v>
      </c>
      <c r="B13" t="s">
        <v>135</v>
      </c>
      <c r="C13" t="s">
        <v>57</v>
      </c>
      <c r="D13">
        <v>74</v>
      </c>
      <c r="E13" s="2" t="s">
        <v>18</v>
      </c>
      <c r="F13" s="23" t="str">
        <f t="shared" si="0"/>
        <v>AlineKenneyFGATE CITY STRIDERS</v>
      </c>
      <c r="G13" s="15">
        <v>4.5034722222222219E-2</v>
      </c>
      <c r="H13" s="23">
        <f>IF(C13="F",VLOOKUP(D13,'F 10K Road'!$A$2:$B$101,2,FALSE)*G13,VLOOKUP(D13,'M 10K Road'!$A$2:$B$101,2,FALSE)*G13)</f>
        <v>2.8988850694444443E-2</v>
      </c>
      <c r="I13" s="24">
        <f t="shared" si="1"/>
        <v>12</v>
      </c>
      <c r="J13" s="25">
        <f>VLOOKUP(I13,'Point Table'!A:B,2,FALSE)</f>
        <v>68</v>
      </c>
      <c r="P13" s="6"/>
      <c r="Q13" s="6"/>
      <c r="R13" s="9"/>
      <c r="AA13" s="2"/>
      <c r="AB13" s="2"/>
      <c r="AC13" s="2"/>
      <c r="AD13" s="2"/>
      <c r="AE13" s="2"/>
    </row>
    <row r="14" spans="1:31" x14ac:dyDescent="0.3">
      <c r="A14" t="s">
        <v>845</v>
      </c>
      <c r="B14" t="s">
        <v>88</v>
      </c>
      <c r="C14" t="s">
        <v>57</v>
      </c>
      <c r="D14">
        <v>75</v>
      </c>
      <c r="E14" s="2" t="s">
        <v>21</v>
      </c>
      <c r="F14" s="23" t="str">
        <f t="shared" si="0"/>
        <v>GinnyReedFUPPER VALLEY RUNNING CLUB</v>
      </c>
      <c r="G14" s="13">
        <v>4.5960648148148146E-2</v>
      </c>
      <c r="H14" s="23">
        <f>IF(C14="F",VLOOKUP(D14,'F 10K Road'!$A$2:$B$101,2,FALSE)*G14,VLOOKUP(D14,'M 10K Road'!$A$2:$B$101,2,FALSE)*G14)</f>
        <v>2.9125262731481482E-2</v>
      </c>
      <c r="I14" s="24">
        <f t="shared" si="1"/>
        <v>13</v>
      </c>
      <c r="J14" s="25">
        <f>VLOOKUP(I14,'Point Table'!A:B,2,FALSE)</f>
        <v>66</v>
      </c>
      <c r="K14" s="13"/>
      <c r="P14" s="6"/>
      <c r="R14" s="9"/>
      <c r="X14" s="2"/>
      <c r="Y14" s="2"/>
      <c r="Z14" s="2"/>
      <c r="AA14" s="2"/>
      <c r="AB14" s="2"/>
      <c r="AC14" s="2"/>
      <c r="AD14" s="2"/>
      <c r="AE14" s="2"/>
    </row>
    <row r="15" spans="1:31" x14ac:dyDescent="0.3">
      <c r="A15" t="s">
        <v>213</v>
      </c>
      <c r="B15" t="s">
        <v>214</v>
      </c>
      <c r="C15" t="s">
        <v>57</v>
      </c>
      <c r="D15">
        <v>38</v>
      </c>
      <c r="E15" s="2" t="s">
        <v>20</v>
      </c>
      <c r="F15" s="23" t="str">
        <f t="shared" si="0"/>
        <v>ChelseaCookFMILLENNIUM RUNNING</v>
      </c>
      <c r="G15" s="13">
        <v>3.0914351851851849E-2</v>
      </c>
      <c r="H15" s="23">
        <f>IF(C15="F",VLOOKUP(D15,'F 10K Road'!$A$2:$B$101,2,FALSE)*G15,VLOOKUP(D15,'M 10K Road'!$A$2:$B$101,2,FALSE)*G15)</f>
        <v>3.0079664351851849E-2</v>
      </c>
      <c r="I15" s="24">
        <f t="shared" si="1"/>
        <v>14</v>
      </c>
      <c r="J15" s="25">
        <f>VLOOKUP(I15,'Point Table'!A:B,2,FALSE)</f>
        <v>64</v>
      </c>
      <c r="K15" s="12"/>
      <c r="P15" s="6"/>
      <c r="Q15" s="6"/>
      <c r="R15" s="9"/>
      <c r="AA15" s="2"/>
      <c r="AB15" s="2"/>
      <c r="AC15" s="2"/>
      <c r="AD15" s="2"/>
      <c r="AE15" s="2"/>
    </row>
    <row r="16" spans="1:31" x14ac:dyDescent="0.3">
      <c r="A16" t="s">
        <v>97</v>
      </c>
      <c r="B16" t="s">
        <v>98</v>
      </c>
      <c r="C16" t="s">
        <v>57</v>
      </c>
      <c r="D16">
        <v>54</v>
      </c>
      <c r="E16" s="2" t="s">
        <v>18</v>
      </c>
      <c r="F16" s="23" t="str">
        <f t="shared" si="0"/>
        <v>DianeDrudingFGATE CITY STRIDERS</v>
      </c>
      <c r="G16" s="13">
        <v>3.5706018518518519E-2</v>
      </c>
      <c r="H16" s="23">
        <f>IF(C16="F",VLOOKUP(D16,'F 10K Road'!$A$2:$B$101,2,FALSE)*G16,VLOOKUP(D16,'M 10K Road'!$A$2:$B$101,2,FALSE)*G16)</f>
        <v>3.0082320601851852E-2</v>
      </c>
      <c r="I16" s="24">
        <f t="shared" si="1"/>
        <v>15</v>
      </c>
      <c r="J16" s="25">
        <f>VLOOKUP(I16,'Point Table'!A:B,2,FALSE)</f>
        <v>62</v>
      </c>
      <c r="P16" s="8"/>
      <c r="Q16" s="6"/>
      <c r="R16" s="9"/>
      <c r="X16" s="2"/>
      <c r="AB16" s="2"/>
      <c r="AC16" s="2"/>
      <c r="AD16" s="2"/>
      <c r="AE16" s="2"/>
    </row>
    <row r="17" spans="1:31" x14ac:dyDescent="0.3">
      <c r="A17" t="s">
        <v>119</v>
      </c>
      <c r="B17" t="s">
        <v>120</v>
      </c>
      <c r="C17" t="s">
        <v>57</v>
      </c>
      <c r="D17">
        <v>61</v>
      </c>
      <c r="E17" s="2" t="s">
        <v>19</v>
      </c>
      <c r="F17" s="23" t="str">
        <f t="shared" si="0"/>
        <v>DeniseSarnieFGREATER DERRY TRACK CLUB</v>
      </c>
      <c r="G17" s="13">
        <v>3.8981481481481485E-2</v>
      </c>
      <c r="H17" s="23">
        <f>IF(C17="F",VLOOKUP(D17,'F 10K Road'!$A$2:$B$101,2,FALSE)*G17,VLOOKUP(D17,'M 10K Road'!$A$2:$B$101,2,FALSE)*G17)</f>
        <v>3.0128787037037041E-2</v>
      </c>
      <c r="I17" s="24">
        <f t="shared" si="1"/>
        <v>16</v>
      </c>
      <c r="J17" s="25">
        <f>VLOOKUP(I17,'Point Table'!A:B,2,FALSE)</f>
        <v>60</v>
      </c>
      <c r="K17" s="12"/>
      <c r="P17" s="8"/>
      <c r="R17" s="9"/>
      <c r="AA17" s="2"/>
      <c r="AB17" s="2"/>
      <c r="AC17" s="2"/>
      <c r="AD17" s="2"/>
      <c r="AE17" s="2"/>
    </row>
    <row r="18" spans="1:31" x14ac:dyDescent="0.3">
      <c r="A18" t="s">
        <v>813</v>
      </c>
      <c r="B18" t="s">
        <v>808</v>
      </c>
      <c r="C18" t="s">
        <v>57</v>
      </c>
      <c r="D18">
        <v>52</v>
      </c>
      <c r="E18" s="2" t="s">
        <v>21</v>
      </c>
      <c r="F18" s="23" t="str">
        <f t="shared" si="0"/>
        <v>CindyGlueckFUPPER VALLEY RUNNING CLUB</v>
      </c>
      <c r="G18" s="13">
        <v>3.4942129629629635E-2</v>
      </c>
      <c r="H18" s="23">
        <f>IF(C18="F",VLOOKUP(D18,'F 10K Road'!$A$2:$B$101,2,FALSE)*G18,VLOOKUP(D18,'M 10K Road'!$A$2:$B$101,2,FALSE)*G18)</f>
        <v>3.0130598379629635E-2</v>
      </c>
      <c r="I18" s="24">
        <f t="shared" si="1"/>
        <v>17</v>
      </c>
      <c r="J18" s="25">
        <f>VLOOKUP(I18,'Point Table'!A:B,2,FALSE)</f>
        <v>58</v>
      </c>
      <c r="K18" s="12"/>
      <c r="P18" s="6"/>
      <c r="R18" s="9"/>
      <c r="X18" s="2"/>
      <c r="Y18" s="2"/>
      <c r="Z18" s="2"/>
      <c r="AA18" s="2"/>
      <c r="AB18" s="2"/>
    </row>
    <row r="19" spans="1:31" x14ac:dyDescent="0.3">
      <c r="A19" t="s">
        <v>229</v>
      </c>
      <c r="B19" t="s">
        <v>230</v>
      </c>
      <c r="C19" t="s">
        <v>57</v>
      </c>
      <c r="D19">
        <v>54</v>
      </c>
      <c r="E19" s="2" t="s">
        <v>19</v>
      </c>
      <c r="F19" s="23" t="str">
        <f t="shared" si="0"/>
        <v>CariHoglundFGREATER DERRY TRACK CLUB</v>
      </c>
      <c r="G19" s="13">
        <v>3.6296296296296292E-2</v>
      </c>
      <c r="H19" s="23">
        <f>IF(C19="F",VLOOKUP(D19,'F 10K Road'!$A$2:$B$101,2,FALSE)*G19,VLOOKUP(D19,'M 10K Road'!$A$2:$B$101,2,FALSE)*G19)</f>
        <v>3.0579629629629627E-2</v>
      </c>
      <c r="I19" s="24">
        <f t="shared" si="1"/>
        <v>18</v>
      </c>
      <c r="J19" s="25">
        <f>VLOOKUP(I19,'Point Table'!A:B,2,FALSE)</f>
        <v>56</v>
      </c>
      <c r="K19" s="12"/>
      <c r="P19" s="6"/>
      <c r="Q19" s="6"/>
      <c r="R19" s="9"/>
      <c r="AA19" s="2"/>
      <c r="AB19" s="2"/>
      <c r="AC19" s="2"/>
      <c r="AD19" s="2"/>
      <c r="AE19" s="2"/>
    </row>
    <row r="20" spans="1:31" x14ac:dyDescent="0.3">
      <c r="A20" t="s">
        <v>823</v>
      </c>
      <c r="B20" t="s">
        <v>824</v>
      </c>
      <c r="C20" t="s">
        <v>57</v>
      </c>
      <c r="D20">
        <v>58</v>
      </c>
      <c r="E20" s="2" t="s">
        <v>21</v>
      </c>
      <c r="F20" s="23" t="str">
        <f t="shared" si="0"/>
        <v>AnnemarieStoutFUPPER VALLEY RUNNING CLUB</v>
      </c>
      <c r="G20" s="13">
        <v>3.8287037037037036E-2</v>
      </c>
      <c r="H20" s="23">
        <f>IF(C20="F",VLOOKUP(D20,'F 10K Road'!$A$2:$B$101,2,FALSE)*G20,VLOOKUP(D20,'M 10K Road'!$A$2:$B$101,2,FALSE)*G20)</f>
        <v>3.0733004629629627E-2</v>
      </c>
      <c r="I20" s="24">
        <f t="shared" si="1"/>
        <v>19</v>
      </c>
      <c r="J20" s="25">
        <f>VLOOKUP(I20,'Point Table'!A:B,2,FALSE)</f>
        <v>54</v>
      </c>
      <c r="K20" s="12"/>
      <c r="P20" s="8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3">
      <c r="A21" t="s">
        <v>264</v>
      </c>
      <c r="B21" t="s">
        <v>265</v>
      </c>
      <c r="C21" t="s">
        <v>57</v>
      </c>
      <c r="D21">
        <v>67</v>
      </c>
      <c r="E21" s="2" t="s">
        <v>19</v>
      </c>
      <c r="F21" s="23" t="str">
        <f t="shared" si="0"/>
        <v>BevSomogieFGREATER DERRY TRACK CLUB</v>
      </c>
      <c r="G21" s="15">
        <v>4.4780092592592587E-2</v>
      </c>
      <c r="H21" s="23">
        <f>IF(C21="F",VLOOKUP(D21,'F 10K Road'!$A$2:$B$101,2,FALSE)*G21,VLOOKUP(D21,'M 10K Road'!$A$2:$B$101,2,FALSE)*G21)</f>
        <v>3.1937162037037031E-2</v>
      </c>
      <c r="I21" s="24">
        <f t="shared" si="1"/>
        <v>20</v>
      </c>
      <c r="J21" s="25">
        <f>VLOOKUP(I21,'Point Table'!A:B,2,FALSE)</f>
        <v>52</v>
      </c>
      <c r="K21" s="13"/>
      <c r="P21" s="6"/>
      <c r="Q21" s="6"/>
      <c r="R21" s="9"/>
      <c r="X21" s="2"/>
      <c r="AB21" s="2"/>
      <c r="AC21" s="2"/>
      <c r="AD21" s="2"/>
      <c r="AE21" s="2"/>
    </row>
    <row r="22" spans="1:31" x14ac:dyDescent="0.3">
      <c r="A22" t="s">
        <v>203</v>
      </c>
      <c r="B22" t="s">
        <v>822</v>
      </c>
      <c r="C22" t="s">
        <v>57</v>
      </c>
      <c r="D22">
        <v>54</v>
      </c>
      <c r="E22" s="2" t="s">
        <v>21</v>
      </c>
      <c r="F22" s="23" t="str">
        <f t="shared" si="0"/>
        <v>EllenBonnerFUPPER VALLEY RUNNING CLUB</v>
      </c>
      <c r="G22" s="13">
        <v>3.7974537037037036E-2</v>
      </c>
      <c r="H22" s="23">
        <f>IF(C22="F",VLOOKUP(D22,'F 10K Road'!$A$2:$B$101,2,FALSE)*G22,VLOOKUP(D22,'M 10K Road'!$A$2:$B$101,2,FALSE)*G22)</f>
        <v>3.1993547453703704E-2</v>
      </c>
      <c r="I22" s="24">
        <f t="shared" si="1"/>
        <v>21</v>
      </c>
      <c r="J22" s="25">
        <f>VLOOKUP(I22,'Point Table'!A:B,2,FALSE)</f>
        <v>50</v>
      </c>
      <c r="K22" s="12"/>
      <c r="P22" s="8"/>
      <c r="R22" s="9"/>
      <c r="Y22" s="2"/>
      <c r="Z22" s="2"/>
      <c r="AA22" s="2"/>
      <c r="AB22" s="2"/>
      <c r="AC22" s="2"/>
      <c r="AD22" s="2"/>
      <c r="AE22" s="2"/>
    </row>
    <row r="23" spans="1:31" x14ac:dyDescent="0.3">
      <c r="A23" t="s">
        <v>168</v>
      </c>
      <c r="B23" t="s">
        <v>169</v>
      </c>
      <c r="C23" t="s">
        <v>57</v>
      </c>
      <c r="D23">
        <v>65</v>
      </c>
      <c r="E23" s="2" t="s">
        <v>19</v>
      </c>
      <c r="F23" s="23" t="str">
        <f t="shared" si="0"/>
        <v>ConnieNolanFGREATER DERRY TRACK CLUB</v>
      </c>
      <c r="G23" s="15">
        <v>4.3715277777777777E-2</v>
      </c>
      <c r="H23" s="23">
        <f>IF(C23="F",VLOOKUP(D23,'F 10K Road'!$A$2:$B$101,2,FALSE)*G23,VLOOKUP(D23,'M 10K Road'!$A$2:$B$101,2,FALSE)*G23)</f>
        <v>3.2047670138888887E-2</v>
      </c>
      <c r="I23" s="24">
        <f t="shared" si="1"/>
        <v>22</v>
      </c>
      <c r="J23" s="25">
        <f>VLOOKUP(I23,'Point Table'!A:B,2,FALSE)</f>
        <v>48.5</v>
      </c>
      <c r="K23" s="13"/>
      <c r="P23" s="6"/>
      <c r="Q23" s="6"/>
      <c r="R23" s="9"/>
      <c r="AA23" s="2"/>
      <c r="AB23" s="2"/>
      <c r="AC23" s="2"/>
      <c r="AD23" s="2"/>
      <c r="AE23" s="2"/>
    </row>
    <row r="24" spans="1:31" x14ac:dyDescent="0.3">
      <c r="A24" t="s">
        <v>796</v>
      </c>
      <c r="B24" t="s">
        <v>797</v>
      </c>
      <c r="C24" t="s">
        <v>57</v>
      </c>
      <c r="D24">
        <v>29</v>
      </c>
      <c r="E24" s="2" t="s">
        <v>19</v>
      </c>
      <c r="F24" s="23" t="str">
        <f t="shared" si="0"/>
        <v>BessAlshvangFGREATER DERRY TRACK CLUB</v>
      </c>
      <c r="G24" s="13">
        <v>3.2673611111111105E-2</v>
      </c>
      <c r="H24" s="23">
        <f>IF(C24="F",VLOOKUP(D24,'F 10K Road'!$A$2:$B$101,2,FALSE)*G24,VLOOKUP(D24,'M 10K Road'!$A$2:$B$101,2,FALSE)*G24)</f>
        <v>3.2644204861111102E-2</v>
      </c>
      <c r="I24" s="24">
        <f t="shared" si="1"/>
        <v>23</v>
      </c>
      <c r="J24" s="25">
        <f>VLOOKUP(I24,'Point Table'!A:B,2,FALSE)</f>
        <v>47</v>
      </c>
      <c r="P24" s="6"/>
      <c r="Q24" s="6"/>
      <c r="R24" s="9"/>
      <c r="X24" s="2"/>
      <c r="AB24" s="2"/>
      <c r="AC24" s="2"/>
      <c r="AD24" s="2"/>
      <c r="AE24" s="2"/>
    </row>
    <row r="25" spans="1:31" x14ac:dyDescent="0.3">
      <c r="A25" t="s">
        <v>825</v>
      </c>
      <c r="B25" t="s">
        <v>826</v>
      </c>
      <c r="C25" t="s">
        <v>57</v>
      </c>
      <c r="D25">
        <v>53</v>
      </c>
      <c r="E25" s="2" t="s">
        <v>21</v>
      </c>
      <c r="F25" s="23" t="str">
        <f t="shared" si="0"/>
        <v>Lori BlissHillFUPPER VALLEY RUNNING CLUB</v>
      </c>
      <c r="G25" s="13">
        <v>3.8356481481481484E-2</v>
      </c>
      <c r="H25" s="23">
        <f>IF(C25="F",VLOOKUP(D25,'F 10K Road'!$A$2:$B$101,2,FALSE)*G25,VLOOKUP(D25,'M 10K Road'!$A$2:$B$101,2,FALSE)*G25)</f>
        <v>3.2695064814814816E-2</v>
      </c>
      <c r="I25" s="24">
        <f t="shared" si="1"/>
        <v>24</v>
      </c>
      <c r="J25" s="25">
        <f>VLOOKUP(I25,'Point Table'!A:B,2,FALSE)</f>
        <v>45.5</v>
      </c>
      <c r="K25" s="12"/>
      <c r="P25" s="8"/>
      <c r="R25" s="9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3">
      <c r="A26" t="s">
        <v>91</v>
      </c>
      <c r="B26" t="s">
        <v>92</v>
      </c>
      <c r="C26" t="s">
        <v>57</v>
      </c>
      <c r="D26">
        <v>44</v>
      </c>
      <c r="E26" s="2" t="s">
        <v>18</v>
      </c>
      <c r="F26" s="23" t="str">
        <f t="shared" si="0"/>
        <v>LauraSouleFGATE CITY STRIDERS</v>
      </c>
      <c r="G26" s="13">
        <v>3.5127314814814813E-2</v>
      </c>
      <c r="H26" s="23">
        <f>IF(C26="F",VLOOKUP(D26,'F 10K Road'!$A$2:$B$101,2,FALSE)*G26,VLOOKUP(D26,'M 10K Road'!$A$2:$B$101,2,FALSE)*G26)</f>
        <v>3.286511574074074E-2</v>
      </c>
      <c r="I26" s="24">
        <f t="shared" si="1"/>
        <v>25</v>
      </c>
      <c r="J26" s="25">
        <f>VLOOKUP(I26,'Point Table'!A:B,2,FALSE)</f>
        <v>44</v>
      </c>
      <c r="P26" s="6"/>
      <c r="Q26" s="6"/>
      <c r="R26" s="9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3">
      <c r="A27" t="s">
        <v>792</v>
      </c>
      <c r="B27" t="s">
        <v>811</v>
      </c>
      <c r="C27" t="s">
        <v>57</v>
      </c>
      <c r="D27">
        <v>36</v>
      </c>
      <c r="E27" s="2" t="s">
        <v>21</v>
      </c>
      <c r="F27" s="23" t="str">
        <f t="shared" si="0"/>
        <v>HannahTaskaFUPPER VALLEY RUNNING CLUB</v>
      </c>
      <c r="G27" s="13">
        <v>3.3645833333333333E-2</v>
      </c>
      <c r="H27" s="23">
        <f>IF(C27="F",VLOOKUP(D27,'F 10K Road'!$A$2:$B$101,2,FALSE)*G27,VLOOKUP(D27,'M 10K Road'!$A$2:$B$101,2,FALSE)*G27)</f>
        <v>3.3036843750000003E-2</v>
      </c>
      <c r="I27" s="24">
        <f t="shared" si="1"/>
        <v>26</v>
      </c>
      <c r="J27" s="25">
        <f>VLOOKUP(I27,'Point Table'!A:B,2,FALSE)</f>
        <v>42.5</v>
      </c>
      <c r="K27" s="12"/>
      <c r="P27" s="6"/>
      <c r="R27" s="9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3">
      <c r="A28" t="s">
        <v>809</v>
      </c>
      <c r="B28" t="s">
        <v>793</v>
      </c>
      <c r="C28" t="s">
        <v>57</v>
      </c>
      <c r="D28">
        <v>29</v>
      </c>
      <c r="E28" s="2" t="s">
        <v>21</v>
      </c>
      <c r="F28" s="23" t="str">
        <f t="shared" si="0"/>
        <v>KaitlinMcGowanFUPPER VALLEY RUNNING CLUB</v>
      </c>
      <c r="G28" s="13">
        <v>3.3159722222222222E-2</v>
      </c>
      <c r="H28" s="23">
        <f>IF(C28="F",VLOOKUP(D28,'F 10K Road'!$A$2:$B$101,2,FALSE)*G28,VLOOKUP(D28,'M 10K Road'!$A$2:$B$101,2,FALSE)*G28)</f>
        <v>3.3129878472222221E-2</v>
      </c>
      <c r="I28" s="24">
        <f t="shared" si="1"/>
        <v>27</v>
      </c>
      <c r="J28" s="25">
        <f>VLOOKUP(I28,'Point Table'!A:B,2,FALSE)</f>
        <v>41</v>
      </c>
      <c r="K28" s="12"/>
      <c r="P28" s="6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3">
      <c r="A29" t="s">
        <v>156</v>
      </c>
      <c r="B29" t="s">
        <v>820</v>
      </c>
      <c r="C29" t="s">
        <v>57</v>
      </c>
      <c r="D29">
        <v>48</v>
      </c>
      <c r="E29" s="2" t="s">
        <v>21</v>
      </c>
      <c r="F29" s="23" t="str">
        <f t="shared" si="0"/>
        <v>LisaColganFUPPER VALLEY RUNNING CLUB</v>
      </c>
      <c r="G29" s="13">
        <v>3.7002314814814814E-2</v>
      </c>
      <c r="H29" s="23">
        <f>IF(C29="F",VLOOKUP(D29,'F 10K Road'!$A$2:$B$101,2,FALSE)*G29,VLOOKUP(D29,'M 10K Road'!$A$2:$B$101,2,FALSE)*G29)</f>
        <v>3.3364987268518519E-2</v>
      </c>
      <c r="I29" s="24">
        <f t="shared" si="1"/>
        <v>28</v>
      </c>
      <c r="J29" s="25">
        <f>VLOOKUP(I29,'Point Table'!A:B,2,FALSE)</f>
        <v>39.5</v>
      </c>
      <c r="K29" s="12"/>
      <c r="P29" s="8"/>
      <c r="R29" s="9"/>
      <c r="Y29" s="2"/>
      <c r="Z29" s="2"/>
      <c r="AA29" s="2"/>
      <c r="AB29" s="2"/>
      <c r="AC29" s="2"/>
      <c r="AD29" s="2"/>
      <c r="AE29" s="2"/>
    </row>
    <row r="30" spans="1:31" x14ac:dyDescent="0.3">
      <c r="A30" t="s">
        <v>104</v>
      </c>
      <c r="B30" t="s">
        <v>105</v>
      </c>
      <c r="C30" t="s">
        <v>57</v>
      </c>
      <c r="D30">
        <v>46</v>
      </c>
      <c r="E30" s="2" t="s">
        <v>19</v>
      </c>
      <c r="F30" s="23" t="str">
        <f t="shared" si="0"/>
        <v>ElizabethBusteedFGREATER DERRY TRACK CLUB</v>
      </c>
      <c r="G30" s="13">
        <v>3.7118055555555557E-2</v>
      </c>
      <c r="H30" s="23">
        <f>IF(C30="F",VLOOKUP(D30,'F 10K Road'!$A$2:$B$101,2,FALSE)*G30,VLOOKUP(D30,'M 10K Road'!$A$2:$B$101,2,FALSE)*G30)</f>
        <v>3.4130052083333334E-2</v>
      </c>
      <c r="I30" s="24">
        <f t="shared" si="1"/>
        <v>29</v>
      </c>
      <c r="J30" s="25">
        <f>VLOOKUP(I30,'Point Table'!A:B,2,FALSE)</f>
        <v>38</v>
      </c>
      <c r="K30" s="12"/>
      <c r="P30" s="8"/>
      <c r="Q30" s="6"/>
      <c r="R30" s="9"/>
      <c r="X30" s="2"/>
      <c r="AB30" s="2"/>
      <c r="AC30" s="2"/>
      <c r="AD30" s="2"/>
      <c r="AE30" s="2"/>
    </row>
    <row r="31" spans="1:31" x14ac:dyDescent="0.3">
      <c r="A31" t="s">
        <v>817</v>
      </c>
      <c r="B31" t="s">
        <v>815</v>
      </c>
      <c r="C31" t="s">
        <v>57</v>
      </c>
      <c r="D31">
        <v>40</v>
      </c>
      <c r="E31" s="2" t="s">
        <v>21</v>
      </c>
      <c r="F31" s="23" t="str">
        <f t="shared" si="0"/>
        <v>ShaniBardachFUPPER VALLEY RUNNING CLUB</v>
      </c>
      <c r="G31" s="13">
        <v>3.5497685185185188E-2</v>
      </c>
      <c r="H31" s="23">
        <f>IF(C31="F",VLOOKUP(D31,'F 10K Road'!$A$2:$B$101,2,FALSE)*G31,VLOOKUP(D31,'M 10K Road'!$A$2:$B$101,2,FALSE)*G31)</f>
        <v>3.4159422453703708E-2</v>
      </c>
      <c r="I31" s="24">
        <f t="shared" si="1"/>
        <v>30</v>
      </c>
      <c r="J31" s="25">
        <f>VLOOKUP(I31,'Point Table'!A:B,2,FALSE)</f>
        <v>36.5</v>
      </c>
      <c r="K31" s="12"/>
      <c r="P31" s="8"/>
      <c r="R31" s="9"/>
      <c r="X31" s="2"/>
      <c r="Y31" s="2"/>
      <c r="Z31" s="2"/>
      <c r="AD31" s="2"/>
      <c r="AE31" s="2"/>
    </row>
    <row r="32" spans="1:31" x14ac:dyDescent="0.3">
      <c r="A32" t="s">
        <v>119</v>
      </c>
      <c r="B32" t="s">
        <v>142</v>
      </c>
      <c r="C32" t="s">
        <v>57</v>
      </c>
      <c r="D32">
        <v>56</v>
      </c>
      <c r="E32" s="2" t="s">
        <v>19</v>
      </c>
      <c r="F32" s="23" t="str">
        <f t="shared" si="0"/>
        <v>DeniseKeyesFGREATER DERRY TRACK CLUB</v>
      </c>
      <c r="G32" s="15">
        <v>4.1724537037037039E-2</v>
      </c>
      <c r="H32" s="23">
        <f>IF(C32="F",VLOOKUP(D32,'F 10K Road'!$A$2:$B$101,2,FALSE)*G32,VLOOKUP(D32,'M 10K Road'!$A$2:$B$101,2,FALSE)*G32)</f>
        <v>3.4322604166666666E-2</v>
      </c>
      <c r="I32" s="24">
        <f t="shared" si="1"/>
        <v>31</v>
      </c>
      <c r="J32" s="25">
        <f>VLOOKUP(I32,'Point Table'!A:B,2,FALSE)</f>
        <v>35</v>
      </c>
      <c r="K32" s="13"/>
      <c r="P32" s="6"/>
      <c r="R32" s="9"/>
      <c r="X32" s="2"/>
      <c r="AB32" s="2"/>
      <c r="AC32" s="2"/>
      <c r="AD32" s="2"/>
      <c r="AE32" s="2"/>
    </row>
    <row r="33" spans="1:31" x14ac:dyDescent="0.3">
      <c r="A33" t="s">
        <v>260</v>
      </c>
      <c r="B33" t="s">
        <v>261</v>
      </c>
      <c r="C33" t="s">
        <v>57</v>
      </c>
      <c r="D33">
        <v>57</v>
      </c>
      <c r="E33" s="2" t="s">
        <v>19</v>
      </c>
      <c r="F33" s="23" t="str">
        <f t="shared" si="0"/>
        <v>MiriamJohnsonFGREATER DERRY TRACK CLUB</v>
      </c>
      <c r="G33" s="15">
        <v>4.2407407407407401E-2</v>
      </c>
      <c r="H33" s="23">
        <f>IF(C33="F",VLOOKUP(D33,'F 10K Road'!$A$2:$B$101,2,FALSE)*G33,VLOOKUP(D33,'M 10K Road'!$A$2:$B$101,2,FALSE)*G33)</f>
        <v>3.4460259259259253E-2</v>
      </c>
      <c r="I33" s="24">
        <f t="shared" si="1"/>
        <v>32</v>
      </c>
      <c r="J33" s="25">
        <f>VLOOKUP(I33,'Point Table'!A:B,2,FALSE)</f>
        <v>34</v>
      </c>
      <c r="K33" s="13"/>
      <c r="P33" s="6"/>
      <c r="R33" s="9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3">
      <c r="A34" t="s">
        <v>848</v>
      </c>
      <c r="B34" t="s">
        <v>849</v>
      </c>
      <c r="C34" t="s">
        <v>57</v>
      </c>
      <c r="D34">
        <v>67</v>
      </c>
      <c r="E34" s="2" t="s">
        <v>21</v>
      </c>
      <c r="F34" s="23" t="str">
        <f t="shared" ref="F34:F65" si="2">A34&amp;B34&amp;C34&amp;E34</f>
        <v>MarieParizoFUPPER VALLEY RUNNING CLUB</v>
      </c>
      <c r="G34" s="13">
        <v>4.8356481481481479E-2</v>
      </c>
      <c r="H34" s="23">
        <f>IF(C34="F",VLOOKUP(D34,'F 10K Road'!$A$2:$B$101,2,FALSE)*G34,VLOOKUP(D34,'M 10K Road'!$A$2:$B$101,2,FALSE)*G34)</f>
        <v>3.4487842592592591E-2</v>
      </c>
      <c r="I34" s="24">
        <f t="shared" ref="I34:I65" si="3">COUNTIFS($C$2:$C$300,C34,$H$2:$H$300,"&lt;"&amp;H34)+1</f>
        <v>33</v>
      </c>
      <c r="J34" s="25">
        <f>VLOOKUP(I34,'Point Table'!A:B,2,FALSE)</f>
        <v>33</v>
      </c>
      <c r="K34" s="13"/>
      <c r="P34" s="6"/>
      <c r="R34" s="9"/>
      <c r="X34" s="2"/>
      <c r="Y34" s="2"/>
      <c r="Z34" s="2"/>
      <c r="AA34" s="2"/>
      <c r="AB34" s="2"/>
      <c r="AC34" s="2"/>
      <c r="AD34" s="2"/>
      <c r="AE34" s="2"/>
    </row>
    <row r="35" spans="1:31" x14ac:dyDescent="0.3">
      <c r="A35" t="s">
        <v>83</v>
      </c>
      <c r="B35" t="s">
        <v>814</v>
      </c>
      <c r="C35" s="3" t="s">
        <v>57</v>
      </c>
      <c r="D35">
        <v>28</v>
      </c>
      <c r="E35" s="2" t="s">
        <v>21</v>
      </c>
      <c r="F35" s="23" t="str">
        <f t="shared" si="2"/>
        <v>SarahGoldsmithFUPPER VALLEY RUNNING CLUB</v>
      </c>
      <c r="G35" s="13">
        <v>3.5289351851851856E-2</v>
      </c>
      <c r="H35" s="23">
        <f>IF(C35="F",VLOOKUP(D35,'F 10K Road'!$A$2:$B$101,2,FALSE)*G35,VLOOKUP(D35,'M 10K Road'!$A$2:$B$101,2,FALSE)*G35)</f>
        <v>3.5282293981481486E-2</v>
      </c>
      <c r="I35" s="24">
        <f t="shared" si="3"/>
        <v>34</v>
      </c>
      <c r="J35" s="25">
        <f>VLOOKUP(I35,'Point Table'!A:B,2,FALSE)</f>
        <v>32</v>
      </c>
      <c r="K35" s="12"/>
      <c r="P35" s="8"/>
      <c r="R35" s="9"/>
      <c r="AA35" s="2"/>
      <c r="AB35" s="2"/>
      <c r="AC35" s="2"/>
      <c r="AD35" s="2"/>
      <c r="AE35" s="2"/>
    </row>
    <row r="36" spans="1:31" x14ac:dyDescent="0.3">
      <c r="A36" t="s">
        <v>102</v>
      </c>
      <c r="B36" t="s">
        <v>43</v>
      </c>
      <c r="C36" t="s">
        <v>57</v>
      </c>
      <c r="D36">
        <v>48</v>
      </c>
      <c r="E36" s="2" t="s">
        <v>18</v>
      </c>
      <c r="F36" s="23" t="str">
        <f t="shared" si="2"/>
        <v>KellyAschbrennerFGATE CITY STRIDERS</v>
      </c>
      <c r="G36" s="13">
        <v>3.9409722222222221E-2</v>
      </c>
      <c r="H36" s="23">
        <f>IF(C36="F",VLOOKUP(D36,'F 10K Road'!$A$2:$B$101,2,FALSE)*G36,VLOOKUP(D36,'M 10K Road'!$A$2:$B$101,2,FALSE)*G36)</f>
        <v>3.5535746527777773E-2</v>
      </c>
      <c r="I36" s="24">
        <f t="shared" si="3"/>
        <v>35</v>
      </c>
      <c r="J36" s="25">
        <f>VLOOKUP(I36,'Point Table'!A:B,2,FALSE)</f>
        <v>31</v>
      </c>
      <c r="P36" s="6"/>
      <c r="Q36" s="6"/>
      <c r="R36" s="9"/>
      <c r="AA36" s="2"/>
      <c r="AB36" s="2"/>
      <c r="AC36" s="2"/>
      <c r="AD36" s="2"/>
      <c r="AE36" s="2"/>
    </row>
    <row r="37" spans="1:31" x14ac:dyDescent="0.3">
      <c r="A37" t="s">
        <v>51</v>
      </c>
      <c r="B37" t="s">
        <v>136</v>
      </c>
      <c r="C37" t="s">
        <v>57</v>
      </c>
      <c r="D37">
        <v>60</v>
      </c>
      <c r="E37" s="2" t="s">
        <v>19</v>
      </c>
      <c r="F37" s="23" t="str">
        <f t="shared" si="2"/>
        <v>JeanManningFGREATER DERRY TRACK CLUB</v>
      </c>
      <c r="G37" s="15">
        <v>4.5555555555555551E-2</v>
      </c>
      <c r="H37" s="23">
        <f>IF(C37="F",VLOOKUP(D37,'F 10K Road'!$A$2:$B$101,2,FALSE)*G37,VLOOKUP(D37,'M 10K Road'!$A$2:$B$101,2,FALSE)*G37)</f>
        <v>3.5660888888888888E-2</v>
      </c>
      <c r="I37" s="24">
        <f t="shared" si="3"/>
        <v>36</v>
      </c>
      <c r="J37" s="25">
        <f>VLOOKUP(I37,'Point Table'!A:B,2,FALSE)</f>
        <v>30</v>
      </c>
      <c r="K37" s="13"/>
      <c r="P37" s="6"/>
      <c r="Q37" s="6"/>
      <c r="R37" s="9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3">
      <c r="A38" s="3" t="s">
        <v>855</v>
      </c>
      <c r="B38" s="3" t="s">
        <v>856</v>
      </c>
      <c r="C38" s="3" t="s">
        <v>57</v>
      </c>
      <c r="D38" s="3">
        <v>33</v>
      </c>
      <c r="E38" s="2" t="s">
        <v>21</v>
      </c>
      <c r="F38" s="23" t="str">
        <f t="shared" si="2"/>
        <v>RamseySteinerFUPPER VALLEY RUNNING CLUB</v>
      </c>
      <c r="G38" s="15">
        <v>3.6111111111111115E-2</v>
      </c>
      <c r="H38" s="23">
        <f>IF(C38="F",VLOOKUP(D38,'F 10K Road'!$A$2:$B$101,2,FALSE)*G38,VLOOKUP(D38,'M 10K Road'!$A$2:$B$101,2,FALSE)*G38)</f>
        <v>3.5822222222222228E-2</v>
      </c>
      <c r="I38" s="24">
        <f t="shared" si="3"/>
        <v>37</v>
      </c>
      <c r="J38" s="25">
        <f>VLOOKUP(I38,'Point Table'!A:B,2,FALSE)</f>
        <v>29</v>
      </c>
    </row>
    <row r="39" spans="1:31" x14ac:dyDescent="0.3">
      <c r="A39" t="s">
        <v>137</v>
      </c>
      <c r="B39" t="s">
        <v>138</v>
      </c>
      <c r="C39" t="s">
        <v>57</v>
      </c>
      <c r="D39">
        <v>56</v>
      </c>
      <c r="E39" s="2" t="s">
        <v>19</v>
      </c>
      <c r="F39" s="23" t="str">
        <f t="shared" si="2"/>
        <v>JennJensenFGREATER DERRY TRACK CLUB</v>
      </c>
      <c r="G39" s="15">
        <v>4.3668981481481482E-2</v>
      </c>
      <c r="H39" s="23">
        <f>IF(C39="F",VLOOKUP(D39,'F 10K Road'!$A$2:$B$101,2,FALSE)*G39,VLOOKUP(D39,'M 10K Road'!$A$2:$B$101,2,FALSE)*G39)</f>
        <v>3.592210416666667E-2</v>
      </c>
      <c r="I39" s="24">
        <f t="shared" si="3"/>
        <v>38</v>
      </c>
      <c r="J39" s="25">
        <f>VLOOKUP(I39,'Point Table'!A:B,2,FALSE)</f>
        <v>28</v>
      </c>
      <c r="K39" s="13"/>
      <c r="P39" s="8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3">
      <c r="A40" s="3" t="s">
        <v>857</v>
      </c>
      <c r="B40" s="3" t="s">
        <v>858</v>
      </c>
      <c r="C40" s="3" t="s">
        <v>57</v>
      </c>
      <c r="D40" s="3">
        <v>32</v>
      </c>
      <c r="E40" s="2" t="s">
        <v>21</v>
      </c>
      <c r="F40" s="23" t="str">
        <f t="shared" si="2"/>
        <v>LaurenPalletFUPPER VALLEY RUNNING CLUB</v>
      </c>
      <c r="G40" s="15">
        <v>3.6354166666666667E-2</v>
      </c>
      <c r="H40" s="23">
        <f>IF(C40="F",VLOOKUP(D40,'F 10K Road'!$A$2:$B$101,2,FALSE)*G40,VLOOKUP(D40,'M 10K Road'!$A$2:$B$101,2,FALSE)*G40)</f>
        <v>3.6150583333333333E-2</v>
      </c>
      <c r="I40" s="24">
        <f t="shared" si="3"/>
        <v>39</v>
      </c>
      <c r="J40" s="25">
        <f>VLOOKUP(I40,'Point Table'!A:B,2,FALSE)</f>
        <v>27</v>
      </c>
    </row>
    <row r="41" spans="1:31" x14ac:dyDescent="0.3">
      <c r="A41" t="s">
        <v>121</v>
      </c>
      <c r="B41" t="s">
        <v>308</v>
      </c>
      <c r="C41" t="s">
        <v>57</v>
      </c>
      <c r="D41">
        <v>47</v>
      </c>
      <c r="E41" s="2" t="s">
        <v>18</v>
      </c>
      <c r="F41" s="23" t="str">
        <f t="shared" si="2"/>
        <v>ShelbyWalker-AdamsFGATE CITY STRIDERS</v>
      </c>
      <c r="G41" s="13">
        <v>4.0648148148148149E-2</v>
      </c>
      <c r="H41" s="23">
        <f>IF(C41="F",VLOOKUP(D41,'F 10K Road'!$A$2:$B$101,2,FALSE)*G41,VLOOKUP(D41,'M 10K Road'!$A$2:$B$101,2,FALSE)*G41)</f>
        <v>3.7026398148148149E-2</v>
      </c>
      <c r="I41" s="24">
        <f t="shared" si="3"/>
        <v>40</v>
      </c>
      <c r="J41" s="25">
        <f>VLOOKUP(I41,'Point Table'!A:B,2,FALSE)</f>
        <v>26</v>
      </c>
      <c r="P41" s="6"/>
      <c r="Q41" s="6"/>
      <c r="R41" s="9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3">
      <c r="A42" t="s">
        <v>273</v>
      </c>
      <c r="B42" t="s">
        <v>250</v>
      </c>
      <c r="C42" t="s">
        <v>57</v>
      </c>
      <c r="D42">
        <v>41</v>
      </c>
      <c r="E42" s="2" t="s">
        <v>21</v>
      </c>
      <c r="F42" s="23" t="str">
        <f t="shared" si="2"/>
        <v>KimberlyAllenFUPPER VALLEY RUNNING CLUB</v>
      </c>
      <c r="G42" s="13">
        <v>3.9282407407407412E-2</v>
      </c>
      <c r="H42" s="23">
        <f>IF(C42="F",VLOOKUP(D42,'F 10K Road'!$A$2:$B$101,2,FALSE)*G42,VLOOKUP(D42,'M 10K Road'!$A$2:$B$101,2,FALSE)*G42)</f>
        <v>3.7565766203703707E-2</v>
      </c>
      <c r="I42" s="24">
        <f t="shared" si="3"/>
        <v>41</v>
      </c>
      <c r="J42" s="25">
        <f>VLOOKUP(I42,'Point Table'!A:B,2,FALSE)</f>
        <v>25</v>
      </c>
      <c r="K42" s="12"/>
      <c r="P42" s="8"/>
      <c r="Y42" s="2"/>
      <c r="Z42" s="2"/>
      <c r="AA42" s="2"/>
      <c r="AB42" s="2"/>
      <c r="AC42" s="2"/>
      <c r="AD42" s="2"/>
      <c r="AE42" s="2"/>
    </row>
    <row r="43" spans="1:31" x14ac:dyDescent="0.3">
      <c r="A43" t="s">
        <v>175</v>
      </c>
      <c r="B43" t="s">
        <v>176</v>
      </c>
      <c r="C43" t="s">
        <v>57</v>
      </c>
      <c r="D43">
        <v>55</v>
      </c>
      <c r="E43" s="2" t="s">
        <v>18</v>
      </c>
      <c r="F43" s="23" t="str">
        <f t="shared" si="2"/>
        <v>DianneSmiglianiFGATE CITY STRIDERS</v>
      </c>
      <c r="G43" s="15">
        <v>4.6192129629629632E-2</v>
      </c>
      <c r="H43" s="23">
        <f>IF(C43="F",VLOOKUP(D43,'F 10K Road'!$A$2:$B$101,2,FALSE)*G43,VLOOKUP(D43,'M 10K Road'!$A$2:$B$101,2,FALSE)*G43)</f>
        <v>3.8454947916666669E-2</v>
      </c>
      <c r="I43" s="24">
        <f t="shared" si="3"/>
        <v>42</v>
      </c>
      <c r="J43" s="25">
        <f>VLOOKUP(I43,'Point Table'!A:B,2,FALSE)</f>
        <v>24.25</v>
      </c>
      <c r="P43" s="6"/>
      <c r="Q43" s="6"/>
      <c r="R43" s="9"/>
      <c r="AA43" s="2"/>
      <c r="AB43" s="2"/>
      <c r="AC43" s="2"/>
      <c r="AD43" s="2"/>
      <c r="AE43" s="2"/>
    </row>
    <row r="44" spans="1:31" x14ac:dyDescent="0.3">
      <c r="A44" t="s">
        <v>365</v>
      </c>
      <c r="B44" t="s">
        <v>222</v>
      </c>
      <c r="C44" t="s">
        <v>57</v>
      </c>
      <c r="D44">
        <v>39</v>
      </c>
      <c r="E44" s="2" t="s">
        <v>21</v>
      </c>
      <c r="F44" s="23" t="str">
        <f t="shared" si="2"/>
        <v>ErinFlynnFUPPER VALLEY RUNNING CLUB</v>
      </c>
      <c r="G44" s="13">
        <v>4.0069444444444442E-2</v>
      </c>
      <c r="H44" s="23">
        <f>IF(C44="F",VLOOKUP(D44,'F 10K Road'!$A$2:$B$101,2,FALSE)*G44,VLOOKUP(D44,'M 10K Road'!$A$2:$B$101,2,FALSE)*G44)</f>
        <v>3.8783215277777776E-2</v>
      </c>
      <c r="I44" s="24">
        <f t="shared" si="3"/>
        <v>43</v>
      </c>
      <c r="J44" s="25">
        <f>VLOOKUP(I44,'Point Table'!A:B,2,FALSE)</f>
        <v>23.5</v>
      </c>
      <c r="K44" s="12"/>
      <c r="P44" s="8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3">
      <c r="A45" t="s">
        <v>352</v>
      </c>
      <c r="B45" t="s">
        <v>353</v>
      </c>
      <c r="C45" t="s">
        <v>57</v>
      </c>
      <c r="D45">
        <v>41</v>
      </c>
      <c r="E45" s="2" t="s">
        <v>19</v>
      </c>
      <c r="F45" s="23" t="str">
        <f t="shared" si="2"/>
        <v>SharonPetersonFGREATER DERRY TRACK CLUB</v>
      </c>
      <c r="G45" s="13">
        <v>4.05787037037037E-2</v>
      </c>
      <c r="H45" s="23">
        <f>IF(C45="F",VLOOKUP(D45,'F 10K Road'!$A$2:$B$101,2,FALSE)*G45,VLOOKUP(D45,'M 10K Road'!$A$2:$B$101,2,FALSE)*G45)</f>
        <v>3.880541435185185E-2</v>
      </c>
      <c r="I45" s="24">
        <f t="shared" si="3"/>
        <v>44</v>
      </c>
      <c r="J45" s="25">
        <f>VLOOKUP(I45,'Point Table'!A:B,2,FALSE)</f>
        <v>22.75</v>
      </c>
      <c r="K45" s="12"/>
      <c r="P45" s="6"/>
      <c r="R45" s="9"/>
      <c r="AA45" s="2"/>
      <c r="AB45" s="2"/>
      <c r="AC45" s="2"/>
      <c r="AD45" s="2"/>
      <c r="AE45" s="2"/>
    </row>
    <row r="46" spans="1:31" x14ac:dyDescent="0.3">
      <c r="A46" t="s">
        <v>840</v>
      </c>
      <c r="B46" t="s">
        <v>841</v>
      </c>
      <c r="C46" t="s">
        <v>57</v>
      </c>
      <c r="D46">
        <v>49</v>
      </c>
      <c r="E46" s="2" t="s">
        <v>21</v>
      </c>
      <c r="F46" s="23" t="str">
        <f t="shared" si="2"/>
        <v>HeleneSistiFUPPER VALLEY RUNNING CLUB</v>
      </c>
      <c r="G46" s="13">
        <v>4.4826388888888895E-2</v>
      </c>
      <c r="H46" s="23">
        <f>IF(C46="F",VLOOKUP(D46,'F 10K Road'!$A$2:$B$101,2,FALSE)*G46,VLOOKUP(D46,'M 10K Road'!$A$2:$B$101,2,FALSE)*G46)</f>
        <v>3.9989621527777783E-2</v>
      </c>
      <c r="I46" s="24">
        <f t="shared" si="3"/>
        <v>45</v>
      </c>
      <c r="J46" s="25">
        <f>VLOOKUP(I46,'Point Table'!A:B,2,FALSE)</f>
        <v>22</v>
      </c>
      <c r="K46" s="13"/>
      <c r="P46" s="6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3">
      <c r="A47" t="s">
        <v>77</v>
      </c>
      <c r="B47" t="s">
        <v>827</v>
      </c>
      <c r="C47" t="s">
        <v>57</v>
      </c>
      <c r="D47">
        <v>48</v>
      </c>
      <c r="E47" s="2" t="s">
        <v>21</v>
      </c>
      <c r="F47" s="23" t="str">
        <f t="shared" si="2"/>
        <v>ChrisWolfeFUPPER VALLEY RUNNING CLUB</v>
      </c>
      <c r="G47" s="13">
        <v>4.5891203703703705E-2</v>
      </c>
      <c r="H47" s="23">
        <f>IF(C47="F",VLOOKUP(D47,'F 10K Road'!$A$2:$B$101,2,FALSE)*G47,VLOOKUP(D47,'M 10K Road'!$A$2:$B$101,2,FALSE)*G47)</f>
        <v>4.138009837962963E-2</v>
      </c>
      <c r="I47" s="24">
        <f t="shared" si="3"/>
        <v>46</v>
      </c>
      <c r="J47" s="25">
        <f>VLOOKUP(I47,'Point Table'!A:B,2,FALSE)</f>
        <v>21.25</v>
      </c>
      <c r="K47" s="13"/>
      <c r="P47" s="6"/>
      <c r="R47" s="9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3">
      <c r="A48" t="s">
        <v>434</v>
      </c>
      <c r="B48" t="s">
        <v>241</v>
      </c>
      <c r="C48" t="s">
        <v>57</v>
      </c>
      <c r="D48">
        <v>34</v>
      </c>
      <c r="E48" s="2" t="s">
        <v>21</v>
      </c>
      <c r="F48" s="23" t="str">
        <f t="shared" si="2"/>
        <v>KatieEdwardsFUPPER VALLEY RUNNING CLUB</v>
      </c>
      <c r="G48" s="13">
        <v>4.2129629629629628E-2</v>
      </c>
      <c r="H48" s="23">
        <f>IF(C48="F",VLOOKUP(D48,'F 10K Road'!$A$2:$B$101,2,FALSE)*G48,VLOOKUP(D48,'M 10K Road'!$A$2:$B$101,2,FALSE)*G48)</f>
        <v>4.1670416666666661E-2</v>
      </c>
      <c r="I48" s="24">
        <f t="shared" si="3"/>
        <v>47</v>
      </c>
      <c r="J48" s="25">
        <f>VLOOKUP(I48,'Point Table'!A:B,2,FALSE)</f>
        <v>20.5</v>
      </c>
      <c r="K48" s="13"/>
      <c r="P48" s="8"/>
      <c r="R48" s="9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3">
      <c r="A49" t="s">
        <v>103</v>
      </c>
      <c r="B49" t="s">
        <v>151</v>
      </c>
      <c r="C49" t="s">
        <v>57</v>
      </c>
      <c r="D49">
        <v>56</v>
      </c>
      <c r="E49" s="2" t="s">
        <v>18</v>
      </c>
      <c r="F49" s="23" t="str">
        <f t="shared" si="2"/>
        <v>JenniferJordanFGATE CITY STRIDERS</v>
      </c>
      <c r="G49" s="15">
        <v>5.1319444444444445E-2</v>
      </c>
      <c r="H49" s="23">
        <f>IF(C49="F",VLOOKUP(D49,'F 10K Road'!$A$2:$B$101,2,FALSE)*G49,VLOOKUP(D49,'M 10K Road'!$A$2:$B$101,2,FALSE)*G49)</f>
        <v>4.2215374999999999E-2</v>
      </c>
      <c r="I49" s="24">
        <f t="shared" si="3"/>
        <v>48</v>
      </c>
      <c r="J49" s="25">
        <f>VLOOKUP(I49,'Point Table'!A:B,2,FALSE)</f>
        <v>19.75</v>
      </c>
      <c r="P49" s="8"/>
      <c r="Q49" s="6"/>
      <c r="R49" s="9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3">
      <c r="A50" t="s">
        <v>221</v>
      </c>
      <c r="B50" t="s">
        <v>312</v>
      </c>
      <c r="C50" t="s">
        <v>57</v>
      </c>
      <c r="D50">
        <v>52</v>
      </c>
      <c r="E50" s="2" t="s">
        <v>19</v>
      </c>
      <c r="F50" s="23" t="str">
        <f t="shared" si="2"/>
        <v>PriscillaCamardaFGREATER DERRY TRACK CLUB</v>
      </c>
      <c r="G50" s="15">
        <v>4.9791666666666672E-2</v>
      </c>
      <c r="H50" s="23">
        <f>IF(C50="F",VLOOKUP(D50,'F 10K Road'!$A$2:$B$101,2,FALSE)*G50,VLOOKUP(D50,'M 10K Road'!$A$2:$B$101,2,FALSE)*G50)</f>
        <v>4.2935354166666669E-2</v>
      </c>
      <c r="I50" s="24">
        <f t="shared" si="3"/>
        <v>49</v>
      </c>
      <c r="J50" s="25">
        <f>VLOOKUP(I50,'Point Table'!A:B,2,FALSE)</f>
        <v>19</v>
      </c>
      <c r="K50" s="13"/>
      <c r="P50" s="6"/>
      <c r="Q50" s="6"/>
      <c r="R50" s="9"/>
      <c r="AA50" s="2"/>
      <c r="AB50" s="2"/>
      <c r="AC50" s="2"/>
      <c r="AD50" s="2"/>
      <c r="AE50" s="2"/>
    </row>
    <row r="51" spans="1:31" x14ac:dyDescent="0.3">
      <c r="A51" t="s">
        <v>835</v>
      </c>
      <c r="B51" t="s">
        <v>836</v>
      </c>
      <c r="C51" t="s">
        <v>57</v>
      </c>
      <c r="D51">
        <v>27</v>
      </c>
      <c r="E51" s="2" t="s">
        <v>21</v>
      </c>
      <c r="F51" s="23" t="str">
        <f t="shared" si="2"/>
        <v>MichaelaGoodwinFUPPER VALLEY RUNNING CLUB</v>
      </c>
      <c r="G51" s="13">
        <v>4.2997685185185187E-2</v>
      </c>
      <c r="H51" s="23">
        <f>IF(C51="F",VLOOKUP(D51,'F 10K Road'!$A$2:$B$101,2,FALSE)*G51,VLOOKUP(D51,'M 10K Road'!$A$2:$B$101,2,FALSE)*G51)</f>
        <v>4.2997685185185187E-2</v>
      </c>
      <c r="I51" s="24">
        <f t="shared" si="3"/>
        <v>50</v>
      </c>
      <c r="J51" s="25">
        <f>VLOOKUP(I51,'Point Table'!A:B,2,FALSE)</f>
        <v>18.25</v>
      </c>
      <c r="K51" s="13"/>
      <c r="P51" s="6"/>
      <c r="R51" s="9"/>
      <c r="Y51" s="2"/>
      <c r="Z51" s="2"/>
      <c r="AA51" s="2"/>
      <c r="AB51" s="2"/>
      <c r="AC51" s="2"/>
      <c r="AD51" s="2"/>
      <c r="AE51" s="2"/>
    </row>
    <row r="52" spans="1:31" x14ac:dyDescent="0.3">
      <c r="A52" t="s">
        <v>406</v>
      </c>
      <c r="B52" t="s">
        <v>775</v>
      </c>
      <c r="C52" t="s">
        <v>57</v>
      </c>
      <c r="D52">
        <v>65</v>
      </c>
      <c r="E52" s="2" t="s">
        <v>20</v>
      </c>
      <c r="F52" s="23" t="str">
        <f t="shared" si="2"/>
        <v>JaneSlaytonFMILLENNIUM RUNNING</v>
      </c>
      <c r="G52" s="15">
        <v>5.9236111111111107E-2</v>
      </c>
      <c r="H52" s="23">
        <f>IF(C52="F",VLOOKUP(D52,'F 10K Road'!$A$2:$B$101,2,FALSE)*G52,VLOOKUP(D52,'M 10K Road'!$A$2:$B$101,2,FALSE)*G52)</f>
        <v>4.3425993055555549E-2</v>
      </c>
      <c r="I52" s="24">
        <f t="shared" si="3"/>
        <v>51</v>
      </c>
      <c r="J52" s="25">
        <f>VLOOKUP(I52,'Point Table'!A:B,2,FALSE)</f>
        <v>17.5</v>
      </c>
      <c r="K52" s="13"/>
      <c r="P52" s="8"/>
      <c r="Q52" s="6"/>
      <c r="R52" s="9"/>
      <c r="X52" s="2"/>
      <c r="AB52" s="2"/>
      <c r="AC52" s="2"/>
      <c r="AD52" s="2"/>
      <c r="AE52" s="2"/>
    </row>
    <row r="53" spans="1:31" x14ac:dyDescent="0.3">
      <c r="A53" t="s">
        <v>842</v>
      </c>
      <c r="B53" t="s">
        <v>843</v>
      </c>
      <c r="C53" t="s">
        <v>57</v>
      </c>
      <c r="D53">
        <v>38</v>
      </c>
      <c r="E53" s="2" t="s">
        <v>21</v>
      </c>
      <c r="F53" s="23" t="str">
        <f t="shared" si="2"/>
        <v>JacqueleenAlbaneseFUPPER VALLEY RUNNING CLUB</v>
      </c>
      <c r="G53" s="13">
        <v>4.5231481481481484E-2</v>
      </c>
      <c r="H53" s="23">
        <f>IF(C53="F",VLOOKUP(D53,'F 10K Road'!$A$2:$B$101,2,FALSE)*G53,VLOOKUP(D53,'M 10K Road'!$A$2:$B$101,2,FALSE)*G53)</f>
        <v>4.4010231481481484E-2</v>
      </c>
      <c r="I53" s="24">
        <f t="shared" si="3"/>
        <v>52</v>
      </c>
      <c r="J53" s="25">
        <f>VLOOKUP(I53,'Point Table'!A:B,2,FALSE)</f>
        <v>17</v>
      </c>
      <c r="K53" s="13"/>
      <c r="P53" s="6"/>
      <c r="X53" s="2"/>
      <c r="Y53" s="2"/>
      <c r="Z53" s="2"/>
      <c r="AA53" s="2"/>
      <c r="AB53" s="2"/>
      <c r="AC53" s="2"/>
      <c r="AD53" s="2"/>
      <c r="AE53" s="2"/>
    </row>
    <row r="54" spans="1:31" x14ac:dyDescent="0.3">
      <c r="A54" t="s">
        <v>331</v>
      </c>
      <c r="B54" t="s">
        <v>844</v>
      </c>
      <c r="C54" t="s">
        <v>57</v>
      </c>
      <c r="D54">
        <v>40</v>
      </c>
      <c r="E54" s="2" t="s">
        <v>21</v>
      </c>
      <c r="F54" s="23" t="str">
        <f t="shared" si="2"/>
        <v>NicoleLosavioFUPPER VALLEY RUNNING CLUB</v>
      </c>
      <c r="G54" s="13">
        <v>4.5902777777777772E-2</v>
      </c>
      <c r="H54" s="23">
        <f>IF(C54="F",VLOOKUP(D54,'F 10K Road'!$A$2:$B$101,2,FALSE)*G54,VLOOKUP(D54,'M 10K Road'!$A$2:$B$101,2,FALSE)*G54)</f>
        <v>4.4172243055555553E-2</v>
      </c>
      <c r="I54" s="24">
        <f t="shared" si="3"/>
        <v>53</v>
      </c>
      <c r="J54" s="25">
        <f>VLOOKUP(I54,'Point Table'!A:B,2,FALSE)</f>
        <v>16.5</v>
      </c>
      <c r="K54" s="13"/>
      <c r="P54" s="6"/>
      <c r="R54" s="9"/>
      <c r="X54" s="2"/>
      <c r="Y54" s="2"/>
      <c r="Z54" s="2"/>
      <c r="AA54" s="2"/>
      <c r="AB54" s="2"/>
      <c r="AC54" s="2"/>
      <c r="AD54" s="2"/>
      <c r="AE54" s="2"/>
    </row>
    <row r="55" spans="1:31" x14ac:dyDescent="0.3">
      <c r="A55" t="s">
        <v>359</v>
      </c>
      <c r="B55" t="s">
        <v>831</v>
      </c>
      <c r="C55" t="s">
        <v>57</v>
      </c>
      <c r="D55">
        <v>63</v>
      </c>
      <c r="E55" s="2" t="s">
        <v>21</v>
      </c>
      <c r="F55" s="23" t="str">
        <f t="shared" si="2"/>
        <v>CherylLasellFUPPER VALLEY RUNNING CLUB</v>
      </c>
      <c r="G55" s="13">
        <v>5.8796296296296298E-2</v>
      </c>
      <c r="H55" s="23">
        <f>IF(C55="F",VLOOKUP(D55,'F 10K Road'!$A$2:$B$101,2,FALSE)*G55,VLOOKUP(D55,'M 10K Road'!$A$2:$B$101,2,FALSE)*G55)</f>
        <v>4.4273611111111111E-2</v>
      </c>
      <c r="I55" s="24">
        <f t="shared" si="3"/>
        <v>54</v>
      </c>
      <c r="J55" s="25">
        <f>VLOOKUP(I55,'Point Table'!A:B,2,FALSE)</f>
        <v>16</v>
      </c>
      <c r="K55" s="13"/>
    </row>
    <row r="56" spans="1:31" x14ac:dyDescent="0.3">
      <c r="A56" t="s">
        <v>315</v>
      </c>
      <c r="B56" t="s">
        <v>803</v>
      </c>
      <c r="C56" t="s">
        <v>57</v>
      </c>
      <c r="D56">
        <v>46</v>
      </c>
      <c r="E56" s="2" t="s">
        <v>19</v>
      </c>
      <c r="F56" s="23" t="str">
        <f t="shared" si="2"/>
        <v>HeatherGrayFGREATER DERRY TRACK CLUB</v>
      </c>
      <c r="G56" s="15">
        <v>4.83912037037037E-2</v>
      </c>
      <c r="H56" s="23">
        <f>IF(C56="F",VLOOKUP(D56,'F 10K Road'!$A$2:$B$101,2,FALSE)*G56,VLOOKUP(D56,'M 10K Road'!$A$2:$B$101,2,FALSE)*G56)</f>
        <v>4.4495711805555553E-2</v>
      </c>
      <c r="I56" s="24">
        <f t="shared" si="3"/>
        <v>55</v>
      </c>
      <c r="J56" s="25">
        <f>VLOOKUP(I56,'Point Table'!A:B,2,FALSE)</f>
        <v>15.5</v>
      </c>
      <c r="K56" s="13"/>
      <c r="P56" s="6"/>
      <c r="Q56" s="6"/>
      <c r="R56" s="9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3">
      <c r="A57" t="s">
        <v>160</v>
      </c>
      <c r="B57" t="s">
        <v>161</v>
      </c>
      <c r="C57" t="s">
        <v>57</v>
      </c>
      <c r="D57">
        <v>60</v>
      </c>
      <c r="E57" s="2" t="s">
        <v>18</v>
      </c>
      <c r="F57" s="23" t="str">
        <f t="shared" si="2"/>
        <v>DebbieRiouxFGATE CITY STRIDERS</v>
      </c>
      <c r="G57" s="15">
        <v>5.7569444444444444E-2</v>
      </c>
      <c r="H57" s="23">
        <f>IF(C57="F",VLOOKUP(D57,'F 10K Road'!$A$2:$B$101,2,FALSE)*G57,VLOOKUP(D57,'M 10K Road'!$A$2:$B$101,2,FALSE)*G57)</f>
        <v>4.5065361111111112E-2</v>
      </c>
      <c r="I57" s="24">
        <f t="shared" si="3"/>
        <v>56</v>
      </c>
      <c r="J57" s="25">
        <f>VLOOKUP(I57,'Point Table'!A:B,2,FALSE)</f>
        <v>15</v>
      </c>
      <c r="P57" s="6"/>
      <c r="R57" s="9"/>
      <c r="AA57" s="2"/>
      <c r="AB57" s="2"/>
      <c r="AC57" s="2"/>
      <c r="AD57" s="2"/>
      <c r="AE57" s="2"/>
    </row>
    <row r="58" spans="1:31" x14ac:dyDescent="0.3">
      <c r="A58" t="s">
        <v>853</v>
      </c>
      <c r="B58" t="s">
        <v>854</v>
      </c>
      <c r="C58" t="s">
        <v>57</v>
      </c>
      <c r="D58">
        <v>58</v>
      </c>
      <c r="E58" s="2" t="s">
        <v>21</v>
      </c>
      <c r="F58" s="23" t="str">
        <f t="shared" si="2"/>
        <v>CareyStillmanFUPPER VALLEY RUNNING CLUB</v>
      </c>
      <c r="G58" s="13">
        <v>5.6331018518518516E-2</v>
      </c>
      <c r="H58" s="23">
        <f>IF(C58="F",VLOOKUP(D58,'F 10K Road'!$A$2:$B$101,2,FALSE)*G58,VLOOKUP(D58,'M 10K Road'!$A$2:$B$101,2,FALSE)*G58)</f>
        <v>4.5216908564814813E-2</v>
      </c>
      <c r="I58" s="24">
        <f t="shared" si="3"/>
        <v>57</v>
      </c>
      <c r="J58" s="25">
        <f>VLOOKUP(I58,'Point Table'!A:B,2,FALSE)</f>
        <v>14.5</v>
      </c>
      <c r="K58" s="13"/>
    </row>
    <row r="59" spans="1:31" x14ac:dyDescent="0.3">
      <c r="A59" t="s">
        <v>203</v>
      </c>
      <c r="B59" t="s">
        <v>408</v>
      </c>
      <c r="C59" t="s">
        <v>57</v>
      </c>
      <c r="D59">
        <v>64</v>
      </c>
      <c r="E59" s="2" t="s">
        <v>18</v>
      </c>
      <c r="F59" s="23" t="str">
        <f t="shared" si="2"/>
        <v>EllenKolbFGATE CITY STRIDERS</v>
      </c>
      <c r="G59" s="15">
        <v>6.1134259259259256E-2</v>
      </c>
      <c r="H59" s="23">
        <f>IF(C59="F",VLOOKUP(D59,'F 10K Road'!$A$2:$B$101,2,FALSE)*G59,VLOOKUP(D59,'M 10K Road'!$A$2:$B$101,2,FALSE)*G59)</f>
        <v>4.542886805555555E-2</v>
      </c>
      <c r="I59" s="24">
        <f t="shared" si="3"/>
        <v>58</v>
      </c>
      <c r="J59" s="25">
        <f>VLOOKUP(I59,'Point Table'!A:B,2,FALSE)</f>
        <v>14</v>
      </c>
      <c r="P59" s="8"/>
      <c r="AA59" s="2"/>
      <c r="AB59" s="2"/>
      <c r="AC59" s="2"/>
      <c r="AD59" s="2"/>
      <c r="AE59" s="2"/>
    </row>
    <row r="60" spans="1:31" x14ac:dyDescent="0.3">
      <c r="A60" t="s">
        <v>173</v>
      </c>
      <c r="B60" t="s">
        <v>174</v>
      </c>
      <c r="C60" t="s">
        <v>57</v>
      </c>
      <c r="D60">
        <v>55</v>
      </c>
      <c r="E60" s="2" t="s">
        <v>19</v>
      </c>
      <c r="F60" s="23" t="str">
        <f t="shared" si="2"/>
        <v>ChristineRosenwasserFGREATER DERRY TRACK CLUB</v>
      </c>
      <c r="G60" s="15">
        <v>5.4930555555555559E-2</v>
      </c>
      <c r="H60" s="23">
        <f>IF(C60="F",VLOOKUP(D60,'F 10K Road'!$A$2:$B$101,2,FALSE)*G60,VLOOKUP(D60,'M 10K Road'!$A$2:$B$101,2,FALSE)*G60)</f>
        <v>4.5729687500000005E-2</v>
      </c>
      <c r="I60" s="24">
        <f t="shared" si="3"/>
        <v>59</v>
      </c>
      <c r="J60" s="25">
        <f>VLOOKUP(I60,'Point Table'!A:B,2,FALSE)</f>
        <v>13.5</v>
      </c>
      <c r="K60" s="13"/>
      <c r="P60" s="8"/>
      <c r="Q60" s="6"/>
      <c r="R60" s="9"/>
      <c r="AA60" s="2"/>
      <c r="AB60" s="2"/>
      <c r="AC60" s="2"/>
      <c r="AD60" s="2"/>
      <c r="AE60" s="2"/>
    </row>
    <row r="61" spans="1:31" x14ac:dyDescent="0.3">
      <c r="A61" t="s">
        <v>717</v>
      </c>
      <c r="B61" t="s">
        <v>718</v>
      </c>
      <c r="C61" t="s">
        <v>57</v>
      </c>
      <c r="D61">
        <v>35</v>
      </c>
      <c r="E61" s="2" t="s">
        <v>19</v>
      </c>
      <c r="F61" s="23" t="str">
        <f t="shared" si="2"/>
        <v>AmandaKiFGREATER DERRY TRACK CLUB</v>
      </c>
      <c r="G61" s="15">
        <v>4.6840277777777779E-2</v>
      </c>
      <c r="H61" s="23">
        <f>IF(C61="F",VLOOKUP(D61,'F 10K Road'!$A$2:$B$101,2,FALSE)*G61,VLOOKUP(D61,'M 10K Road'!$A$2:$B$101,2,FALSE)*G61)</f>
        <v>4.6170461805555556E-2</v>
      </c>
      <c r="I61" s="24">
        <f t="shared" si="3"/>
        <v>60</v>
      </c>
      <c r="J61" s="25">
        <f>VLOOKUP(I61,'Point Table'!A:B,2,FALSE)</f>
        <v>13</v>
      </c>
      <c r="K61" s="13"/>
      <c r="P61" s="8"/>
      <c r="Q61" s="6"/>
      <c r="R61" s="9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3">
      <c r="A62" t="s">
        <v>131</v>
      </c>
      <c r="B62" t="s">
        <v>851</v>
      </c>
      <c r="C62" t="s">
        <v>57</v>
      </c>
      <c r="D62">
        <v>47</v>
      </c>
      <c r="E62" s="2" t="s">
        <v>21</v>
      </c>
      <c r="F62" s="23" t="str">
        <f t="shared" si="2"/>
        <v>AmySpencerFUPPER VALLEY RUNNING CLUB</v>
      </c>
      <c r="G62" s="13">
        <v>5.0902777777777776E-2</v>
      </c>
      <c r="H62" s="23">
        <f>IF(C62="F",VLOOKUP(D62,'F 10K Road'!$A$2:$B$101,2,FALSE)*G62,VLOOKUP(D62,'M 10K Road'!$A$2:$B$101,2,FALSE)*G62)</f>
        <v>4.636734027777778E-2</v>
      </c>
      <c r="I62" s="24">
        <f t="shared" si="3"/>
        <v>61</v>
      </c>
      <c r="J62" s="25">
        <f>VLOOKUP(I62,'Point Table'!A:B,2,FALSE)</f>
        <v>12.5</v>
      </c>
      <c r="K62" s="13"/>
    </row>
    <row r="63" spans="1:31" x14ac:dyDescent="0.3">
      <c r="A63" t="s">
        <v>800</v>
      </c>
      <c r="B63" t="s">
        <v>801</v>
      </c>
      <c r="C63" t="s">
        <v>57</v>
      </c>
      <c r="D63">
        <v>34</v>
      </c>
      <c r="E63" s="2" t="s">
        <v>19</v>
      </c>
      <c r="F63" s="23" t="str">
        <f t="shared" si="2"/>
        <v>AndreaWaldronFGREATER DERRY TRACK CLUB</v>
      </c>
      <c r="G63" s="15">
        <v>4.7233796296296295E-2</v>
      </c>
      <c r="H63" s="23">
        <f>IF(C63="F",VLOOKUP(D63,'F 10K Road'!$A$2:$B$101,2,FALSE)*G63,VLOOKUP(D63,'M 10K Road'!$A$2:$B$101,2,FALSE)*G63)</f>
        <v>4.6718947916666663E-2</v>
      </c>
      <c r="I63" s="24">
        <f t="shared" si="3"/>
        <v>62</v>
      </c>
      <c r="J63" s="25">
        <f>VLOOKUP(I63,'Point Table'!A:B,2,FALSE)</f>
        <v>12.125</v>
      </c>
      <c r="K63" s="13"/>
      <c r="P63" s="8"/>
      <c r="Q63" s="6"/>
      <c r="R63" s="9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3">
      <c r="A64" t="s">
        <v>395</v>
      </c>
      <c r="B64" t="s">
        <v>396</v>
      </c>
      <c r="C64" t="s">
        <v>57</v>
      </c>
      <c r="D64">
        <v>46</v>
      </c>
      <c r="E64" s="2" t="s">
        <v>18</v>
      </c>
      <c r="F64" s="23" t="str">
        <f t="shared" si="2"/>
        <v>Johanna LisleNewboldFGATE CITY STRIDERS</v>
      </c>
      <c r="G64" s="15">
        <v>5.2280092592592593E-2</v>
      </c>
      <c r="H64" s="23">
        <f>IF(C64="F",VLOOKUP(D64,'F 10K Road'!$A$2:$B$101,2,FALSE)*G64,VLOOKUP(D64,'M 10K Road'!$A$2:$B$101,2,FALSE)*G64)</f>
        <v>4.8071545138888887E-2</v>
      </c>
      <c r="I64" s="24">
        <f t="shared" si="3"/>
        <v>63</v>
      </c>
      <c r="J64" s="25">
        <f>VLOOKUP(I64,'Point Table'!A:B,2,FALSE)</f>
        <v>11.75</v>
      </c>
      <c r="P64" s="8"/>
      <c r="Q64" s="6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3">
      <c r="A65" t="s">
        <v>147</v>
      </c>
      <c r="B65" t="s">
        <v>148</v>
      </c>
      <c r="C65" t="s">
        <v>57</v>
      </c>
      <c r="D65">
        <v>44</v>
      </c>
      <c r="E65" s="2" t="s">
        <v>18</v>
      </c>
      <c r="F65" s="23" t="str">
        <f t="shared" si="2"/>
        <v>EmilyCunhaFGATE CITY STRIDERS</v>
      </c>
      <c r="G65" s="15">
        <v>5.3124999999999999E-2</v>
      </c>
      <c r="H65" s="23">
        <f>IF(C65="F",VLOOKUP(D65,'F 10K Road'!$A$2:$B$101,2,FALSE)*G65,VLOOKUP(D65,'M 10K Road'!$A$2:$B$101,2,FALSE)*G65)</f>
        <v>4.9703749999999998E-2</v>
      </c>
      <c r="I65" s="24">
        <f t="shared" si="3"/>
        <v>64</v>
      </c>
      <c r="J65" s="25">
        <f>VLOOKUP(I65,'Point Table'!A:B,2,FALSE)</f>
        <v>11.375</v>
      </c>
      <c r="P65" s="8"/>
      <c r="R65" s="9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3">
      <c r="A66" t="s">
        <v>211</v>
      </c>
      <c r="B66" t="s">
        <v>707</v>
      </c>
      <c r="C66" t="s">
        <v>57</v>
      </c>
      <c r="D66">
        <v>29</v>
      </c>
      <c r="E66" s="2" t="s">
        <v>19</v>
      </c>
      <c r="F66" s="23" t="str">
        <f t="shared" ref="F66:F97" si="4">A66&amp;B66&amp;C66&amp;E66</f>
        <v>ChristinaDisalvoFGREATER DERRY TRACK CLUB</v>
      </c>
      <c r="G66" s="15">
        <v>5.004629629629629E-2</v>
      </c>
      <c r="H66" s="23">
        <f>IF(C66="F",VLOOKUP(D66,'F 10K Road'!$A$2:$B$101,2,FALSE)*G66,VLOOKUP(D66,'M 10K Road'!$A$2:$B$101,2,FALSE)*G66)</f>
        <v>5.0001254629629621E-2</v>
      </c>
      <c r="I66" s="24">
        <f t="shared" ref="I66:I97" si="5">COUNTIFS($C$2:$C$300,C66,$H$2:$H$300,"&lt;"&amp;H66)+1</f>
        <v>65</v>
      </c>
      <c r="J66" s="25">
        <f>VLOOKUP(I66,'Point Table'!A:B,2,FALSE)</f>
        <v>11</v>
      </c>
      <c r="K66" s="13"/>
      <c r="P66" s="6"/>
      <c r="Q66" s="6"/>
      <c r="R66" s="9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3">
      <c r="A67" t="s">
        <v>103</v>
      </c>
      <c r="B67" t="s">
        <v>850</v>
      </c>
      <c r="C67" t="s">
        <v>57</v>
      </c>
      <c r="D67">
        <v>35</v>
      </c>
      <c r="E67" s="2" t="s">
        <v>21</v>
      </c>
      <c r="F67" s="23" t="str">
        <f t="shared" si="4"/>
        <v>JenniferFullertonFUPPER VALLEY RUNNING CLUB</v>
      </c>
      <c r="G67" s="13">
        <v>5.0740740740740746E-2</v>
      </c>
      <c r="H67" s="23">
        <f>IF(C67="F",VLOOKUP(D67,'F 10K Road'!$A$2:$B$101,2,FALSE)*G67,VLOOKUP(D67,'M 10K Road'!$A$2:$B$101,2,FALSE)*G67)</f>
        <v>5.0015148148148156E-2</v>
      </c>
      <c r="I67" s="24">
        <f t="shared" si="5"/>
        <v>66</v>
      </c>
      <c r="J67" s="25">
        <f>VLOOKUP(I67,'Point Table'!A:B,2,FALSE)</f>
        <v>10.625</v>
      </c>
      <c r="K67" s="13"/>
      <c r="R67" s="9"/>
      <c r="X67" s="2"/>
      <c r="Y67" s="2"/>
      <c r="Z67" s="2"/>
      <c r="AA67" s="2"/>
      <c r="AB67" s="2"/>
      <c r="AC67" s="2"/>
      <c r="AD67" s="2"/>
      <c r="AE67" s="2"/>
    </row>
    <row r="68" spans="1:31" x14ac:dyDescent="0.3">
      <c r="A68" t="s">
        <v>794</v>
      </c>
      <c r="B68" t="s">
        <v>795</v>
      </c>
      <c r="C68" t="s">
        <v>57</v>
      </c>
      <c r="D68">
        <v>42</v>
      </c>
      <c r="E68" s="2" t="s">
        <v>22</v>
      </c>
      <c r="F68" s="23" t="str">
        <f t="shared" si="4"/>
        <v>LindsayHamrickFGRANITE STATE RACING TEAM</v>
      </c>
      <c r="G68" s="15">
        <v>5.3379629629629631E-2</v>
      </c>
      <c r="H68" s="23">
        <f>IF(C68="F",VLOOKUP(D68,'F 10K Road'!$A$2:$B$101,2,FALSE)*G68,VLOOKUP(D68,'M 10K Road'!$A$2:$B$101,2,FALSE)*G68)</f>
        <v>5.0705310185185183E-2</v>
      </c>
      <c r="I68" s="24">
        <f t="shared" si="5"/>
        <v>67</v>
      </c>
      <c r="J68" s="25">
        <f>VLOOKUP(I68,'Point Table'!A:B,2,FALSE)</f>
        <v>10.25</v>
      </c>
      <c r="P68" s="6"/>
      <c r="R68" s="9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3">
      <c r="A69" t="s">
        <v>143</v>
      </c>
      <c r="B69" t="s">
        <v>144</v>
      </c>
      <c r="C69" t="s">
        <v>57</v>
      </c>
      <c r="D69">
        <v>28</v>
      </c>
      <c r="E69" s="2" t="s">
        <v>18</v>
      </c>
      <c r="F69" s="23" t="str">
        <f t="shared" si="4"/>
        <v>AlisonLilienfeldFGATE CITY STRIDERS</v>
      </c>
      <c r="G69" s="15">
        <v>5.1631944444444446E-2</v>
      </c>
      <c r="H69" s="23">
        <f>IF(C69="F",VLOOKUP(D69,'F 10K Road'!$A$2:$B$101,2,FALSE)*G69,VLOOKUP(D69,'M 10K Road'!$A$2:$B$101,2,FALSE)*G69)</f>
        <v>5.1621618055555561E-2</v>
      </c>
      <c r="I69" s="24">
        <f t="shared" si="5"/>
        <v>68</v>
      </c>
      <c r="J69" s="25">
        <f>VLOOKUP(I69,'Point Table'!A:B,2,FALSE)</f>
        <v>9.875</v>
      </c>
      <c r="P69" s="8"/>
      <c r="Q69" s="6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3">
      <c r="A70" t="s">
        <v>166</v>
      </c>
      <c r="B70" t="s">
        <v>133</v>
      </c>
      <c r="C70" t="s">
        <v>57</v>
      </c>
      <c r="D70">
        <v>50</v>
      </c>
      <c r="E70" s="2" t="s">
        <v>19</v>
      </c>
      <c r="F70" s="23" t="str">
        <f t="shared" si="4"/>
        <v>JennaElliottFGREATER DERRY TRACK CLUB</v>
      </c>
      <c r="G70" s="15">
        <v>5.9363425925925924E-2</v>
      </c>
      <c r="H70" s="23">
        <f>IF(C70="F",VLOOKUP(D70,'F 10K Road'!$A$2:$B$101,2,FALSE)*G70,VLOOKUP(D70,'M 10K Road'!$A$2:$B$101,2,FALSE)*G70)</f>
        <v>5.237041435185185E-2</v>
      </c>
      <c r="I70" s="24">
        <f t="shared" si="5"/>
        <v>69</v>
      </c>
      <c r="J70" s="25">
        <f>VLOOKUP(I70,'Point Table'!A:B,2,FALSE)</f>
        <v>9.5</v>
      </c>
      <c r="K70" s="13"/>
      <c r="P70" s="6"/>
      <c r="Q70" s="6"/>
      <c r="R70" s="9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3">
      <c r="A71" t="s">
        <v>658</v>
      </c>
      <c r="B71" t="s">
        <v>804</v>
      </c>
      <c r="C71" t="s">
        <v>33</v>
      </c>
      <c r="D71">
        <v>46</v>
      </c>
      <c r="E71" s="2" t="s">
        <v>20</v>
      </c>
      <c r="F71" s="23" t="str">
        <f t="shared" si="4"/>
        <v>MikeVeilleuxMMILLENNIUM RUNNING</v>
      </c>
      <c r="G71" s="13">
        <v>2.4826388888888887E-2</v>
      </c>
      <c r="H71" s="23">
        <f>IF(C71="F",VLOOKUP(D71,'F 10K Road'!$A$2:$B$101,2,FALSE)*G71,VLOOKUP(D71,'M 10K Road'!$A$2:$B$101,2,FALSE)*G71)</f>
        <v>2.2805520833333332E-2</v>
      </c>
      <c r="I71" s="24">
        <f t="shared" si="5"/>
        <v>1</v>
      </c>
      <c r="J71" s="25">
        <f>VLOOKUP(I71,'Point Table'!A:B,2,FALSE)</f>
        <v>100</v>
      </c>
      <c r="K71" s="12"/>
      <c r="P71" s="6"/>
      <c r="Q71" s="6"/>
      <c r="R71" s="9"/>
      <c r="AA71" s="2"/>
      <c r="AB71" s="2"/>
      <c r="AC71" s="2"/>
      <c r="AD71" s="2"/>
      <c r="AE71" s="2"/>
    </row>
    <row r="72" spans="1:31" x14ac:dyDescent="0.3">
      <c r="A72" t="s">
        <v>473</v>
      </c>
      <c r="B72" t="s">
        <v>474</v>
      </c>
      <c r="C72" t="s">
        <v>33</v>
      </c>
      <c r="D72">
        <v>52</v>
      </c>
      <c r="E72" s="2" t="s">
        <v>20</v>
      </c>
      <c r="F72" s="23" t="str">
        <f t="shared" si="4"/>
        <v>DavidSaarinenMMILLENNIUM RUNNING</v>
      </c>
      <c r="G72" s="13">
        <v>2.6550925925925926E-2</v>
      </c>
      <c r="H72" s="23">
        <f>IF(C72="F",VLOOKUP(D72,'F 10K Road'!$A$2:$B$101,2,FALSE)*G72,VLOOKUP(D72,'M 10K Road'!$A$2:$B$101,2,FALSE)*G72)</f>
        <v>2.319488888888889E-2</v>
      </c>
      <c r="I72" s="24">
        <f t="shared" si="5"/>
        <v>2</v>
      </c>
      <c r="J72" s="25">
        <f>VLOOKUP(I72,'Point Table'!A:B,2,FALSE)</f>
        <v>97</v>
      </c>
      <c r="K72" s="12"/>
      <c r="P72" s="6"/>
      <c r="R72" s="9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3">
      <c r="A73" t="s">
        <v>180</v>
      </c>
      <c r="B73" t="s">
        <v>356</v>
      </c>
      <c r="C73" t="s">
        <v>33</v>
      </c>
      <c r="D73">
        <v>51</v>
      </c>
      <c r="E73" s="2" t="s">
        <v>20</v>
      </c>
      <c r="F73" s="23" t="str">
        <f t="shared" si="4"/>
        <v>MarkLapradeMMILLENNIUM RUNNING</v>
      </c>
      <c r="G73" s="13">
        <v>2.6342592592592588E-2</v>
      </c>
      <c r="H73" s="23">
        <f>IF(C73="F",VLOOKUP(D73,'F 10K Road'!$A$2:$B$101,2,FALSE)*G73,VLOOKUP(D73,'M 10K Road'!$A$2:$B$101,2,FALSE)*G73)</f>
        <v>2.3210458333333329E-2</v>
      </c>
      <c r="I73" s="24">
        <f t="shared" si="5"/>
        <v>3</v>
      </c>
      <c r="J73" s="25">
        <f>VLOOKUP(I73,'Point Table'!A:B,2,FALSE)</f>
        <v>94</v>
      </c>
      <c r="K73" s="12"/>
      <c r="P73" s="6"/>
      <c r="Q73" s="6"/>
      <c r="R73" s="9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3">
      <c r="A74" t="s">
        <v>48</v>
      </c>
      <c r="B74" t="s">
        <v>49</v>
      </c>
      <c r="C74" t="s">
        <v>33</v>
      </c>
      <c r="D74">
        <v>55</v>
      </c>
      <c r="E74" s="2" t="s">
        <v>18</v>
      </c>
      <c r="F74" s="23" t="str">
        <f t="shared" si="4"/>
        <v>MichaelO'NeillMGATE CITY STRIDERS</v>
      </c>
      <c r="G74" s="13">
        <v>2.7314814814814816E-2</v>
      </c>
      <c r="H74" s="23">
        <f>IF(C74="F",VLOOKUP(D74,'F 10K Road'!$A$2:$B$101,2,FALSE)*G74,VLOOKUP(D74,'M 10K Road'!$A$2:$B$101,2,FALSE)*G74)</f>
        <v>2.3247638888888891E-2</v>
      </c>
      <c r="I74" s="24">
        <f t="shared" si="5"/>
        <v>4</v>
      </c>
      <c r="J74" s="25">
        <f>VLOOKUP(I74,'Point Table'!A:B,2,FALSE)</f>
        <v>91</v>
      </c>
      <c r="P74" s="6"/>
      <c r="Q74" s="6"/>
      <c r="R74" s="9"/>
      <c r="X74" s="2"/>
      <c r="AB74" s="2"/>
      <c r="AC74" s="2"/>
      <c r="AD74" s="2"/>
      <c r="AE74" s="2"/>
    </row>
    <row r="75" spans="1:31" x14ac:dyDescent="0.3">
      <c r="A75" t="s">
        <v>516</v>
      </c>
      <c r="B75" t="s">
        <v>652</v>
      </c>
      <c r="C75" t="s">
        <v>33</v>
      </c>
      <c r="D75">
        <v>45</v>
      </c>
      <c r="E75" s="2" t="s">
        <v>20</v>
      </c>
      <c r="F75" s="23" t="str">
        <f t="shared" si="4"/>
        <v>DaveBeaudoinMMILLENNIUM RUNNING</v>
      </c>
      <c r="G75" s="13">
        <v>2.5277777777777777E-2</v>
      </c>
      <c r="H75" s="23">
        <f>IF(C75="F",VLOOKUP(D75,'F 10K Road'!$A$2:$B$101,2,FALSE)*G75,VLOOKUP(D75,'M 10K Road'!$A$2:$B$101,2,FALSE)*G75)</f>
        <v>2.340975E-2</v>
      </c>
      <c r="I75" s="24">
        <f t="shared" si="5"/>
        <v>5</v>
      </c>
      <c r="J75" s="25">
        <f>VLOOKUP(I75,'Point Table'!A:B,2,FALSE)</f>
        <v>88</v>
      </c>
      <c r="K75" s="12"/>
      <c r="P75" s="8"/>
      <c r="Q75" s="6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3">
      <c r="A76" t="s">
        <v>42</v>
      </c>
      <c r="B76" t="s">
        <v>43</v>
      </c>
      <c r="C76" t="s">
        <v>33</v>
      </c>
      <c r="D76">
        <v>46</v>
      </c>
      <c r="E76" s="2" t="s">
        <v>18</v>
      </c>
      <c r="F76" s="23" t="str">
        <f t="shared" si="4"/>
        <v>RyanAschbrennerMGATE CITY STRIDERS</v>
      </c>
      <c r="G76" s="13">
        <v>2.5555555555555554E-2</v>
      </c>
      <c r="H76" s="23">
        <f>IF(C76="F",VLOOKUP(D76,'F 10K Road'!$A$2:$B$101,2,FALSE)*G76,VLOOKUP(D76,'M 10K Road'!$A$2:$B$101,2,FALSE)*G76)</f>
        <v>2.3475333333333331E-2</v>
      </c>
      <c r="I76" s="24">
        <f t="shared" si="5"/>
        <v>6</v>
      </c>
      <c r="J76" s="25">
        <f>VLOOKUP(I76,'Point Table'!A:B,2,FALSE)</f>
        <v>85</v>
      </c>
      <c r="P76" s="6"/>
      <c r="Q76" s="6"/>
      <c r="R76" s="9"/>
      <c r="X76" s="2"/>
      <c r="AB76" s="2"/>
      <c r="AC76" s="2"/>
      <c r="AD76" s="2"/>
      <c r="AE76" s="2"/>
    </row>
    <row r="77" spans="1:31" x14ac:dyDescent="0.3">
      <c r="A77" t="s">
        <v>58</v>
      </c>
      <c r="B77" t="s">
        <v>60</v>
      </c>
      <c r="C77" t="s">
        <v>33</v>
      </c>
      <c r="D77">
        <v>59</v>
      </c>
      <c r="E77" s="2" t="s">
        <v>21</v>
      </c>
      <c r="F77" s="23" t="str">
        <f t="shared" si="4"/>
        <v>JimWestrichMUPPER VALLEY RUNNING CLUB</v>
      </c>
      <c r="G77" s="13">
        <v>2.9085648148148149E-2</v>
      </c>
      <c r="H77" s="23">
        <f>IF(C77="F",VLOOKUP(D77,'F 10K Road'!$A$2:$B$101,2,FALSE)*G77,VLOOKUP(D77,'M 10K Road'!$A$2:$B$101,2,FALSE)*G77)</f>
        <v>2.3882225694444446E-2</v>
      </c>
      <c r="I77" s="24">
        <f t="shared" si="5"/>
        <v>7</v>
      </c>
      <c r="J77" s="25">
        <f>VLOOKUP(I77,'Point Table'!A:B,2,FALSE)</f>
        <v>82</v>
      </c>
      <c r="K77" s="12"/>
      <c r="P77" s="6"/>
      <c r="Q77" s="6"/>
      <c r="R77" s="9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3">
      <c r="A78" t="s">
        <v>53</v>
      </c>
      <c r="B78" t="s">
        <v>54</v>
      </c>
      <c r="C78" t="s">
        <v>33</v>
      </c>
      <c r="D78">
        <v>56</v>
      </c>
      <c r="E78" s="2" t="s">
        <v>19</v>
      </c>
      <c r="F78" s="23" t="str">
        <f t="shared" si="4"/>
        <v>JohnMcGarryMGREATER DERRY TRACK CLUB</v>
      </c>
      <c r="G78" s="13">
        <v>2.8738425925925928E-2</v>
      </c>
      <c r="H78" s="23">
        <f>IF(C78="F",VLOOKUP(D78,'F 10K Road'!$A$2:$B$101,2,FALSE)*G78,VLOOKUP(D78,'M 10K Road'!$A$2:$B$101,2,FALSE)*G78)</f>
        <v>2.4243736111111112E-2</v>
      </c>
      <c r="I78" s="24">
        <f t="shared" si="5"/>
        <v>8</v>
      </c>
      <c r="J78" s="25">
        <f>VLOOKUP(I78,'Point Table'!A:B,2,FALSE)</f>
        <v>79</v>
      </c>
      <c r="P78" s="6"/>
      <c r="Q78" s="6"/>
      <c r="R78" s="9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3">
      <c r="A79" t="s">
        <v>802</v>
      </c>
      <c r="B79" t="s">
        <v>88</v>
      </c>
      <c r="C79" t="s">
        <v>33</v>
      </c>
      <c r="D79">
        <v>69</v>
      </c>
      <c r="E79" s="2" t="s">
        <v>21</v>
      </c>
      <c r="F79" s="23" t="str">
        <f t="shared" si="4"/>
        <v>JeffReedMUPPER VALLEY RUNNING CLUB</v>
      </c>
      <c r="G79" s="13">
        <v>3.2847222222222222E-2</v>
      </c>
      <c r="H79" s="23">
        <f>IF(C79="F",VLOOKUP(D79,'F 10K Road'!$A$2:$B$101,2,FALSE)*G79,VLOOKUP(D79,'M 10K Road'!$A$2:$B$101,2,FALSE)*G79)</f>
        <v>2.45073125E-2</v>
      </c>
      <c r="I79" s="24">
        <f t="shared" si="5"/>
        <v>9</v>
      </c>
      <c r="J79" s="25">
        <f>VLOOKUP(I79,'Point Table'!A:B,2,FALSE)</f>
        <v>76</v>
      </c>
      <c r="K79" s="12"/>
      <c r="P79" s="6"/>
      <c r="Q79" s="6"/>
      <c r="R79" s="9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3">
      <c r="A80" t="s">
        <v>180</v>
      </c>
      <c r="B80" t="s">
        <v>181</v>
      </c>
      <c r="C80" t="s">
        <v>33</v>
      </c>
      <c r="D80">
        <v>56</v>
      </c>
      <c r="E80" s="2" t="s">
        <v>20</v>
      </c>
      <c r="F80" s="23" t="str">
        <f t="shared" si="4"/>
        <v>MarkCraneMMILLENNIUM RUNNING</v>
      </c>
      <c r="G80" s="13">
        <v>2.9097222222222222E-2</v>
      </c>
      <c r="H80" s="23">
        <f>IF(C80="F",VLOOKUP(D80,'F 10K Road'!$A$2:$B$101,2,FALSE)*G80,VLOOKUP(D80,'M 10K Road'!$A$2:$B$101,2,FALSE)*G80)</f>
        <v>2.4546416666666668E-2</v>
      </c>
      <c r="I80" s="24">
        <f t="shared" si="5"/>
        <v>10</v>
      </c>
      <c r="J80" s="25">
        <f>VLOOKUP(I80,'Point Table'!A:B,2,FALSE)</f>
        <v>73</v>
      </c>
      <c r="K80" s="12"/>
      <c r="P80" s="6"/>
      <c r="Q80" s="6"/>
      <c r="R80" s="9"/>
      <c r="X80" s="2"/>
      <c r="AB80" s="2"/>
      <c r="AC80" s="2"/>
      <c r="AD80" s="2"/>
      <c r="AE80" s="2"/>
    </row>
    <row r="81" spans="1:31" x14ac:dyDescent="0.3">
      <c r="A81" t="s">
        <v>34</v>
      </c>
      <c r="B81" t="s">
        <v>35</v>
      </c>
      <c r="C81" t="s">
        <v>33</v>
      </c>
      <c r="D81">
        <v>28</v>
      </c>
      <c r="E81" s="2" t="s">
        <v>18</v>
      </c>
      <c r="F81" s="23" t="str">
        <f t="shared" si="4"/>
        <v>JacobWormaldMGATE CITY STRIDERS</v>
      </c>
      <c r="G81" s="13">
        <v>2.4560185185185185E-2</v>
      </c>
      <c r="H81" s="23">
        <f>IF(C81="F",VLOOKUP(D81,'F 10K Road'!$A$2:$B$101,2,FALSE)*G81,VLOOKUP(D81,'M 10K Road'!$A$2:$B$101,2,FALSE)*G81)</f>
        <v>2.4560185185185185E-2</v>
      </c>
      <c r="I81" s="24">
        <f t="shared" si="5"/>
        <v>11</v>
      </c>
      <c r="J81" s="25">
        <f>VLOOKUP(I81,'Point Table'!A:B,2,FALSE)</f>
        <v>70</v>
      </c>
      <c r="P81" s="6"/>
      <c r="Q81" s="6"/>
      <c r="R81" s="9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3">
      <c r="A82" t="s">
        <v>790</v>
      </c>
      <c r="B82" t="s">
        <v>791</v>
      </c>
      <c r="C82" t="s">
        <v>33</v>
      </c>
      <c r="D82">
        <v>61</v>
      </c>
      <c r="E82" s="2" t="s">
        <v>21</v>
      </c>
      <c r="F82" s="23" t="str">
        <f t="shared" si="4"/>
        <v>RobDanielsMUPPER VALLEY RUNNING CLUB</v>
      </c>
      <c r="G82" s="13">
        <v>3.0949074074074077E-2</v>
      </c>
      <c r="H82" s="23">
        <f>IF(C82="F",VLOOKUP(D82,'F 10K Road'!$A$2:$B$101,2,FALSE)*G82,VLOOKUP(D82,'M 10K Road'!$A$2:$B$101,2,FALSE)*G82)</f>
        <v>2.4948048611111114E-2</v>
      </c>
      <c r="I82" s="24">
        <f t="shared" si="5"/>
        <v>12</v>
      </c>
      <c r="J82" s="25">
        <f>VLOOKUP(I82,'Point Table'!A:B,2,FALSE)</f>
        <v>68</v>
      </c>
      <c r="K82" s="12"/>
      <c r="P82" s="8"/>
      <c r="Q82" s="6"/>
      <c r="R82" s="9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3">
      <c r="A83" t="s">
        <v>654</v>
      </c>
      <c r="B83" t="s">
        <v>655</v>
      </c>
      <c r="C83" t="s">
        <v>33</v>
      </c>
      <c r="D83">
        <v>57</v>
      </c>
      <c r="E83" s="2" t="s">
        <v>20</v>
      </c>
      <c r="F83" s="23" t="str">
        <f t="shared" si="4"/>
        <v>GiuseppeLe PeraMMILLENNIUM RUNNING</v>
      </c>
      <c r="G83" s="13">
        <v>2.9965277777777775E-2</v>
      </c>
      <c r="H83" s="23">
        <f>IF(C83="F",VLOOKUP(D83,'F 10K Road'!$A$2:$B$101,2,FALSE)*G83,VLOOKUP(D83,'M 10K Road'!$A$2:$B$101,2,FALSE)*G83)</f>
        <v>2.5053968749999996E-2</v>
      </c>
      <c r="I83" s="24">
        <f t="shared" si="5"/>
        <v>13</v>
      </c>
      <c r="J83" s="25">
        <f>VLOOKUP(I83,'Point Table'!A:B,2,FALSE)</f>
        <v>66</v>
      </c>
      <c r="K83" s="12"/>
      <c r="P83" s="6"/>
      <c r="Q83" s="6"/>
      <c r="R83" s="9"/>
      <c r="W83" s="7"/>
      <c r="AA83" s="2"/>
      <c r="AB83" s="2"/>
      <c r="AC83" s="2"/>
      <c r="AD83" s="2"/>
      <c r="AE83" s="2"/>
    </row>
    <row r="84" spans="1:31" x14ac:dyDescent="0.3">
      <c r="A84" t="s">
        <v>479</v>
      </c>
      <c r="B84" t="s">
        <v>78</v>
      </c>
      <c r="C84" t="s">
        <v>33</v>
      </c>
      <c r="D84">
        <v>42</v>
      </c>
      <c r="E84" s="2" t="s">
        <v>20</v>
      </c>
      <c r="F84" s="23" t="str">
        <f t="shared" si="4"/>
        <v>BrianSeveranceMMILLENNIUM RUNNING</v>
      </c>
      <c r="G84" s="13">
        <v>2.6527777777777779E-2</v>
      </c>
      <c r="H84" s="23">
        <f>IF(C84="F",VLOOKUP(D84,'F 10K Road'!$A$2:$B$101,2,FALSE)*G84,VLOOKUP(D84,'M 10K Road'!$A$2:$B$101,2,FALSE)*G84)</f>
        <v>2.5164249999999999E-2</v>
      </c>
      <c r="I84" s="24">
        <f t="shared" si="5"/>
        <v>14</v>
      </c>
      <c r="J84" s="25">
        <f>VLOOKUP(I84,'Point Table'!A:B,2,FALSE)</f>
        <v>64</v>
      </c>
      <c r="K84" s="12"/>
      <c r="P84" s="8"/>
      <c r="R84" s="9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3">
      <c r="A85" t="s">
        <v>73</v>
      </c>
      <c r="B85" t="s">
        <v>816</v>
      </c>
      <c r="C85" t="s">
        <v>33</v>
      </c>
      <c r="D85">
        <v>73</v>
      </c>
      <c r="E85" s="2" t="s">
        <v>21</v>
      </c>
      <c r="F85" s="23" t="str">
        <f t="shared" si="4"/>
        <v>JamesBurnettMUPPER VALLEY RUNNING CLUB</v>
      </c>
      <c r="G85" s="13">
        <v>3.5462962962962967E-2</v>
      </c>
      <c r="H85" s="23">
        <f>IF(C85="F",VLOOKUP(D85,'F 10K Road'!$A$2:$B$101,2,FALSE)*G85,VLOOKUP(D85,'M 10K Road'!$A$2:$B$101,2,FALSE)*G85)</f>
        <v>2.5288638888888892E-2</v>
      </c>
      <c r="I85" s="24">
        <f t="shared" si="5"/>
        <v>15</v>
      </c>
      <c r="J85" s="25">
        <f>VLOOKUP(I85,'Point Table'!A:B,2,FALSE)</f>
        <v>62</v>
      </c>
      <c r="K85" s="12"/>
      <c r="P85" s="8"/>
      <c r="R85" s="9"/>
      <c r="Y85" s="2"/>
      <c r="Z85" s="2"/>
      <c r="AA85" s="2"/>
      <c r="AB85" s="2"/>
      <c r="AC85" s="2"/>
      <c r="AD85" s="2"/>
      <c r="AE85" s="2"/>
    </row>
    <row r="86" spans="1:31" x14ac:dyDescent="0.3">
      <c r="A86" t="s">
        <v>48</v>
      </c>
      <c r="B86" t="s">
        <v>492</v>
      </c>
      <c r="C86" t="s">
        <v>33</v>
      </c>
      <c r="D86">
        <v>44</v>
      </c>
      <c r="E86" s="2" t="s">
        <v>20</v>
      </c>
      <c r="F86" s="23" t="str">
        <f t="shared" si="4"/>
        <v>MichaelMartinezMMILLENNIUM RUNNING</v>
      </c>
      <c r="G86" s="13">
        <v>2.7164351851851853E-2</v>
      </c>
      <c r="H86" s="23">
        <f>IF(C86="F",VLOOKUP(D86,'F 10K Road'!$A$2:$B$101,2,FALSE)*G86,VLOOKUP(D86,'M 10K Road'!$A$2:$B$101,2,FALSE)*G86)</f>
        <v>2.5360638888888891E-2</v>
      </c>
      <c r="I86" s="24">
        <f t="shared" si="5"/>
        <v>16</v>
      </c>
      <c r="J86" s="25">
        <f>VLOOKUP(I86,'Point Table'!A:B,2,FALSE)</f>
        <v>60</v>
      </c>
      <c r="K86" s="12"/>
      <c r="P86" s="6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3">
      <c r="A87" t="s">
        <v>489</v>
      </c>
      <c r="B87" s="3" t="s">
        <v>490</v>
      </c>
      <c r="C87" t="s">
        <v>33</v>
      </c>
      <c r="D87">
        <v>46</v>
      </c>
      <c r="E87" s="2" t="s">
        <v>20</v>
      </c>
      <c r="F87" s="23" t="str">
        <f t="shared" si="4"/>
        <v>EdwardFerris, IIIMMILLENNIUM RUNNING</v>
      </c>
      <c r="G87" s="13">
        <v>2.7789351851851853E-2</v>
      </c>
      <c r="H87" s="23">
        <f>IF(C87="F",VLOOKUP(D87,'F 10K Road'!$A$2:$B$101,2,FALSE)*G87,VLOOKUP(D87,'M 10K Road'!$A$2:$B$101,2,FALSE)*G87)</f>
        <v>2.552729861111111E-2</v>
      </c>
      <c r="I87" s="24">
        <f t="shared" si="5"/>
        <v>17</v>
      </c>
      <c r="J87" s="25">
        <f>VLOOKUP(I87,'Point Table'!A:B,2,FALSE)</f>
        <v>58</v>
      </c>
      <c r="K87" s="12"/>
      <c r="P87" s="6"/>
      <c r="Q87" s="6"/>
      <c r="R87" s="9"/>
      <c r="AA87" s="2"/>
      <c r="AB87" s="2"/>
      <c r="AC87" s="2"/>
      <c r="AD87" s="2"/>
      <c r="AE87" s="2"/>
    </row>
    <row r="88" spans="1:31" x14ac:dyDescent="0.3">
      <c r="A88" t="s">
        <v>36</v>
      </c>
      <c r="B88" t="s">
        <v>214</v>
      </c>
      <c r="C88" t="s">
        <v>33</v>
      </c>
      <c r="D88">
        <v>37</v>
      </c>
      <c r="E88" s="2" t="s">
        <v>20</v>
      </c>
      <c r="F88" s="23" t="str">
        <f t="shared" si="4"/>
        <v>ThomasCookMMILLENNIUM RUNNING</v>
      </c>
      <c r="G88" s="13">
        <v>2.6215277777777778E-2</v>
      </c>
      <c r="H88" s="23">
        <f>IF(C88="F",VLOOKUP(D88,'F 10K Road'!$A$2:$B$101,2,FALSE)*G88,VLOOKUP(D88,'M 10K Road'!$A$2:$B$101,2,FALSE)*G88)</f>
        <v>2.5748645833333333E-2</v>
      </c>
      <c r="I88" s="24">
        <f t="shared" si="5"/>
        <v>18</v>
      </c>
      <c r="J88" s="25">
        <f>VLOOKUP(I88,'Point Table'!A:B,2,FALSE)</f>
        <v>56</v>
      </c>
      <c r="K88" s="12"/>
      <c r="P88" s="6"/>
      <c r="Q88" s="6"/>
      <c r="R88" s="9"/>
      <c r="X88" s="2"/>
      <c r="AB88" s="2"/>
      <c r="AC88" s="2"/>
      <c r="AD88" s="2"/>
      <c r="AE88" s="2"/>
    </row>
    <row r="89" spans="1:31" x14ac:dyDescent="0.3">
      <c r="A89" t="s">
        <v>473</v>
      </c>
      <c r="B89" t="s">
        <v>808</v>
      </c>
      <c r="C89" t="s">
        <v>33</v>
      </c>
      <c r="D89">
        <v>59</v>
      </c>
      <c r="E89" s="2" t="s">
        <v>21</v>
      </c>
      <c r="F89" s="23" t="str">
        <f t="shared" si="4"/>
        <v>DavidGlueckMUPPER VALLEY RUNNING CLUB</v>
      </c>
      <c r="G89" s="13">
        <v>3.2442129629629633E-2</v>
      </c>
      <c r="H89" s="23">
        <f>IF(C89="F",VLOOKUP(D89,'F 10K Road'!$A$2:$B$101,2,FALSE)*G89,VLOOKUP(D89,'M 10K Road'!$A$2:$B$101,2,FALSE)*G89)</f>
        <v>2.6638232638888894E-2</v>
      </c>
      <c r="I89" s="24">
        <f t="shared" si="5"/>
        <v>19</v>
      </c>
      <c r="J89" s="25">
        <f>VLOOKUP(I89,'Point Table'!A:B,2,FALSE)</f>
        <v>54</v>
      </c>
      <c r="K89" s="12"/>
      <c r="P89" s="6"/>
      <c r="Q89" s="6"/>
      <c r="R89" s="9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3">
      <c r="A90" t="s">
        <v>584</v>
      </c>
      <c r="B90" t="s">
        <v>666</v>
      </c>
      <c r="C90" t="s">
        <v>33</v>
      </c>
      <c r="D90">
        <v>51</v>
      </c>
      <c r="E90" s="2" t="s">
        <v>19</v>
      </c>
      <c r="F90" s="23" t="str">
        <f t="shared" si="4"/>
        <v>PaulMahonMGREATER DERRY TRACK CLUB</v>
      </c>
      <c r="G90" s="13">
        <v>3.0266203703703708E-2</v>
      </c>
      <c r="H90" s="23">
        <f>IF(C90="F",VLOOKUP(D90,'F 10K Road'!$A$2:$B$101,2,FALSE)*G90,VLOOKUP(D90,'M 10K Road'!$A$2:$B$101,2,FALSE)*G90)</f>
        <v>2.6667552083333337E-2</v>
      </c>
      <c r="I90" s="24">
        <f t="shared" si="5"/>
        <v>20</v>
      </c>
      <c r="J90" s="25">
        <f>VLOOKUP(I90,'Point Table'!A:B,2,FALSE)</f>
        <v>52</v>
      </c>
      <c r="P90" s="8"/>
      <c r="Q90" s="6"/>
      <c r="R90" s="9"/>
      <c r="AA90" s="2"/>
      <c r="AB90" s="2"/>
      <c r="AC90" s="2"/>
      <c r="AD90" s="2"/>
      <c r="AE90" s="2"/>
    </row>
    <row r="91" spans="1:31" x14ac:dyDescent="0.3">
      <c r="A91" t="s">
        <v>99</v>
      </c>
      <c r="B91" t="s">
        <v>72</v>
      </c>
      <c r="C91" t="s">
        <v>33</v>
      </c>
      <c r="D91">
        <v>62</v>
      </c>
      <c r="E91" s="2" t="s">
        <v>21</v>
      </c>
      <c r="F91" s="23" t="str">
        <f t="shared" si="4"/>
        <v>TomMooreMUPPER VALLEY RUNNING CLUB</v>
      </c>
      <c r="G91" s="13">
        <v>3.3564814814814818E-2</v>
      </c>
      <c r="H91" s="23">
        <f>IF(C91="F",VLOOKUP(D91,'F 10K Road'!$A$2:$B$101,2,FALSE)*G91,VLOOKUP(D91,'M 10K Road'!$A$2:$B$101,2,FALSE)*G91)</f>
        <v>2.6804861111111113E-2</v>
      </c>
      <c r="I91" s="24">
        <f t="shared" si="5"/>
        <v>21</v>
      </c>
      <c r="J91" s="25">
        <f>VLOOKUP(I91,'Point Table'!A:B,2,FALSE)</f>
        <v>50</v>
      </c>
      <c r="K91" s="12"/>
      <c r="P91" s="6"/>
      <c r="R91" s="9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3">
      <c r="A92" t="s">
        <v>706</v>
      </c>
      <c r="B92" t="s">
        <v>707</v>
      </c>
      <c r="C92" t="s">
        <v>33</v>
      </c>
      <c r="D92">
        <v>30</v>
      </c>
      <c r="E92" s="2" t="s">
        <v>19</v>
      </c>
      <c r="F92" s="23" t="str">
        <f t="shared" si="4"/>
        <v>JoeDisalvoMGREATER DERRY TRACK CLUB</v>
      </c>
      <c r="G92" s="13">
        <v>2.6979166666666669E-2</v>
      </c>
      <c r="H92" s="23">
        <f>IF(C92="F",VLOOKUP(D92,'F 10K Road'!$A$2:$B$101,2,FALSE)*G92,VLOOKUP(D92,'M 10K Road'!$A$2:$B$101,2,FALSE)*G92)</f>
        <v>2.6979166666666669E-2</v>
      </c>
      <c r="I92" s="24">
        <f t="shared" si="5"/>
        <v>22</v>
      </c>
      <c r="J92" s="25">
        <f>VLOOKUP(I92,'Point Table'!A:B,2,FALSE)</f>
        <v>48.5</v>
      </c>
      <c r="P92" s="6"/>
      <c r="Q92" s="6"/>
      <c r="R92" s="9"/>
      <c r="X92" s="2"/>
      <c r="AB92" s="2"/>
      <c r="AC92" s="2"/>
      <c r="AD92" s="2"/>
      <c r="AE92" s="2"/>
    </row>
    <row r="93" spans="1:31" x14ac:dyDescent="0.3">
      <c r="A93" t="s">
        <v>496</v>
      </c>
      <c r="B93" t="s">
        <v>36</v>
      </c>
      <c r="C93" t="s">
        <v>33</v>
      </c>
      <c r="D93">
        <v>26</v>
      </c>
      <c r="E93" s="2" t="s">
        <v>20</v>
      </c>
      <c r="F93" s="23" t="str">
        <f t="shared" si="4"/>
        <v>GavinThomasMMILLENNIUM RUNNING</v>
      </c>
      <c r="G93" s="13">
        <v>2.7349537037037037E-2</v>
      </c>
      <c r="H93" s="23">
        <f>IF(C93="F",VLOOKUP(D93,'F 10K Road'!$A$2:$B$101,2,FALSE)*G93,VLOOKUP(D93,'M 10K Road'!$A$2:$B$101,2,FALSE)*G93)</f>
        <v>2.7349537037037037E-2</v>
      </c>
      <c r="I93" s="24">
        <f t="shared" si="5"/>
        <v>23</v>
      </c>
      <c r="J93" s="25">
        <f>VLOOKUP(I93,'Point Table'!A:B,2,FALSE)</f>
        <v>47</v>
      </c>
      <c r="K93" s="12"/>
      <c r="P93" s="6"/>
      <c r="R93" s="9"/>
      <c r="AA93" s="2"/>
      <c r="AB93" s="2"/>
      <c r="AC93" s="2"/>
      <c r="AD93" s="2"/>
      <c r="AE93" s="2"/>
    </row>
    <row r="94" spans="1:31" x14ac:dyDescent="0.3">
      <c r="A94" t="s">
        <v>495</v>
      </c>
      <c r="B94" t="s">
        <v>503</v>
      </c>
      <c r="C94" t="s">
        <v>33</v>
      </c>
      <c r="D94">
        <v>47</v>
      </c>
      <c r="E94" s="2" t="s">
        <v>20</v>
      </c>
      <c r="F94" s="23" t="str">
        <f t="shared" si="4"/>
        <v>ChristopherDeanMMILLENNIUM RUNNING</v>
      </c>
      <c r="G94" s="13">
        <v>3.006944444444444E-2</v>
      </c>
      <c r="H94" s="23">
        <f>IF(C94="F",VLOOKUP(D94,'F 10K Road'!$A$2:$B$101,2,FALSE)*G94,VLOOKUP(D94,'M 10K Road'!$A$2:$B$101,2,FALSE)*G94)</f>
        <v>2.739627083333333E-2</v>
      </c>
      <c r="I94" s="24">
        <f t="shared" si="5"/>
        <v>24</v>
      </c>
      <c r="J94" s="25">
        <f>VLOOKUP(I94,'Point Table'!A:B,2,FALSE)</f>
        <v>45.5</v>
      </c>
      <c r="K94" s="12"/>
      <c r="P94" s="6"/>
      <c r="Q94" s="6"/>
      <c r="R94" s="9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3">
      <c r="A95" t="s">
        <v>805</v>
      </c>
      <c r="B95" t="s">
        <v>615</v>
      </c>
      <c r="C95" t="s">
        <v>33</v>
      </c>
      <c r="D95">
        <v>47</v>
      </c>
      <c r="E95" s="2" t="s">
        <v>21</v>
      </c>
      <c r="F95" s="23" t="str">
        <f t="shared" si="4"/>
        <v>JimmyWuMUPPER VALLEY RUNNING CLUB</v>
      </c>
      <c r="G95" s="13">
        <v>3.0092592592592591E-2</v>
      </c>
      <c r="H95" s="23">
        <f>IF(C95="F",VLOOKUP(D95,'F 10K Road'!$A$2:$B$101,2,FALSE)*G95,VLOOKUP(D95,'M 10K Road'!$A$2:$B$101,2,FALSE)*G95)</f>
        <v>2.7417361111111111E-2</v>
      </c>
      <c r="I95" s="24">
        <f t="shared" si="5"/>
        <v>25</v>
      </c>
      <c r="J95" s="25">
        <f>VLOOKUP(I95,'Point Table'!A:B,2,FALSE)</f>
        <v>44</v>
      </c>
      <c r="K95" s="12"/>
      <c r="P95" s="6"/>
      <c r="Q95" s="6"/>
      <c r="R95" s="9"/>
      <c r="AA95" s="2"/>
      <c r="AB95" s="2"/>
      <c r="AC95" s="2"/>
      <c r="AD95" s="2"/>
      <c r="AE95" s="2"/>
    </row>
    <row r="96" spans="1:31" x14ac:dyDescent="0.3">
      <c r="A96" t="s">
        <v>473</v>
      </c>
      <c r="B96" t="s">
        <v>665</v>
      </c>
      <c r="C96" t="s">
        <v>33</v>
      </c>
      <c r="D96">
        <v>52</v>
      </c>
      <c r="E96" s="2" t="s">
        <v>20</v>
      </c>
      <c r="F96" s="23" t="str">
        <f t="shared" si="4"/>
        <v>DavidRoseMMILLENNIUM RUNNING</v>
      </c>
      <c r="G96" s="13">
        <v>3.138888888888889E-2</v>
      </c>
      <c r="H96" s="23">
        <f>IF(C96="F",VLOOKUP(D96,'F 10K Road'!$A$2:$B$101,2,FALSE)*G96,VLOOKUP(D96,'M 10K Road'!$A$2:$B$101,2,FALSE)*G96)</f>
        <v>2.7421333333333336E-2</v>
      </c>
      <c r="I96" s="24">
        <f t="shared" si="5"/>
        <v>26</v>
      </c>
      <c r="J96" s="25">
        <f>VLOOKUP(I96,'Point Table'!A:B,2,FALSE)</f>
        <v>42.5</v>
      </c>
      <c r="K96" s="12"/>
      <c r="P96" s="6"/>
      <c r="Q96" s="6"/>
      <c r="R96" s="9"/>
      <c r="AA96" s="2"/>
      <c r="AB96" s="2"/>
      <c r="AC96" s="2"/>
      <c r="AD96" s="2"/>
      <c r="AE96" s="2"/>
    </row>
    <row r="97" spans="1:31" x14ac:dyDescent="0.3">
      <c r="A97" t="s">
        <v>106</v>
      </c>
      <c r="B97" t="s">
        <v>107</v>
      </c>
      <c r="C97" t="s">
        <v>33</v>
      </c>
      <c r="D97">
        <v>65</v>
      </c>
      <c r="E97" s="2" t="s">
        <v>18</v>
      </c>
      <c r="F97" s="23" t="str">
        <f t="shared" si="4"/>
        <v>BruceContiMGATE CITY STRIDERS</v>
      </c>
      <c r="G97" s="13">
        <v>3.5543981481481475E-2</v>
      </c>
      <c r="H97" s="23">
        <f>IF(C97="F",VLOOKUP(D97,'F 10K Road'!$A$2:$B$101,2,FALSE)*G97,VLOOKUP(D97,'M 10K Road'!$A$2:$B$101,2,FALSE)*G97)</f>
        <v>2.7585684027777772E-2</v>
      </c>
      <c r="I97" s="24">
        <f t="shared" si="5"/>
        <v>27</v>
      </c>
      <c r="J97" s="25">
        <f>VLOOKUP(I97,'Point Table'!A:B,2,FALSE)</f>
        <v>41</v>
      </c>
      <c r="P97" s="8"/>
      <c r="Q97" s="6"/>
      <c r="R97" s="9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3">
      <c r="A98" t="s">
        <v>48</v>
      </c>
      <c r="B98" t="s">
        <v>810</v>
      </c>
      <c r="C98" t="s">
        <v>33</v>
      </c>
      <c r="D98">
        <v>57</v>
      </c>
      <c r="E98" s="2" t="s">
        <v>21</v>
      </c>
      <c r="F98" s="23" t="str">
        <f t="shared" ref="F98:F129" si="6">A98&amp;B98&amp;C98&amp;E98</f>
        <v>MichaelVecchiarelliMUPPER VALLEY RUNNING CLUB</v>
      </c>
      <c r="G98" s="13">
        <v>3.3229166666666664E-2</v>
      </c>
      <c r="H98" s="23">
        <f>IF(C98="F",VLOOKUP(D98,'F 10K Road'!$A$2:$B$101,2,FALSE)*G98,VLOOKUP(D98,'M 10K Road'!$A$2:$B$101,2,FALSE)*G98)</f>
        <v>2.7782906249999996E-2</v>
      </c>
      <c r="I98" s="24">
        <f t="shared" ref="I98:I129" si="7">COUNTIFS($C$2:$C$300,C98,$H$2:$H$300,"&lt;"&amp;H98)+1</f>
        <v>28</v>
      </c>
      <c r="J98" s="25">
        <f>VLOOKUP(I98,'Point Table'!A:B,2,FALSE)</f>
        <v>39.5</v>
      </c>
      <c r="K98" s="12"/>
      <c r="P98" s="8"/>
      <c r="R98" s="9"/>
      <c r="AA98" s="2"/>
      <c r="AB98" s="2"/>
      <c r="AC98" s="2"/>
      <c r="AD98" s="2"/>
      <c r="AE98" s="2"/>
    </row>
    <row r="99" spans="1:31" x14ac:dyDescent="0.3">
      <c r="A99" s="3" t="s">
        <v>516</v>
      </c>
      <c r="B99" t="s">
        <v>680</v>
      </c>
      <c r="C99" t="s">
        <v>33</v>
      </c>
      <c r="D99">
        <v>51</v>
      </c>
      <c r="E99" s="2" t="s">
        <v>19</v>
      </c>
      <c r="F99" s="23" t="str">
        <f t="shared" si="6"/>
        <v>DaveGagneMGREATER DERRY TRACK CLUB</v>
      </c>
      <c r="G99" s="13">
        <v>3.3055555555555553E-2</v>
      </c>
      <c r="H99" s="23">
        <f>IF(C99="F",VLOOKUP(D99,'F 10K Road'!$A$2:$B$101,2,FALSE)*G99,VLOOKUP(D99,'M 10K Road'!$A$2:$B$101,2,FALSE)*G99)</f>
        <v>2.9125249999999998E-2</v>
      </c>
      <c r="I99" s="24">
        <f t="shared" si="7"/>
        <v>29</v>
      </c>
      <c r="J99" s="25">
        <f>VLOOKUP(I99,'Point Table'!A:B,2,FALSE)</f>
        <v>38</v>
      </c>
      <c r="P99" s="6"/>
      <c r="Q99" s="6"/>
      <c r="R99" s="9"/>
      <c r="X99" s="2"/>
      <c r="AB99" s="2"/>
      <c r="AC99" s="2"/>
      <c r="AD99" s="2"/>
      <c r="AE99" s="2"/>
    </row>
    <row r="100" spans="1:31" x14ac:dyDescent="0.3">
      <c r="A100" t="s">
        <v>109</v>
      </c>
      <c r="B100" t="s">
        <v>110</v>
      </c>
      <c r="C100" t="s">
        <v>33</v>
      </c>
      <c r="D100">
        <v>69</v>
      </c>
      <c r="E100" s="2" t="s">
        <v>18</v>
      </c>
      <c r="F100" s="23" t="str">
        <f t="shared" si="6"/>
        <v>WoodySyrjalaMGATE CITY STRIDERS</v>
      </c>
      <c r="G100" s="13">
        <v>3.9699074074074074E-2</v>
      </c>
      <c r="H100" s="23">
        <f>IF(C100="F",VLOOKUP(D100,'F 10K Road'!$A$2:$B$101,2,FALSE)*G100,VLOOKUP(D100,'M 10K Road'!$A$2:$B$101,2,FALSE)*G100)</f>
        <v>2.9619479166666667E-2</v>
      </c>
      <c r="I100" s="24">
        <f t="shared" si="7"/>
        <v>30</v>
      </c>
      <c r="J100" s="25">
        <f>VLOOKUP(I100,'Point Table'!A:B,2,FALSE)</f>
        <v>36.5</v>
      </c>
      <c r="P100" s="6"/>
      <c r="Q100" s="6"/>
      <c r="R100" s="9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3">
      <c r="A101" s="3" t="s">
        <v>53</v>
      </c>
      <c r="B101" s="3" t="s">
        <v>859</v>
      </c>
      <c r="C101" s="3" t="s">
        <v>33</v>
      </c>
      <c r="D101" s="3">
        <v>74</v>
      </c>
      <c r="E101" s="2" t="s">
        <v>21</v>
      </c>
      <c r="F101" s="23" t="str">
        <f t="shared" si="6"/>
        <v>JohnValentineMUPPER VALLEY RUNNING CLUB</v>
      </c>
      <c r="G101" s="15">
        <v>4.2546296296296297E-2</v>
      </c>
      <c r="H101" s="23">
        <f>IF(C101="F",VLOOKUP(D101,'F 10K Road'!$A$2:$B$101,2,FALSE)*G101,VLOOKUP(D101,'M 10K Road'!$A$2:$B$101,2,FALSE)*G101)</f>
        <v>2.9922810185185188E-2</v>
      </c>
      <c r="I101" s="24">
        <f t="shared" si="7"/>
        <v>31</v>
      </c>
      <c r="J101" s="25">
        <f>VLOOKUP(I101,'Point Table'!A:B,2,FALSE)</f>
        <v>35</v>
      </c>
    </row>
    <row r="102" spans="1:31" x14ac:dyDescent="0.3">
      <c r="A102" t="s">
        <v>73</v>
      </c>
      <c r="B102" t="s">
        <v>74</v>
      </c>
      <c r="C102" t="s">
        <v>33</v>
      </c>
      <c r="D102">
        <v>50</v>
      </c>
      <c r="E102" s="2" t="s">
        <v>19</v>
      </c>
      <c r="F102" s="23" t="str">
        <f t="shared" si="6"/>
        <v>JamesAikenMGREATER DERRY TRACK CLUB</v>
      </c>
      <c r="G102" s="13">
        <v>3.3877314814814811E-2</v>
      </c>
      <c r="H102" s="23">
        <f>IF(C102="F",VLOOKUP(D102,'F 10K Road'!$A$2:$B$101,2,FALSE)*G102,VLOOKUP(D102,'M 10K Road'!$A$2:$B$101,2,FALSE)*G102)</f>
        <v>3.0103381944444441E-2</v>
      </c>
      <c r="I102" s="24">
        <f t="shared" si="7"/>
        <v>32</v>
      </c>
      <c r="J102" s="25">
        <f>VLOOKUP(I102,'Point Table'!A:B,2,FALSE)</f>
        <v>34</v>
      </c>
      <c r="P102" s="6"/>
      <c r="Q102" s="6"/>
      <c r="R102" s="9"/>
      <c r="AA102" s="2"/>
      <c r="AB102" s="2"/>
      <c r="AC102" s="2"/>
      <c r="AD102" s="2"/>
      <c r="AE102" s="2"/>
    </row>
    <row r="103" spans="1:31" x14ac:dyDescent="0.3">
      <c r="A103" t="s">
        <v>53</v>
      </c>
      <c r="B103" t="s">
        <v>806</v>
      </c>
      <c r="C103" t="s">
        <v>33</v>
      </c>
      <c r="D103">
        <v>39</v>
      </c>
      <c r="E103" s="2" t="s">
        <v>21</v>
      </c>
      <c r="F103" s="23" t="str">
        <f t="shared" si="6"/>
        <v>JohnPomeroyMUPPER VALLEY RUNNING CLUB</v>
      </c>
      <c r="G103" s="13">
        <v>3.125E-2</v>
      </c>
      <c r="H103" s="23">
        <f>IF(C103="F",VLOOKUP(D103,'F 10K Road'!$A$2:$B$101,2,FALSE)*G103,VLOOKUP(D103,'M 10K Road'!$A$2:$B$101,2,FALSE)*G103)</f>
        <v>3.0328125000000001E-2</v>
      </c>
      <c r="I103" s="24">
        <f t="shared" si="7"/>
        <v>33</v>
      </c>
      <c r="J103" s="25">
        <f>VLOOKUP(I103,'Point Table'!A:B,2,FALSE)</f>
        <v>33</v>
      </c>
      <c r="K103" s="12"/>
      <c r="P103" s="6"/>
      <c r="Q103" s="6"/>
      <c r="R103" s="9"/>
      <c r="X103" s="2"/>
      <c r="AB103" s="2"/>
      <c r="AC103" s="2"/>
      <c r="AD103" s="2"/>
      <c r="AE103" s="2"/>
    </row>
    <row r="104" spans="1:31" x14ac:dyDescent="0.3">
      <c r="A104" t="s">
        <v>113</v>
      </c>
      <c r="B104" t="s">
        <v>444</v>
      </c>
      <c r="C104" t="s">
        <v>33</v>
      </c>
      <c r="D104">
        <v>52</v>
      </c>
      <c r="E104" s="2" t="s">
        <v>19</v>
      </c>
      <c r="F104" s="23" t="str">
        <f t="shared" si="6"/>
        <v>RichardChristianMGREATER DERRY TRACK CLUB</v>
      </c>
      <c r="G104" s="13">
        <v>3.4745370370370371E-2</v>
      </c>
      <c r="H104" s="23">
        <f>IF(C104="F",VLOOKUP(D104,'F 10K Road'!$A$2:$B$101,2,FALSE)*G104,VLOOKUP(D104,'M 10K Road'!$A$2:$B$101,2,FALSE)*G104)</f>
        <v>3.0353555555555557E-2</v>
      </c>
      <c r="I104" s="24">
        <f t="shared" si="7"/>
        <v>34</v>
      </c>
      <c r="J104" s="25">
        <f>VLOOKUP(I104,'Point Table'!A:B,2,FALSE)</f>
        <v>32</v>
      </c>
      <c r="P104" s="6"/>
      <c r="Q104" s="6"/>
      <c r="R104" s="9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3">
      <c r="A105" t="s">
        <v>532</v>
      </c>
      <c r="B105" t="s">
        <v>186</v>
      </c>
      <c r="C105" t="s">
        <v>33</v>
      </c>
      <c r="D105">
        <v>47</v>
      </c>
      <c r="E105" s="2" t="s">
        <v>20</v>
      </c>
      <c r="F105" s="23" t="str">
        <f t="shared" si="6"/>
        <v>EricChorneyMMILLENNIUM RUNNING</v>
      </c>
      <c r="G105" s="13">
        <v>3.3784722222222223E-2</v>
      </c>
      <c r="H105" s="23">
        <f>IF(C105="F",VLOOKUP(D105,'F 10K Road'!$A$2:$B$101,2,FALSE)*G105,VLOOKUP(D105,'M 10K Road'!$A$2:$B$101,2,FALSE)*G105)</f>
        <v>3.0781260416666668E-2</v>
      </c>
      <c r="I105" s="24">
        <f t="shared" si="7"/>
        <v>35</v>
      </c>
      <c r="J105" s="25">
        <f>VLOOKUP(I105,'Point Table'!A:B,2,FALSE)</f>
        <v>31</v>
      </c>
      <c r="K105" s="12"/>
      <c r="P105" s="6"/>
      <c r="Q105" s="6"/>
      <c r="R105" s="9"/>
      <c r="AA105" s="2"/>
      <c r="AB105" s="2"/>
      <c r="AC105" s="2"/>
      <c r="AD105" s="2"/>
      <c r="AE105" s="2"/>
    </row>
    <row r="106" spans="1:31" x14ac:dyDescent="0.3">
      <c r="A106" t="s">
        <v>830</v>
      </c>
      <c r="B106" t="s">
        <v>831</v>
      </c>
      <c r="C106" t="s">
        <v>33</v>
      </c>
      <c r="D106">
        <v>65</v>
      </c>
      <c r="E106" s="2" t="s">
        <v>21</v>
      </c>
      <c r="F106" s="23" t="str">
        <f t="shared" si="6"/>
        <v>DarrelLasellMUPPER VALLEY RUNNING CLUB</v>
      </c>
      <c r="G106" s="13">
        <v>3.9965277777777773E-2</v>
      </c>
      <c r="H106" s="23">
        <f>IF(C106="F",VLOOKUP(D106,'F 10K Road'!$A$2:$B$101,2,FALSE)*G106,VLOOKUP(D106,'M 10K Road'!$A$2:$B$101,2,FALSE)*G106)</f>
        <v>3.101705208333333E-2</v>
      </c>
      <c r="I106" s="24">
        <f t="shared" si="7"/>
        <v>36</v>
      </c>
      <c r="J106" s="25">
        <f>VLOOKUP(I106,'Point Table'!A:B,2,FALSE)</f>
        <v>30</v>
      </c>
      <c r="K106" s="12"/>
      <c r="P106" s="8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3">
      <c r="A107" t="s">
        <v>563</v>
      </c>
      <c r="B107" t="s">
        <v>564</v>
      </c>
      <c r="C107" t="s">
        <v>33</v>
      </c>
      <c r="D107">
        <v>49</v>
      </c>
      <c r="E107" s="2" t="s">
        <v>19</v>
      </c>
      <c r="F107" s="23" t="str">
        <f t="shared" si="6"/>
        <v>ClintHavensMGREATER DERRY TRACK CLUB</v>
      </c>
      <c r="G107" s="13">
        <v>3.5266203703703702E-2</v>
      </c>
      <c r="H107" s="23">
        <f>IF(C107="F",VLOOKUP(D107,'F 10K Road'!$A$2:$B$101,2,FALSE)*G107,VLOOKUP(D107,'M 10K Road'!$A$2:$B$101,2,FALSE)*G107)</f>
        <v>3.1602045138888889E-2</v>
      </c>
      <c r="I107" s="24">
        <f t="shared" si="7"/>
        <v>37</v>
      </c>
      <c r="J107" s="25">
        <f>VLOOKUP(I107,'Point Table'!A:B,2,FALSE)</f>
        <v>29</v>
      </c>
      <c r="K107" s="12"/>
      <c r="P107" s="6"/>
      <c r="Q107" s="6"/>
      <c r="R107" s="9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3">
      <c r="A108" t="s">
        <v>123</v>
      </c>
      <c r="B108" t="s">
        <v>834</v>
      </c>
      <c r="C108" t="s">
        <v>33</v>
      </c>
      <c r="D108">
        <v>68</v>
      </c>
      <c r="E108" s="2" t="s">
        <v>21</v>
      </c>
      <c r="F108" s="23" t="str">
        <f t="shared" si="6"/>
        <v>PatrickMcCabeMUPPER VALLEY RUNNING CLUB</v>
      </c>
      <c r="G108" s="13">
        <v>4.223379629629629E-2</v>
      </c>
      <c r="H108" s="23">
        <f>IF(C108="F",VLOOKUP(D108,'F 10K Road'!$A$2:$B$101,2,FALSE)*G108,VLOOKUP(D108,'M 10K Road'!$A$2:$B$101,2,FALSE)*G108)</f>
        <v>3.1827388888888884E-2</v>
      </c>
      <c r="I108" s="24">
        <f t="shared" si="7"/>
        <v>38</v>
      </c>
      <c r="J108" s="25">
        <f>VLOOKUP(I108,'Point Table'!A:B,2,FALSE)</f>
        <v>28</v>
      </c>
      <c r="K108" s="13"/>
      <c r="P108" s="6"/>
      <c r="X108" s="2"/>
      <c r="Y108" s="2"/>
      <c r="Z108" s="2"/>
      <c r="AA108" s="2"/>
      <c r="AB108" s="2"/>
      <c r="AC108" s="2"/>
      <c r="AD108" s="2"/>
      <c r="AE108" s="2"/>
    </row>
    <row r="109" spans="1:31" x14ac:dyDescent="0.3">
      <c r="A109" t="s">
        <v>79</v>
      </c>
      <c r="B109" t="s">
        <v>80</v>
      </c>
      <c r="C109" t="s">
        <v>33</v>
      </c>
      <c r="D109">
        <v>51</v>
      </c>
      <c r="E109" s="2" t="s">
        <v>19</v>
      </c>
      <c r="F109" s="23" t="str">
        <f t="shared" si="6"/>
        <v>ScottReiffMGREATER DERRY TRACK CLUB</v>
      </c>
      <c r="G109" s="13">
        <v>3.6307870370370372E-2</v>
      </c>
      <c r="H109" s="23">
        <f>IF(C109="F",VLOOKUP(D109,'F 10K Road'!$A$2:$B$101,2,FALSE)*G109,VLOOKUP(D109,'M 10K Road'!$A$2:$B$101,2,FALSE)*G109)</f>
        <v>3.1990864583333334E-2</v>
      </c>
      <c r="I109" s="24">
        <f t="shared" si="7"/>
        <v>39</v>
      </c>
      <c r="J109" s="25">
        <f>VLOOKUP(I109,'Point Table'!A:B,2,FALSE)</f>
        <v>27</v>
      </c>
      <c r="K109" s="12"/>
      <c r="P109" s="6"/>
      <c r="Q109" s="6"/>
      <c r="R109" s="9"/>
      <c r="AA109" s="2"/>
      <c r="AB109" s="2"/>
      <c r="AC109" s="2"/>
      <c r="AD109" s="2"/>
      <c r="AE109" s="2"/>
    </row>
    <row r="110" spans="1:31" x14ac:dyDescent="0.3">
      <c r="A110" t="s">
        <v>832</v>
      </c>
      <c r="B110" t="s">
        <v>833</v>
      </c>
      <c r="C110" t="s">
        <v>33</v>
      </c>
      <c r="D110">
        <v>66</v>
      </c>
      <c r="E110" s="2" t="s">
        <v>21</v>
      </c>
      <c r="F110" s="23" t="str">
        <f t="shared" si="6"/>
        <v>TimLeonardMUPPER VALLEY RUNNING CLUB</v>
      </c>
      <c r="G110" s="13">
        <v>4.2199074074074076E-2</v>
      </c>
      <c r="H110" s="23">
        <f>IF(C110="F",VLOOKUP(D110,'F 10K Road'!$A$2:$B$101,2,FALSE)*G110,VLOOKUP(D110,'M 10K Road'!$A$2:$B$101,2,FALSE)*G110)</f>
        <v>3.2434208333333332E-2</v>
      </c>
      <c r="I110" s="24">
        <f t="shared" si="7"/>
        <v>40</v>
      </c>
      <c r="J110" s="25">
        <f>VLOOKUP(I110,'Point Table'!A:B,2,FALSE)</f>
        <v>26</v>
      </c>
      <c r="K110" s="13"/>
      <c r="P110" s="6"/>
      <c r="Y110" s="2"/>
      <c r="Z110" s="2"/>
      <c r="AA110" s="2"/>
      <c r="AB110" s="2"/>
      <c r="AC110" s="2"/>
      <c r="AD110" s="2"/>
      <c r="AE110" s="2"/>
    </row>
    <row r="111" spans="1:31" x14ac:dyDescent="0.3">
      <c r="A111" t="s">
        <v>93</v>
      </c>
      <c r="B111" t="s">
        <v>94</v>
      </c>
      <c r="C111" t="s">
        <v>33</v>
      </c>
      <c r="D111">
        <v>51</v>
      </c>
      <c r="E111" s="2" t="s">
        <v>18</v>
      </c>
      <c r="F111" s="23" t="str">
        <f t="shared" si="6"/>
        <v>MatthewShapiroMGATE CITY STRIDERS</v>
      </c>
      <c r="G111" s="13">
        <v>3.6840277777777777E-2</v>
      </c>
      <c r="H111" s="23">
        <f>IF(C111="F",VLOOKUP(D111,'F 10K Road'!$A$2:$B$101,2,FALSE)*G111,VLOOKUP(D111,'M 10K Road'!$A$2:$B$101,2,FALSE)*G111)</f>
        <v>3.2459968749999998E-2</v>
      </c>
      <c r="I111" s="24">
        <f t="shared" si="7"/>
        <v>41</v>
      </c>
      <c r="J111" s="25">
        <f>VLOOKUP(I111,'Point Table'!A:B,2,FALSE)</f>
        <v>25</v>
      </c>
      <c r="P111" s="6"/>
      <c r="Q111" s="6"/>
      <c r="R111" s="9"/>
      <c r="AA111" s="2"/>
      <c r="AB111" s="2"/>
      <c r="AC111" s="2"/>
      <c r="AD111" s="2"/>
      <c r="AE111" s="2"/>
    </row>
    <row r="112" spans="1:31" x14ac:dyDescent="0.3">
      <c r="A112" s="3" t="s">
        <v>145</v>
      </c>
      <c r="B112" s="3" t="s">
        <v>146</v>
      </c>
      <c r="C112" s="3" t="s">
        <v>33</v>
      </c>
      <c r="D112" s="3">
        <v>62</v>
      </c>
      <c r="E112" s="2" t="s">
        <v>18</v>
      </c>
      <c r="F112" s="23" t="str">
        <f t="shared" si="6"/>
        <v>PhilPetschekMGATE CITY STRIDERS</v>
      </c>
      <c r="G112" s="13">
        <v>4.0671296296296296E-2</v>
      </c>
      <c r="H112" s="23">
        <f>IF(C112="F",VLOOKUP(D112,'F 10K Road'!$A$2:$B$101,2,FALSE)*G112,VLOOKUP(D112,'M 10K Road'!$A$2:$B$101,2,FALSE)*G112)</f>
        <v>3.2480097222222219E-2</v>
      </c>
      <c r="I112" s="24">
        <f t="shared" si="7"/>
        <v>42</v>
      </c>
      <c r="J112" s="25">
        <f>VLOOKUP(I112,'Point Table'!A:B,2,FALSE)</f>
        <v>24.25</v>
      </c>
    </row>
    <row r="113" spans="1:31" x14ac:dyDescent="0.3">
      <c r="A113" t="s">
        <v>565</v>
      </c>
      <c r="B113" t="s">
        <v>693</v>
      </c>
      <c r="C113" t="s">
        <v>33</v>
      </c>
      <c r="D113">
        <v>51</v>
      </c>
      <c r="E113" s="2" t="s">
        <v>21</v>
      </c>
      <c r="F113" s="23" t="str">
        <f t="shared" si="6"/>
        <v>AndrewAckermanMUPPER VALLEY RUNNING CLUB</v>
      </c>
      <c r="G113" s="13">
        <v>3.6932870370370366E-2</v>
      </c>
      <c r="H113" s="23">
        <f>IF(C113="F",VLOOKUP(D113,'F 10K Road'!$A$2:$B$101,2,FALSE)*G113,VLOOKUP(D113,'M 10K Road'!$A$2:$B$101,2,FALSE)*G113)</f>
        <v>3.2541552083333328E-2</v>
      </c>
      <c r="I113" s="24">
        <f t="shared" si="7"/>
        <v>43</v>
      </c>
      <c r="J113" s="25">
        <f>VLOOKUP(I113,'Point Table'!A:B,2,FALSE)</f>
        <v>23.5</v>
      </c>
      <c r="K113" s="12"/>
      <c r="P113" s="8"/>
      <c r="R113" s="9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3">
      <c r="A114" t="s">
        <v>798</v>
      </c>
      <c r="B114" t="s">
        <v>799</v>
      </c>
      <c r="C114" t="s">
        <v>33</v>
      </c>
      <c r="D114">
        <v>30</v>
      </c>
      <c r="E114" s="2" t="s">
        <v>19</v>
      </c>
      <c r="F114" s="23" t="str">
        <f t="shared" si="6"/>
        <v>JakeCohenMGREATER DERRY TRACK CLUB</v>
      </c>
      <c r="G114" s="13">
        <v>3.27662037037037E-2</v>
      </c>
      <c r="H114" s="23">
        <f>IF(C114="F",VLOOKUP(D114,'F 10K Road'!$A$2:$B$101,2,FALSE)*G114,VLOOKUP(D114,'M 10K Road'!$A$2:$B$101,2,FALSE)*G114)</f>
        <v>3.27662037037037E-2</v>
      </c>
      <c r="I114" s="24">
        <f t="shared" si="7"/>
        <v>44</v>
      </c>
      <c r="J114" s="25">
        <f>VLOOKUP(I114,'Point Table'!A:B,2,FALSE)</f>
        <v>22.75</v>
      </c>
      <c r="P114" s="6"/>
      <c r="Q114" s="6"/>
      <c r="R114" s="9"/>
      <c r="AA114" s="2"/>
      <c r="AB114" s="2"/>
      <c r="AC114" s="2"/>
      <c r="AD114" s="2"/>
      <c r="AE114" s="2"/>
    </row>
    <row r="115" spans="1:31" x14ac:dyDescent="0.3">
      <c r="A115" t="s">
        <v>535</v>
      </c>
      <c r="B115" t="s">
        <v>536</v>
      </c>
      <c r="C115" t="s">
        <v>33</v>
      </c>
      <c r="D115">
        <v>54</v>
      </c>
      <c r="E115" s="2" t="s">
        <v>19</v>
      </c>
      <c r="F115" s="23" t="str">
        <f t="shared" si="6"/>
        <v>JoseVelhoMGREATER DERRY TRACK CLUB</v>
      </c>
      <c r="G115" s="13">
        <v>3.9004629629629632E-2</v>
      </c>
      <c r="H115" s="23">
        <f>IF(C115="F",VLOOKUP(D115,'F 10K Road'!$A$2:$B$101,2,FALSE)*G115,VLOOKUP(D115,'M 10K Road'!$A$2:$B$101,2,FALSE)*G115)</f>
        <v>3.3489375000000002E-2</v>
      </c>
      <c r="I115" s="24">
        <f t="shared" si="7"/>
        <v>45</v>
      </c>
      <c r="J115" s="25">
        <f>VLOOKUP(I115,'Point Table'!A:B,2,FALSE)</f>
        <v>22</v>
      </c>
      <c r="K115" s="12"/>
      <c r="P115" s="6"/>
      <c r="R115" s="9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3">
      <c r="A116" t="s">
        <v>526</v>
      </c>
      <c r="B116" t="s">
        <v>527</v>
      </c>
      <c r="C116" t="s">
        <v>33</v>
      </c>
      <c r="D116">
        <v>52</v>
      </c>
      <c r="E116" s="2" t="s">
        <v>21</v>
      </c>
      <c r="F116" s="23" t="str">
        <f t="shared" si="6"/>
        <v>PedroAlvarezMUPPER VALLEY RUNNING CLUB</v>
      </c>
      <c r="G116" s="13">
        <v>3.8379629629629632E-2</v>
      </c>
      <c r="H116" s="23">
        <f>IF(C116="F",VLOOKUP(D116,'F 10K Road'!$A$2:$B$101,2,FALSE)*G116,VLOOKUP(D116,'M 10K Road'!$A$2:$B$101,2,FALSE)*G116)</f>
        <v>3.3528444444444451E-2</v>
      </c>
      <c r="I116" s="24">
        <f t="shared" si="7"/>
        <v>46</v>
      </c>
      <c r="J116" s="25">
        <f>VLOOKUP(I116,'Point Table'!A:B,2,FALSE)</f>
        <v>21.25</v>
      </c>
      <c r="K116" s="12"/>
      <c r="P116" s="8"/>
      <c r="R116" s="9"/>
      <c r="X116" s="2"/>
      <c r="Y116" s="2"/>
      <c r="Z116" s="2"/>
      <c r="AA116" s="2"/>
      <c r="AB116" s="2"/>
      <c r="AC116" s="2"/>
      <c r="AD116" s="2"/>
      <c r="AE116" s="2"/>
    </row>
    <row r="117" spans="1:31" x14ac:dyDescent="0.3">
      <c r="A117" t="s">
        <v>113</v>
      </c>
      <c r="B117" t="s">
        <v>837</v>
      </c>
      <c r="C117" t="s">
        <v>33</v>
      </c>
      <c r="D117">
        <v>67</v>
      </c>
      <c r="E117" s="2" t="s">
        <v>21</v>
      </c>
      <c r="F117" s="23" t="str">
        <f t="shared" si="6"/>
        <v>RichardBrittainMUPPER VALLEY RUNNING CLUB</v>
      </c>
      <c r="G117" s="13">
        <v>4.4236111111111115E-2</v>
      </c>
      <c r="H117" s="23">
        <f>IF(C117="F",VLOOKUP(D117,'F 10K Road'!$A$2:$B$101,2,FALSE)*G117,VLOOKUP(D117,'M 10K Road'!$A$2:$B$101,2,FALSE)*G117)</f>
        <v>3.3668104166666671E-2</v>
      </c>
      <c r="I117" s="24">
        <f t="shared" si="7"/>
        <v>47</v>
      </c>
      <c r="J117" s="25">
        <f>VLOOKUP(I117,'Point Table'!A:B,2,FALSE)</f>
        <v>20.5</v>
      </c>
      <c r="K117" s="13"/>
      <c r="P117" s="6"/>
      <c r="R117" s="9"/>
      <c r="X117" s="2"/>
      <c r="Y117" s="2"/>
      <c r="Z117" s="2"/>
      <c r="AA117" s="2"/>
      <c r="AB117" s="2"/>
      <c r="AC117" s="2"/>
      <c r="AD117" s="2"/>
      <c r="AE117" s="2"/>
    </row>
    <row r="118" spans="1:31" x14ac:dyDescent="0.3">
      <c r="A118" t="s">
        <v>473</v>
      </c>
      <c r="B118" t="s">
        <v>815</v>
      </c>
      <c r="C118" t="s">
        <v>33</v>
      </c>
      <c r="D118">
        <v>40</v>
      </c>
      <c r="E118" s="2" t="s">
        <v>21</v>
      </c>
      <c r="F118" s="23" t="str">
        <f t="shared" si="6"/>
        <v>DavidBardachMUPPER VALLEY RUNNING CLUB</v>
      </c>
      <c r="G118" s="13">
        <v>3.5428240740740739E-2</v>
      </c>
      <c r="H118" s="23">
        <f>IF(C118="F",VLOOKUP(D118,'F 10K Road'!$A$2:$B$101,2,FALSE)*G118,VLOOKUP(D118,'M 10K Road'!$A$2:$B$101,2,FALSE)*G118)</f>
        <v>3.4138652777777778E-2</v>
      </c>
      <c r="I118" s="24">
        <f t="shared" si="7"/>
        <v>48</v>
      </c>
      <c r="J118" s="25">
        <f>VLOOKUP(I118,'Point Table'!A:B,2,FALSE)</f>
        <v>19.75</v>
      </c>
      <c r="K118" s="12"/>
      <c r="P118" s="8"/>
      <c r="R118" s="9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3">
      <c r="A119" t="s">
        <v>676</v>
      </c>
      <c r="B119" t="s">
        <v>827</v>
      </c>
      <c r="C119" t="s">
        <v>33</v>
      </c>
      <c r="D119">
        <v>49</v>
      </c>
      <c r="E119" s="2" t="s">
        <v>21</v>
      </c>
      <c r="F119" s="23" t="str">
        <f t="shared" si="6"/>
        <v>SeanWolfeMUPPER VALLEY RUNNING CLUB</v>
      </c>
      <c r="G119" s="13">
        <v>3.8460648148148147E-2</v>
      </c>
      <c r="H119" s="23">
        <f>IF(C119="F",VLOOKUP(D119,'F 10K Road'!$A$2:$B$101,2,FALSE)*G119,VLOOKUP(D119,'M 10K Road'!$A$2:$B$101,2,FALSE)*G119)</f>
        <v>3.4464586805555551E-2</v>
      </c>
      <c r="I119" s="24">
        <f t="shared" si="7"/>
        <v>49</v>
      </c>
      <c r="J119" s="25">
        <f>VLOOKUP(I119,'Point Table'!A:B,2,FALSE)</f>
        <v>19</v>
      </c>
      <c r="K119" s="12"/>
      <c r="P119" s="8"/>
      <c r="R119" s="9"/>
      <c r="X119" s="2"/>
      <c r="Y119" s="2"/>
      <c r="Z119" s="2"/>
      <c r="AA119" s="2"/>
      <c r="AB119" s="2"/>
      <c r="AC119" s="2"/>
      <c r="AD119" s="2"/>
      <c r="AE119" s="2"/>
    </row>
    <row r="120" spans="1:31" x14ac:dyDescent="0.3">
      <c r="A120" t="s">
        <v>85</v>
      </c>
      <c r="B120" t="s">
        <v>86</v>
      </c>
      <c r="C120" t="s">
        <v>33</v>
      </c>
      <c r="D120">
        <v>45</v>
      </c>
      <c r="E120" s="2" t="s">
        <v>18</v>
      </c>
      <c r="F120" s="23" t="str">
        <f t="shared" si="6"/>
        <v>StephenRouleauMGATE CITY STRIDERS</v>
      </c>
      <c r="G120" s="13">
        <v>3.7303240740740741E-2</v>
      </c>
      <c r="H120" s="23">
        <f>IF(C120="F",VLOOKUP(D120,'F 10K Road'!$A$2:$B$101,2,FALSE)*G120,VLOOKUP(D120,'M 10K Road'!$A$2:$B$101,2,FALSE)*G120)</f>
        <v>3.4546531249999998E-2</v>
      </c>
      <c r="I120" s="24">
        <f t="shared" si="7"/>
        <v>50</v>
      </c>
      <c r="J120" s="25">
        <f>VLOOKUP(I120,'Point Table'!A:B,2,FALSE)</f>
        <v>18.25</v>
      </c>
      <c r="P120" s="6"/>
      <c r="Q120" s="6"/>
      <c r="R120" s="9"/>
      <c r="AA120" s="2"/>
      <c r="AB120" s="2"/>
      <c r="AC120" s="2"/>
      <c r="AD120" s="2"/>
      <c r="AE120" s="2"/>
    </row>
    <row r="121" spans="1:31" x14ac:dyDescent="0.3">
      <c r="A121" t="s">
        <v>528</v>
      </c>
      <c r="B121" t="s">
        <v>690</v>
      </c>
      <c r="C121" t="s">
        <v>33</v>
      </c>
      <c r="D121">
        <v>17</v>
      </c>
      <c r="E121" s="2" t="s">
        <v>19</v>
      </c>
      <c r="F121" s="23" t="str">
        <f t="shared" si="6"/>
        <v>BryanFlemingMGREATER DERRY TRACK CLUB</v>
      </c>
      <c r="G121" s="13">
        <v>3.498842592592593E-2</v>
      </c>
      <c r="H121" s="23">
        <f>IF(C121="F",VLOOKUP(D121,'F 10K Road'!$A$2:$B$101,2,FALSE)*G121,VLOOKUP(D121,'M 10K Road'!$A$2:$B$101,2,FALSE)*G121)</f>
        <v>3.498842592592593E-2</v>
      </c>
      <c r="I121" s="24">
        <f t="shared" si="7"/>
        <v>51</v>
      </c>
      <c r="J121" s="25">
        <f>VLOOKUP(I121,'Point Table'!A:B,2,FALSE)</f>
        <v>17.5</v>
      </c>
      <c r="P121" s="6"/>
      <c r="Q121" s="6"/>
      <c r="R121" s="9"/>
      <c r="AA121" s="2"/>
      <c r="AB121" s="2"/>
      <c r="AC121" s="2"/>
      <c r="AD121" s="2"/>
      <c r="AE121" s="2"/>
    </row>
    <row r="122" spans="1:31" x14ac:dyDescent="0.3">
      <c r="A122" t="s">
        <v>554</v>
      </c>
      <c r="B122" t="s">
        <v>265</v>
      </c>
      <c r="C122" t="s">
        <v>33</v>
      </c>
      <c r="D122">
        <v>68</v>
      </c>
      <c r="E122" s="2" t="s">
        <v>19</v>
      </c>
      <c r="F122" s="23" t="str">
        <f t="shared" si="6"/>
        <v>GarySomogieMGREATER DERRY TRACK CLUB</v>
      </c>
      <c r="G122" s="15">
        <v>4.673611111111111E-2</v>
      </c>
      <c r="H122" s="23">
        <f>IF(C122="F",VLOOKUP(D122,'F 10K Road'!$A$2:$B$101,2,FALSE)*G122,VLOOKUP(D122,'M 10K Road'!$A$2:$B$101,2,FALSE)*G122)</f>
        <v>3.5220333333333333E-2</v>
      </c>
      <c r="I122" s="24">
        <f t="shared" si="7"/>
        <v>52</v>
      </c>
      <c r="J122" s="25">
        <f>VLOOKUP(I122,'Point Table'!A:B,2,FALSE)</f>
        <v>17</v>
      </c>
      <c r="K122" s="13"/>
      <c r="P122" s="8"/>
      <c r="Q122" s="6"/>
      <c r="R122" s="9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3">
      <c r="A123" t="s">
        <v>113</v>
      </c>
      <c r="B123" t="s">
        <v>114</v>
      </c>
      <c r="C123" t="s">
        <v>33</v>
      </c>
      <c r="D123">
        <v>56</v>
      </c>
      <c r="E123" s="2" t="s">
        <v>18</v>
      </c>
      <c r="F123" s="23" t="str">
        <f t="shared" si="6"/>
        <v>RichardFijalkowskiMGATE CITY STRIDERS</v>
      </c>
      <c r="G123" s="15">
        <v>4.1770833333333333E-2</v>
      </c>
      <c r="H123" s="23">
        <f>IF(C123="F",VLOOKUP(D123,'F 10K Road'!$A$2:$B$101,2,FALSE)*G123,VLOOKUP(D123,'M 10K Road'!$A$2:$B$101,2,FALSE)*G123)</f>
        <v>3.5237875000000002E-2</v>
      </c>
      <c r="I123" s="24">
        <f t="shared" si="7"/>
        <v>53</v>
      </c>
      <c r="J123" s="25">
        <f>VLOOKUP(I123,'Point Table'!A:B,2,FALSE)</f>
        <v>16.5</v>
      </c>
      <c r="P123" s="8"/>
      <c r="Q123" s="6"/>
      <c r="R123" s="9"/>
      <c r="AA123" s="2"/>
      <c r="AB123" s="2"/>
      <c r="AC123" s="2"/>
      <c r="AD123" s="2"/>
      <c r="AE123" s="2"/>
    </row>
    <row r="124" spans="1:31" x14ac:dyDescent="0.3">
      <c r="A124" t="s">
        <v>828</v>
      </c>
      <c r="B124" t="s">
        <v>829</v>
      </c>
      <c r="C124" t="s">
        <v>33</v>
      </c>
      <c r="D124">
        <v>48</v>
      </c>
      <c r="E124" s="2" t="s">
        <v>21</v>
      </c>
      <c r="F124" s="23" t="str">
        <f t="shared" si="6"/>
        <v>GabeGroutMUPPER VALLEY RUNNING CLUB</v>
      </c>
      <c r="G124" s="13">
        <v>3.9421296296296295E-2</v>
      </c>
      <c r="H124" s="23">
        <f>IF(C124="F",VLOOKUP(D124,'F 10K Road'!$A$2:$B$101,2,FALSE)*G124,VLOOKUP(D124,'M 10K Road'!$A$2:$B$101,2,FALSE)*G124)</f>
        <v>3.5621083333333331E-2</v>
      </c>
      <c r="I124" s="24">
        <f t="shared" si="7"/>
        <v>54</v>
      </c>
      <c r="J124" s="25">
        <f>VLOOKUP(I124,'Point Table'!A:B,2,FALSE)</f>
        <v>16</v>
      </c>
      <c r="K124" s="12"/>
      <c r="P124" s="8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3">
      <c r="A125" t="s">
        <v>583</v>
      </c>
      <c r="B125" t="s">
        <v>852</v>
      </c>
      <c r="C125" t="s">
        <v>33</v>
      </c>
      <c r="D125">
        <v>73</v>
      </c>
      <c r="E125" s="2" t="s">
        <v>21</v>
      </c>
      <c r="F125" s="23" t="str">
        <f t="shared" si="6"/>
        <v>WilliamBrownMUPPER VALLEY RUNNING CLUB</v>
      </c>
      <c r="G125" s="13">
        <v>5.2685185185185189E-2</v>
      </c>
      <c r="H125" s="23">
        <f>IF(C125="F",VLOOKUP(D125,'F 10K Road'!$A$2:$B$101,2,FALSE)*G125,VLOOKUP(D125,'M 10K Road'!$A$2:$B$101,2,FALSE)*G125)</f>
        <v>3.7569805555555558E-2</v>
      </c>
      <c r="I125" s="24">
        <f t="shared" si="7"/>
        <v>55</v>
      </c>
      <c r="J125" s="25">
        <f>VLOOKUP(I125,'Point Table'!A:B,2,FALSE)</f>
        <v>15.5</v>
      </c>
      <c r="K125" s="13"/>
    </row>
    <row r="126" spans="1:31" x14ac:dyDescent="0.3">
      <c r="A126" t="s">
        <v>117</v>
      </c>
      <c r="B126" t="s">
        <v>118</v>
      </c>
      <c r="C126" t="s">
        <v>33</v>
      </c>
      <c r="D126">
        <v>42</v>
      </c>
      <c r="E126" s="2" t="s">
        <v>18</v>
      </c>
      <c r="F126" s="23" t="str">
        <f t="shared" si="6"/>
        <v>IsaacHornMGATE CITY STRIDERS</v>
      </c>
      <c r="G126" s="13">
        <v>4.0034722222222222E-2</v>
      </c>
      <c r="H126" s="23">
        <f>IF(C126="F",VLOOKUP(D126,'F 10K Road'!$A$2:$B$101,2,FALSE)*G126,VLOOKUP(D126,'M 10K Road'!$A$2:$B$101,2,FALSE)*G126)</f>
        <v>3.7976937500000002E-2</v>
      </c>
      <c r="I126" s="24">
        <f t="shared" si="7"/>
        <v>56</v>
      </c>
      <c r="J126" s="25">
        <f>VLOOKUP(I126,'Point Table'!A:B,2,FALSE)</f>
        <v>15</v>
      </c>
      <c r="P126" s="6"/>
      <c r="Q126" s="6"/>
      <c r="R126" s="9"/>
      <c r="AA126" s="2"/>
      <c r="AB126" s="2"/>
      <c r="AC126" s="2"/>
      <c r="AD126" s="2"/>
      <c r="AE126" s="2"/>
    </row>
    <row r="127" spans="1:31" x14ac:dyDescent="0.3">
      <c r="A127" t="s">
        <v>99</v>
      </c>
      <c r="B127" t="s">
        <v>169</v>
      </c>
      <c r="C127" t="s">
        <v>33</v>
      </c>
      <c r="D127">
        <v>66</v>
      </c>
      <c r="E127" s="2" t="s">
        <v>19</v>
      </c>
      <c r="F127" s="23" t="str">
        <f t="shared" si="6"/>
        <v>TomNolanMGREATER DERRY TRACK CLUB</v>
      </c>
      <c r="G127" s="15">
        <v>5.4062500000000006E-2</v>
      </c>
      <c r="H127" s="23">
        <f>IF(C127="F",VLOOKUP(D127,'F 10K Road'!$A$2:$B$101,2,FALSE)*G127,VLOOKUP(D127,'M 10K Road'!$A$2:$B$101,2,FALSE)*G127)</f>
        <v>4.1552437500000004E-2</v>
      </c>
      <c r="I127" s="24">
        <f t="shared" si="7"/>
        <v>57</v>
      </c>
      <c r="J127" s="25">
        <f>VLOOKUP(I127,'Point Table'!A:B,2,FALSE)</f>
        <v>14.5</v>
      </c>
      <c r="K127" s="13"/>
      <c r="P127" s="6"/>
      <c r="Q127" s="6"/>
      <c r="R127" s="9"/>
      <c r="AA127" s="2"/>
      <c r="AB127" s="2"/>
      <c r="AC127" s="2"/>
      <c r="AD127" s="2"/>
      <c r="AE127" s="2"/>
    </row>
    <row r="128" spans="1:31" x14ac:dyDescent="0.3">
      <c r="A128" t="s">
        <v>846</v>
      </c>
      <c r="B128" t="s">
        <v>847</v>
      </c>
      <c r="C128" t="s">
        <v>33</v>
      </c>
      <c r="D128">
        <v>49</v>
      </c>
      <c r="E128" s="2" t="s">
        <v>21</v>
      </c>
      <c r="F128" s="23" t="str">
        <f t="shared" si="6"/>
        <v>DeepakKaranwalMUPPER VALLEY RUNNING CLUB</v>
      </c>
      <c r="G128" s="13">
        <v>4.7615740740740743E-2</v>
      </c>
      <c r="H128" s="23">
        <f>IF(C128="F",VLOOKUP(D128,'F 10K Road'!$A$2:$B$101,2,FALSE)*G128,VLOOKUP(D128,'M 10K Road'!$A$2:$B$101,2,FALSE)*G128)</f>
        <v>4.2668465277777783E-2</v>
      </c>
      <c r="I128" s="24">
        <f t="shared" si="7"/>
        <v>58</v>
      </c>
      <c r="J128" s="25">
        <f>VLOOKUP(I128,'Point Table'!A:B,2,FALSE)</f>
        <v>14</v>
      </c>
      <c r="K128" s="13"/>
      <c r="P128" s="6"/>
      <c r="R128" s="9"/>
      <c r="Y128" s="2"/>
      <c r="Z128" s="2"/>
      <c r="AA128" s="2"/>
      <c r="AB128" s="2"/>
      <c r="AC128" s="2"/>
      <c r="AD128" s="2"/>
      <c r="AE128" s="2"/>
    </row>
    <row r="129" spans="1:31" x14ac:dyDescent="0.3">
      <c r="A129" t="s">
        <v>48</v>
      </c>
      <c r="B129" t="s">
        <v>133</v>
      </c>
      <c r="C129" t="s">
        <v>33</v>
      </c>
      <c r="D129">
        <v>37</v>
      </c>
      <c r="E129" s="2" t="s">
        <v>19</v>
      </c>
      <c r="F129" s="23" t="str">
        <f t="shared" si="6"/>
        <v>MichaelElliottMGREATER DERRY TRACK CLUB</v>
      </c>
      <c r="G129" s="15">
        <v>4.4027777777777777E-2</v>
      </c>
      <c r="H129" s="23">
        <f>IF(C129="F",VLOOKUP(D129,'F 10K Road'!$A$2:$B$101,2,FALSE)*G129,VLOOKUP(D129,'M 10K Road'!$A$2:$B$101,2,FALSE)*G129)</f>
        <v>4.3244083333333329E-2</v>
      </c>
      <c r="I129" s="24">
        <f t="shared" si="7"/>
        <v>59</v>
      </c>
      <c r="J129" s="25">
        <f>VLOOKUP(I129,'Point Table'!A:B,2,FALSE)</f>
        <v>13.5</v>
      </c>
      <c r="K129" s="13"/>
      <c r="P129" s="6"/>
      <c r="Q129" s="6"/>
      <c r="R129" s="9"/>
      <c r="X129" s="2"/>
      <c r="AB129" s="2"/>
      <c r="AC129" s="2"/>
      <c r="AD129" s="2"/>
      <c r="AE129" s="2"/>
    </row>
    <row r="130" spans="1:31" x14ac:dyDescent="0.3">
      <c r="A130" t="s">
        <v>838</v>
      </c>
      <c r="B130" t="s">
        <v>839</v>
      </c>
      <c r="C130" t="s">
        <v>33</v>
      </c>
      <c r="D130">
        <v>38</v>
      </c>
      <c r="E130" s="2" t="s">
        <v>21</v>
      </c>
      <c r="F130" s="23" t="str">
        <f t="shared" ref="F130:F132" si="8">A130&amp;B130&amp;C130&amp;E130</f>
        <v>PalaniappanNagappanMUPPER VALLEY RUNNING CLUB</v>
      </c>
      <c r="G130" s="13">
        <v>4.449074074074074E-2</v>
      </c>
      <c r="H130" s="23">
        <f>IF(C130="F",VLOOKUP(D130,'F 10K Road'!$A$2:$B$101,2,FALSE)*G130,VLOOKUP(D130,'M 10K Road'!$A$2:$B$101,2,FALSE)*G130)</f>
        <v>4.3454106481481479E-2</v>
      </c>
      <c r="I130" s="24">
        <f t="shared" ref="I130:I132" si="9">COUNTIFS($C$2:$C$300,C130,$H$2:$H$300,"&lt;"&amp;H130)+1</f>
        <v>60</v>
      </c>
      <c r="J130" s="25">
        <f>VLOOKUP(I130,'Point Table'!A:B,2,FALSE)</f>
        <v>13</v>
      </c>
      <c r="K130" s="13"/>
      <c r="P130" s="6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3">
      <c r="A131" t="s">
        <v>802</v>
      </c>
      <c r="B131" t="s">
        <v>514</v>
      </c>
      <c r="C131" t="s">
        <v>33</v>
      </c>
      <c r="D131">
        <v>48</v>
      </c>
      <c r="E131" s="2" t="s">
        <v>19</v>
      </c>
      <c r="F131" s="23" t="str">
        <f t="shared" si="8"/>
        <v>JeffLevineMGREATER DERRY TRACK CLUB</v>
      </c>
      <c r="G131" s="15">
        <v>4.8136574074074075E-2</v>
      </c>
      <c r="H131" s="23">
        <f>IF(C131="F",VLOOKUP(D131,'F 10K Road'!$A$2:$B$101,2,FALSE)*G131,VLOOKUP(D131,'M 10K Road'!$A$2:$B$101,2,FALSE)*G131)</f>
        <v>4.3496208333333335E-2</v>
      </c>
      <c r="I131" s="24">
        <f t="shared" si="9"/>
        <v>61</v>
      </c>
      <c r="J131" s="25">
        <f>VLOOKUP(I131,'Point Table'!A:B,2,FALSE)</f>
        <v>12.5</v>
      </c>
      <c r="K131" s="13"/>
      <c r="P131" s="6"/>
      <c r="Q131" s="6"/>
      <c r="R131" s="9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3">
      <c r="A132" t="s">
        <v>152</v>
      </c>
      <c r="B132" t="s">
        <v>153</v>
      </c>
      <c r="C132" t="s">
        <v>33</v>
      </c>
      <c r="D132">
        <v>45</v>
      </c>
      <c r="E132" s="2" t="s">
        <v>19</v>
      </c>
      <c r="F132" s="23" t="str">
        <f t="shared" si="8"/>
        <v>SharadVidyarthyMGREATER DERRY TRACK CLUB</v>
      </c>
      <c r="G132" s="15">
        <v>4.8263888888888884E-2</v>
      </c>
      <c r="H132" s="23">
        <f>IF(C132="F",VLOOKUP(D132,'F 10K Road'!$A$2:$B$101,2,FALSE)*G132,VLOOKUP(D132,'M 10K Road'!$A$2:$B$101,2,FALSE)*G132)</f>
        <v>4.4697187499999999E-2</v>
      </c>
      <c r="I132" s="24">
        <f t="shared" si="9"/>
        <v>62</v>
      </c>
      <c r="J132" s="25">
        <f>VLOOKUP(I132,'Point Table'!A:B,2,FALSE)</f>
        <v>12.125</v>
      </c>
      <c r="K132" s="13"/>
      <c r="P132" s="6"/>
      <c r="Q132" s="6"/>
      <c r="R132" s="9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3">
      <c r="G133" s="33"/>
    </row>
    <row r="134" spans="1:31" x14ac:dyDescent="0.3">
      <c r="G134" s="33"/>
    </row>
    <row r="135" spans="1:31" x14ac:dyDescent="0.3">
      <c r="G135" s="33"/>
    </row>
    <row r="136" spans="1:31" x14ac:dyDescent="0.3">
      <c r="G136" s="33"/>
    </row>
    <row r="137" spans="1:31" x14ac:dyDescent="0.3">
      <c r="G137" s="33"/>
    </row>
    <row r="138" spans="1:31" x14ac:dyDescent="0.3">
      <c r="G138" s="33"/>
    </row>
    <row r="140" spans="1:31" x14ac:dyDescent="0.3">
      <c r="G140" s="33"/>
    </row>
    <row r="141" spans="1:31" x14ac:dyDescent="0.3">
      <c r="G141" s="33"/>
    </row>
    <row r="142" spans="1:31" x14ac:dyDescent="0.3">
      <c r="G142" s="33"/>
    </row>
    <row r="143" spans="1:31" x14ac:dyDescent="0.3">
      <c r="G143" s="33"/>
    </row>
    <row r="145" spans="7:7" x14ac:dyDescent="0.3">
      <c r="G145" s="33"/>
    </row>
    <row r="146" spans="7:7" x14ac:dyDescent="0.3">
      <c r="G146" s="33"/>
    </row>
    <row r="147" spans="7:7" x14ac:dyDescent="0.3">
      <c r="G147" s="33"/>
    </row>
    <row r="148" spans="7:7" x14ac:dyDescent="0.3">
      <c r="G148" s="33"/>
    </row>
    <row r="149" spans="7:7" x14ac:dyDescent="0.3">
      <c r="G149" s="33"/>
    </row>
    <row r="150" spans="7:7" x14ac:dyDescent="0.3">
      <c r="G150" s="33"/>
    </row>
    <row r="151" spans="7:7" x14ac:dyDescent="0.3">
      <c r="G151" s="33"/>
    </row>
    <row r="152" spans="7:7" x14ac:dyDescent="0.3">
      <c r="G152" s="33"/>
    </row>
    <row r="153" spans="7:7" x14ac:dyDescent="0.3">
      <c r="G153" s="33"/>
    </row>
    <row r="154" spans="7:7" x14ac:dyDescent="0.3">
      <c r="G154" s="33"/>
    </row>
    <row r="155" spans="7:7" x14ac:dyDescent="0.3">
      <c r="G155" s="33"/>
    </row>
    <row r="156" spans="7:7" x14ac:dyDescent="0.3">
      <c r="G156" s="33"/>
    </row>
    <row r="157" spans="7:7" x14ac:dyDescent="0.3">
      <c r="G157" s="33"/>
    </row>
    <row r="158" spans="7:7" x14ac:dyDescent="0.3">
      <c r="G158" s="33"/>
    </row>
    <row r="159" spans="7:7" x14ac:dyDescent="0.3">
      <c r="G159" s="33"/>
    </row>
    <row r="160" spans="7:7" x14ac:dyDescent="0.3">
      <c r="G160" s="33"/>
    </row>
    <row r="161" spans="7:7" x14ac:dyDescent="0.3">
      <c r="G161" s="33"/>
    </row>
    <row r="162" spans="7:7" x14ac:dyDescent="0.3">
      <c r="G162" s="35"/>
    </row>
    <row r="163" spans="7:7" x14ac:dyDescent="0.3">
      <c r="G163" s="33"/>
    </row>
    <row r="164" spans="7:7" x14ac:dyDescent="0.3">
      <c r="G164" s="33"/>
    </row>
    <row r="165" spans="7:7" x14ac:dyDescent="0.3">
      <c r="G165" s="33"/>
    </row>
    <row r="166" spans="7:7" x14ac:dyDescent="0.3">
      <c r="G166" s="33"/>
    </row>
    <row r="167" spans="7:7" x14ac:dyDescent="0.3">
      <c r="G167" s="33"/>
    </row>
    <row r="168" spans="7:7" x14ac:dyDescent="0.3">
      <c r="G168" s="33"/>
    </row>
    <row r="169" spans="7:7" x14ac:dyDescent="0.3">
      <c r="G169" s="33"/>
    </row>
    <row r="170" spans="7:7" x14ac:dyDescent="0.3">
      <c r="G170" s="33"/>
    </row>
    <row r="171" spans="7:7" x14ac:dyDescent="0.3">
      <c r="G171" s="33"/>
    </row>
    <row r="172" spans="7:7" x14ac:dyDescent="0.3">
      <c r="G172" s="33"/>
    </row>
    <row r="173" spans="7:7" x14ac:dyDescent="0.3">
      <c r="G173" s="33"/>
    </row>
    <row r="174" spans="7:7" x14ac:dyDescent="0.3">
      <c r="G174" s="33"/>
    </row>
    <row r="175" spans="7:7" x14ac:dyDescent="0.3">
      <c r="G175" s="33"/>
    </row>
    <row r="176" spans="7:7" x14ac:dyDescent="0.3">
      <c r="G176" s="33"/>
    </row>
    <row r="177" spans="7:7" x14ac:dyDescent="0.3">
      <c r="G177" s="33"/>
    </row>
    <row r="178" spans="7:7" x14ac:dyDescent="0.3">
      <c r="G178" s="33"/>
    </row>
    <row r="179" spans="7:7" x14ac:dyDescent="0.3">
      <c r="G179" s="33"/>
    </row>
    <row r="180" spans="7:7" x14ac:dyDescent="0.3">
      <c r="G180" s="33"/>
    </row>
    <row r="181" spans="7:7" x14ac:dyDescent="0.3">
      <c r="G181" s="33"/>
    </row>
    <row r="182" spans="7:7" x14ac:dyDescent="0.3">
      <c r="G182" s="33"/>
    </row>
    <row r="183" spans="7:7" x14ac:dyDescent="0.3">
      <c r="G183" s="33"/>
    </row>
    <row r="184" spans="7:7" x14ac:dyDescent="0.3">
      <c r="G184" s="33"/>
    </row>
    <row r="185" spans="7:7" x14ac:dyDescent="0.3">
      <c r="G185" s="33"/>
    </row>
    <row r="186" spans="7:7" x14ac:dyDescent="0.3">
      <c r="G186" s="33"/>
    </row>
    <row r="187" spans="7:7" x14ac:dyDescent="0.3">
      <c r="G187" s="33"/>
    </row>
    <row r="188" spans="7:7" x14ac:dyDescent="0.3">
      <c r="G188" s="33"/>
    </row>
    <row r="189" spans="7:7" x14ac:dyDescent="0.3">
      <c r="G189" s="33"/>
    </row>
    <row r="190" spans="7:7" x14ac:dyDescent="0.3">
      <c r="G190" s="33"/>
    </row>
    <row r="191" spans="7:7" x14ac:dyDescent="0.3">
      <c r="G191" s="33"/>
    </row>
    <row r="192" spans="7:7" x14ac:dyDescent="0.3">
      <c r="G192" s="33"/>
    </row>
    <row r="193" spans="7:7" x14ac:dyDescent="0.3">
      <c r="G193" s="33"/>
    </row>
    <row r="194" spans="7:7" x14ac:dyDescent="0.3">
      <c r="G194" s="33"/>
    </row>
    <row r="195" spans="7:7" x14ac:dyDescent="0.3">
      <c r="G195" s="33"/>
    </row>
    <row r="196" spans="7:7" x14ac:dyDescent="0.3">
      <c r="G196" s="33"/>
    </row>
    <row r="197" spans="7:7" x14ac:dyDescent="0.3">
      <c r="G197" s="33"/>
    </row>
    <row r="198" spans="7:7" x14ac:dyDescent="0.3">
      <c r="G198" s="33"/>
    </row>
    <row r="199" spans="7:7" x14ac:dyDescent="0.3">
      <c r="G199" s="33"/>
    </row>
    <row r="200" spans="7:7" x14ac:dyDescent="0.3">
      <c r="G200" s="33"/>
    </row>
    <row r="201" spans="7:7" x14ac:dyDescent="0.3">
      <c r="G201" s="33"/>
    </row>
    <row r="202" spans="7:7" x14ac:dyDescent="0.3">
      <c r="G202" s="33"/>
    </row>
    <row r="203" spans="7:7" x14ac:dyDescent="0.3">
      <c r="G203" s="33"/>
    </row>
    <row r="204" spans="7:7" ht="13" customHeight="1" x14ac:dyDescent="0.3">
      <c r="G204" s="33"/>
    </row>
    <row r="205" spans="7:7" x14ac:dyDescent="0.3">
      <c r="G205" s="33"/>
    </row>
    <row r="206" spans="7:7" x14ac:dyDescent="0.3">
      <c r="G206" s="33"/>
    </row>
    <row r="207" spans="7:7" x14ac:dyDescent="0.3">
      <c r="G207" s="33"/>
    </row>
    <row r="208" spans="7:7" x14ac:dyDescent="0.3">
      <c r="G208" s="33"/>
    </row>
    <row r="209" spans="7:7" x14ac:dyDescent="0.3">
      <c r="G209" s="33"/>
    </row>
    <row r="210" spans="7:7" x14ac:dyDescent="0.3">
      <c r="G210" s="33"/>
    </row>
    <row r="211" spans="7:7" x14ac:dyDescent="0.3">
      <c r="G211" s="33"/>
    </row>
    <row r="212" spans="7:7" x14ac:dyDescent="0.3">
      <c r="G212" s="33"/>
    </row>
    <row r="213" spans="7:7" x14ac:dyDescent="0.3">
      <c r="G213" s="33"/>
    </row>
    <row r="214" spans="7:7" x14ac:dyDescent="0.3">
      <c r="G214" s="33"/>
    </row>
    <row r="215" spans="7:7" x14ac:dyDescent="0.3">
      <c r="G215" s="33"/>
    </row>
    <row r="216" spans="7:7" x14ac:dyDescent="0.3">
      <c r="G216" s="33"/>
    </row>
    <row r="217" spans="7:7" x14ac:dyDescent="0.3">
      <c r="G217" s="33"/>
    </row>
    <row r="218" spans="7:7" x14ac:dyDescent="0.3">
      <c r="G218" s="33"/>
    </row>
    <row r="219" spans="7:7" x14ac:dyDescent="0.3">
      <c r="G219" s="33"/>
    </row>
    <row r="220" spans="7:7" x14ac:dyDescent="0.3">
      <c r="G220" s="33"/>
    </row>
    <row r="221" spans="7:7" x14ac:dyDescent="0.3">
      <c r="G221" s="33"/>
    </row>
    <row r="222" spans="7:7" x14ac:dyDescent="0.3">
      <c r="G222" s="33"/>
    </row>
    <row r="223" spans="7:7" x14ac:dyDescent="0.3">
      <c r="G223" s="33"/>
    </row>
    <row r="224" spans="7:7" x14ac:dyDescent="0.3">
      <c r="G224" s="33"/>
    </row>
    <row r="225" spans="7:7" x14ac:dyDescent="0.3">
      <c r="G225" s="33"/>
    </row>
    <row r="226" spans="7:7" x14ac:dyDescent="0.3">
      <c r="G226" s="33"/>
    </row>
    <row r="499" ht="15.75" customHeight="1" x14ac:dyDescent="0.3"/>
  </sheetData>
  <sortState xmlns:xlrd2="http://schemas.microsoft.com/office/spreadsheetml/2017/richdata2" ref="A2:AE499">
    <sortCondition ref="C2:C499"/>
    <sortCondition descending="1" ref="J2:J499"/>
  </sortState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AD498"/>
  <sheetViews>
    <sheetView workbookViewId="0">
      <pane ySplit="1" topLeftCell="A2" activePane="bottomLeft" state="frozen"/>
      <selection pane="bottomLeft"/>
    </sheetView>
  </sheetViews>
  <sheetFormatPr defaultColWidth="12.3828125" defaultRowHeight="15.75" customHeight="1" outlineLevelCol="1" x14ac:dyDescent="0.3"/>
  <cols>
    <col min="1" max="1" width="10.15234375" style="3" bestFit="1" customWidth="1"/>
    <col min="2" max="2" width="15.15234375" style="3" bestFit="1" customWidth="1"/>
    <col min="3" max="3" width="7.15234375" style="3" bestFit="1" customWidth="1"/>
    <col min="4" max="4" width="4.15234375" style="3" bestFit="1" customWidth="1"/>
    <col min="5" max="5" width="27.61328125" style="3" bestFit="1" customWidth="1" collapsed="1"/>
    <col min="6" max="6" width="40.921875" style="3" hidden="1" customWidth="1" outlineLevel="1"/>
    <col min="7" max="7" width="11.84375" style="3" bestFit="1" customWidth="1"/>
    <col min="8" max="8" width="9.3828125" style="3" bestFit="1" customWidth="1"/>
    <col min="9" max="9" width="5.15234375" style="3" bestFit="1" customWidth="1"/>
    <col min="10" max="10" width="12.84375" style="19" bestFit="1" customWidth="1"/>
    <col min="11" max="16384" width="12.3828125" style="3"/>
  </cols>
  <sheetData>
    <row r="1" spans="1:30" s="10" customFormat="1" ht="12.45" x14ac:dyDescent="0.3">
      <c r="A1" s="4" t="s">
        <v>8</v>
      </c>
      <c r="B1" s="4" t="s">
        <v>9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10</v>
      </c>
      <c r="H1" s="4" t="s">
        <v>11</v>
      </c>
      <c r="I1" s="4" t="s">
        <v>12</v>
      </c>
      <c r="J1" s="18" t="s">
        <v>13</v>
      </c>
    </row>
    <row r="2" spans="1:30" ht="12.45" x14ac:dyDescent="0.3">
      <c r="A2" s="3" t="s">
        <v>188</v>
      </c>
      <c r="B2" s="3" t="s">
        <v>189</v>
      </c>
      <c r="C2" s="3" t="s">
        <v>57</v>
      </c>
      <c r="D2" s="3">
        <v>64</v>
      </c>
      <c r="E2" s="3" t="s">
        <v>930</v>
      </c>
      <c r="F2" s="3" t="str">
        <f>A2&amp;B2&amp;C2&amp;E2</f>
        <v>PatBourgaultFGranite State Racing Team</v>
      </c>
      <c r="G2" s="13">
        <v>7.7251157407407414E-2</v>
      </c>
      <c r="H2" s="23">
        <f>IF(C2="F",VLOOKUP(D2,'F Half'!$A$2:$B$101,2,FALSE)*G2,VLOOKUP(D2,'M Half'!$A$2:$B$101,2,FALSE)*G2)</f>
        <v>5.700362905092593E-2</v>
      </c>
      <c r="I2" s="24">
        <f>COUNTIFS($C$2:$C$300,C2,$H$2:$H$300,"&lt;"&amp;H2)+1</f>
        <v>1</v>
      </c>
      <c r="J2" s="25">
        <f>VLOOKUP(I2,'Point Table - Half'!A:B,2,FALSE)</f>
        <v>125</v>
      </c>
      <c r="P2" s="6"/>
      <c r="Q2" s="6"/>
      <c r="V2" s="2"/>
      <c r="W2" s="2"/>
      <c r="X2" s="2"/>
      <c r="Y2" s="2"/>
      <c r="Z2" s="2"/>
      <c r="AA2" s="2"/>
      <c r="AB2" s="2"/>
      <c r="AC2" s="2"/>
      <c r="AD2" s="2"/>
    </row>
    <row r="3" spans="1:30" ht="12.45" x14ac:dyDescent="0.3">
      <c r="A3" t="s">
        <v>185</v>
      </c>
      <c r="B3" t="s">
        <v>186</v>
      </c>
      <c r="C3" t="s">
        <v>57</v>
      </c>
      <c r="D3">
        <v>51</v>
      </c>
      <c r="E3" t="s">
        <v>871</v>
      </c>
      <c r="F3" s="6" t="str">
        <f>A3&amp;B3&amp;C3&amp;E3</f>
        <v>YukiChorneyFMillennium Running</v>
      </c>
      <c r="G3" s="12">
        <v>6.5454861111111109E-2</v>
      </c>
      <c r="H3" s="23">
        <f>IF(C3="F",VLOOKUP(D3,'F Half'!$A$2:$B$101,2,FALSE)*G3,VLOOKUP(D3,'M Half'!$A$2:$B$101,2,FALSE)*G3)</f>
        <v>5.7148639236111111E-2</v>
      </c>
      <c r="I3" s="24">
        <f>COUNTIFS($C$2:$C$300,C3,$H$2:$H$300,"&lt;"&amp;H3)+1</f>
        <v>2</v>
      </c>
      <c r="J3" s="25">
        <f>VLOOKUP(I3,'Point Table - Half'!A:B,2,FALSE)</f>
        <v>122</v>
      </c>
      <c r="P3" s="8"/>
      <c r="V3" s="2"/>
      <c r="W3" s="2"/>
      <c r="X3" s="2"/>
      <c r="Y3" s="2"/>
      <c r="Z3" s="2"/>
      <c r="AA3" s="2"/>
      <c r="AB3" s="2"/>
      <c r="AC3" s="2"/>
      <c r="AD3" s="2"/>
    </row>
    <row r="4" spans="1:30" ht="12.45" x14ac:dyDescent="0.3">
      <c r="A4" s="2" t="s">
        <v>71</v>
      </c>
      <c r="B4" t="s">
        <v>72</v>
      </c>
      <c r="C4" t="s">
        <v>57</v>
      </c>
      <c r="D4">
        <v>59</v>
      </c>
      <c r="E4" t="s">
        <v>861</v>
      </c>
      <c r="F4" s="6" t="str">
        <f>A4&amp;B4&amp;C4&amp;E4</f>
        <v>PamelaMooreFUpper Valley Running Club</v>
      </c>
      <c r="G4" s="12">
        <v>7.3225694444444447E-2</v>
      </c>
      <c r="H4" s="23">
        <f>IF(C4="F",VLOOKUP(D4,'F Half'!$A$2:$B$101,2,FALSE)*G4,VLOOKUP(D4,'M Half'!$A$2:$B$101,2,FALSE)*G4)</f>
        <v>5.7840976041666672E-2</v>
      </c>
      <c r="I4" s="24">
        <f>COUNTIFS($C$2:$C$300,C4,$H$2:$H$300,"&lt;"&amp;H4)+1</f>
        <v>3</v>
      </c>
      <c r="J4" s="25">
        <f>VLOOKUP(I4,'Point Table - Half'!A:B,2,FALSE)</f>
        <v>119</v>
      </c>
      <c r="P4" s="8"/>
      <c r="X4" s="2"/>
      <c r="Y4" s="2"/>
      <c r="Z4" s="2"/>
      <c r="AA4" s="2"/>
      <c r="AB4" s="2"/>
      <c r="AC4" s="2"/>
      <c r="AD4" s="2"/>
    </row>
    <row r="5" spans="1:30" ht="12.45" x14ac:dyDescent="0.3">
      <c r="A5" t="s">
        <v>195</v>
      </c>
      <c r="B5" t="s">
        <v>196</v>
      </c>
      <c r="C5" t="s">
        <v>57</v>
      </c>
      <c r="D5">
        <v>40</v>
      </c>
      <c r="E5" t="s">
        <v>871</v>
      </c>
      <c r="F5" s="6" t="str">
        <f>A5&amp;B5&amp;C5&amp;E5</f>
        <v>MaryKleneFMillennium Running</v>
      </c>
      <c r="G5" s="12">
        <v>5.9952546296296295E-2</v>
      </c>
      <c r="H5" s="23">
        <f>IF(C5="F",VLOOKUP(D5,'F Half'!$A$2:$B$101,2,FALSE)*G5,VLOOKUP(D5,'M Half'!$A$2:$B$101,2,FALSE)*G5)</f>
        <v>5.8028069560185185E-2</v>
      </c>
      <c r="I5" s="24">
        <f>COUNTIFS($C$2:$C$300,C5,$H$2:$H$300,"&lt;"&amp;H5)+1</f>
        <v>4</v>
      </c>
      <c r="J5" s="25">
        <f>VLOOKUP(I5,'Point Table - Half'!A:B,2,FALSE)</f>
        <v>116</v>
      </c>
      <c r="P5" s="6"/>
      <c r="Q5" s="6"/>
      <c r="V5" s="2"/>
      <c r="W5" s="2"/>
      <c r="X5" s="2"/>
      <c r="Y5" s="2"/>
      <c r="Z5" s="2"/>
      <c r="AA5" s="2"/>
      <c r="AB5" s="2"/>
      <c r="AC5" s="2"/>
      <c r="AD5" s="2"/>
    </row>
    <row r="6" spans="1:30" ht="12.45" x14ac:dyDescent="0.3">
      <c r="A6" t="s">
        <v>736</v>
      </c>
      <c r="B6" t="s">
        <v>415</v>
      </c>
      <c r="C6" t="s">
        <v>57</v>
      </c>
      <c r="D6">
        <v>32</v>
      </c>
      <c r="E6" t="s">
        <v>871</v>
      </c>
      <c r="F6" s="6" t="str">
        <f>A6&amp;B6&amp;C6&amp;E6</f>
        <v>LizBelangerFMillennium Running</v>
      </c>
      <c r="G6" s="12">
        <v>5.8803240740740746E-2</v>
      </c>
      <c r="H6" s="23">
        <f>IF(C6="F",VLOOKUP(D6,'F Half'!$A$2:$B$101,2,FALSE)*G6,VLOOKUP(D6,'M Half'!$A$2:$B$101,2,FALSE)*G6)</f>
        <v>5.8662112962962969E-2</v>
      </c>
      <c r="I6" s="24">
        <f>COUNTIFS($C$2:$C$300,C6,$H$2:$H$300,"&lt;"&amp;H6)+1</f>
        <v>5</v>
      </c>
      <c r="J6" s="25">
        <f>VLOOKUP(I6,'Point Table - Half'!A:B,2,FALSE)</f>
        <v>113</v>
      </c>
      <c r="P6" s="8"/>
      <c r="X6" s="2"/>
      <c r="Y6" s="2"/>
      <c r="Z6" s="2"/>
      <c r="AA6" s="2"/>
      <c r="AB6" s="2"/>
      <c r="AC6" s="2"/>
      <c r="AD6" s="2"/>
    </row>
    <row r="7" spans="1:30" ht="12.45" x14ac:dyDescent="0.3">
      <c r="A7" s="3" t="s">
        <v>61</v>
      </c>
      <c r="B7" s="3" t="s">
        <v>62</v>
      </c>
      <c r="C7" s="3" t="s">
        <v>57</v>
      </c>
      <c r="D7" s="3">
        <v>53</v>
      </c>
      <c r="E7" s="3" t="s">
        <v>922</v>
      </c>
      <c r="F7" s="3" t="str">
        <f>A7&amp;B7&amp;C7&amp;E7</f>
        <v>JulieMullaneyFGreater Derry Track Club</v>
      </c>
      <c r="G7" s="13">
        <v>6.8862268518518524E-2</v>
      </c>
      <c r="H7" s="23">
        <f>IF(C7="F",VLOOKUP(D7,'F Half'!$A$2:$B$101,2,FALSE)*G7,VLOOKUP(D7,'M Half'!$A$2:$B$101,2,FALSE)*G7)</f>
        <v>5.8691311458333333E-2</v>
      </c>
      <c r="I7" s="24">
        <f>COUNTIFS($C$2:$C$300,C7,$H$2:$H$300,"&lt;"&amp;H7)+1</f>
        <v>6</v>
      </c>
      <c r="J7" s="25">
        <f>VLOOKUP(I7,'Point Table - Half'!A:B,2,FALSE)</f>
        <v>110</v>
      </c>
    </row>
    <row r="8" spans="1:30" ht="12.45" x14ac:dyDescent="0.3">
      <c r="A8" t="s">
        <v>201</v>
      </c>
      <c r="B8" t="s">
        <v>202</v>
      </c>
      <c r="C8" t="s">
        <v>57</v>
      </c>
      <c r="D8">
        <v>49</v>
      </c>
      <c r="E8" t="s">
        <v>871</v>
      </c>
      <c r="F8" s="6" t="str">
        <f>A8&amp;B8&amp;C8&amp;E8</f>
        <v>EmaliaRubnerFMillennium Running</v>
      </c>
      <c r="G8" s="12">
        <v>6.8100694444444443E-2</v>
      </c>
      <c r="H8" s="23">
        <f>IF(C8="F",VLOOKUP(D8,'F Half'!$A$2:$B$101,2,FALSE)*G8,VLOOKUP(D8,'M Half'!$A$2:$B$101,2,FALSE)*G8)</f>
        <v>6.0875210763888889E-2</v>
      </c>
      <c r="I8" s="24">
        <f>COUNTIFS($C$2:$C$300,C8,$H$2:$H$300,"&lt;"&amp;H8)+1</f>
        <v>7</v>
      </c>
      <c r="J8" s="25">
        <f>VLOOKUP(I8,'Point Table - Half'!A:B,2,FALSE)</f>
        <v>107</v>
      </c>
      <c r="P8" s="6"/>
      <c r="X8" s="2"/>
      <c r="Y8" s="2"/>
      <c r="Z8" s="2"/>
      <c r="AA8" s="2"/>
      <c r="AB8" s="2"/>
      <c r="AC8" s="2"/>
      <c r="AD8" s="2"/>
    </row>
    <row r="9" spans="1:30" ht="12.45" x14ac:dyDescent="0.3">
      <c r="A9" s="3" t="s">
        <v>55</v>
      </c>
      <c r="B9" s="3" t="s">
        <v>56</v>
      </c>
      <c r="C9" s="3" t="s">
        <v>57</v>
      </c>
      <c r="D9" s="3">
        <v>36</v>
      </c>
      <c r="E9" s="3" t="s">
        <v>922</v>
      </c>
      <c r="F9" s="3" t="str">
        <f>A9&amp;B9&amp;C9&amp;E9</f>
        <v>TivanCasavantFGreater Derry Track Club</v>
      </c>
      <c r="G9" s="13">
        <v>6.3655092592592596E-2</v>
      </c>
      <c r="H9" s="23">
        <f>IF(C9="F",VLOOKUP(D9,'F Half'!$A$2:$B$101,2,FALSE)*G9,VLOOKUP(D9,'M Half'!$A$2:$B$101,2,FALSE)*G9)</f>
        <v>6.2827576388888889E-2</v>
      </c>
      <c r="I9" s="24">
        <f>COUNTIFS($C$2:$C$300,C9,$H$2:$H$300,"&lt;"&amp;H9)+1</f>
        <v>8</v>
      </c>
      <c r="J9" s="25">
        <f>VLOOKUP(I9,'Point Table - Half'!A:B,2,FALSE)</f>
        <v>104</v>
      </c>
    </row>
    <row r="10" spans="1:30" ht="12.45" x14ac:dyDescent="0.3">
      <c r="A10" t="s">
        <v>880</v>
      </c>
      <c r="B10" t="s">
        <v>881</v>
      </c>
      <c r="C10" t="s">
        <v>57</v>
      </c>
      <c r="D10">
        <v>54</v>
      </c>
      <c r="E10" t="s">
        <v>871</v>
      </c>
      <c r="F10" s="6" t="str">
        <f>A10&amp;B10&amp;C10&amp;E10</f>
        <v>RoxaneGagnonFMillennium Running</v>
      </c>
      <c r="G10" s="12">
        <v>7.4696759259259268E-2</v>
      </c>
      <c r="H10" s="23">
        <f>IF(C10="F",VLOOKUP(D10,'F Half'!$A$2:$B$101,2,FALSE)*G10,VLOOKUP(D10,'M Half'!$A$2:$B$101,2,FALSE)*G10)</f>
        <v>6.288720162037037E-2</v>
      </c>
      <c r="I10" s="24">
        <f>COUNTIFS($C$2:$C$300,C10,$H$2:$H$300,"&lt;"&amp;H10)+1</f>
        <v>9</v>
      </c>
      <c r="J10" s="25">
        <f>VLOOKUP(I10,'Point Table - Half'!A:B,2,FALSE)</f>
        <v>101</v>
      </c>
      <c r="P10" s="6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45" x14ac:dyDescent="0.3">
      <c r="A11" t="s">
        <v>203</v>
      </c>
      <c r="B11" t="s">
        <v>204</v>
      </c>
      <c r="C11" t="s">
        <v>57</v>
      </c>
      <c r="D11">
        <v>55</v>
      </c>
      <c r="E11" t="s">
        <v>871</v>
      </c>
      <c r="F11" s="6" t="str">
        <f>A11&amp;B11&amp;C11&amp;E11</f>
        <v>EllenRaffioFMillennium Running</v>
      </c>
      <c r="G11" s="12">
        <v>7.5745370370370366E-2</v>
      </c>
      <c r="H11" s="23">
        <f>IF(C11="F",VLOOKUP(D11,'F Half'!$A$2:$B$101,2,FALSE)*G11,VLOOKUP(D11,'M Half'!$A$2:$B$101,2,FALSE)*G11)</f>
        <v>6.2982275462962964E-2</v>
      </c>
      <c r="I11" s="24">
        <f>COUNTIFS($C$2:$C$300,C11,$H$2:$H$300,"&lt;"&amp;H11)+1</f>
        <v>10</v>
      </c>
      <c r="J11" s="25">
        <f>VLOOKUP(I11,'Point Table - Half'!A:B,2,FALSE)</f>
        <v>98</v>
      </c>
      <c r="P11" s="8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45" x14ac:dyDescent="0.3">
      <c r="A12" s="3" t="s">
        <v>134</v>
      </c>
      <c r="B12" s="3" t="s">
        <v>135</v>
      </c>
      <c r="C12" s="3" t="s">
        <v>57</v>
      </c>
      <c r="D12" s="3">
        <v>75</v>
      </c>
      <c r="E12" s="3" t="s">
        <v>933</v>
      </c>
      <c r="F12" s="3" t="str">
        <f>A12&amp;B12&amp;C12&amp;E12</f>
        <v>AlineKenneyFGate City Striders</v>
      </c>
      <c r="G12" s="13">
        <v>0.10142708333333333</v>
      </c>
      <c r="H12" s="23">
        <f>IF(C12="F",VLOOKUP(D12,'F Half'!$A$2:$B$101,2,FALSE)*G12,VLOOKUP(D12,'M Half'!$A$2:$B$101,2,FALSE)*G12)</f>
        <v>6.3239786458333336E-2</v>
      </c>
      <c r="I12" s="24">
        <f>COUNTIFS($C$2:$C$300,C12,$H$2:$H$300,"&lt;"&amp;H12)+1</f>
        <v>11</v>
      </c>
      <c r="J12" s="25">
        <f>VLOOKUP(I12,'Point Table - Half'!A:B,2,FALSE)</f>
        <v>96</v>
      </c>
    </row>
    <row r="13" spans="1:30" ht="12.45" x14ac:dyDescent="0.3">
      <c r="A13" t="s">
        <v>213</v>
      </c>
      <c r="B13" t="s">
        <v>214</v>
      </c>
      <c r="C13" t="s">
        <v>57</v>
      </c>
      <c r="D13">
        <v>38</v>
      </c>
      <c r="E13" t="s">
        <v>871</v>
      </c>
      <c r="F13" s="6" t="str">
        <f>A13&amp;B13&amp;C13&amp;E13</f>
        <v>ChelseaCookFMillennium Running</v>
      </c>
      <c r="G13" s="12">
        <v>6.5285879629629631E-2</v>
      </c>
      <c r="H13" s="23">
        <f>IF(C13="F",VLOOKUP(D13,'F Half'!$A$2:$B$101,2,FALSE)*G13,VLOOKUP(D13,'M Half'!$A$2:$B$101,2,FALSE)*G13)</f>
        <v>6.3882233217592593E-2</v>
      </c>
      <c r="I13" s="24">
        <f>COUNTIFS($C$2:$C$300,C13,$H$2:$H$300,"&lt;"&amp;H13)+1</f>
        <v>12</v>
      </c>
      <c r="J13" s="25">
        <f>VLOOKUP(I13,'Point Table - Half'!A:B,2,FALSE)</f>
        <v>94</v>
      </c>
    </row>
    <row r="14" spans="1:30" ht="12.45" x14ac:dyDescent="0.3">
      <c r="A14" s="3" t="s">
        <v>845</v>
      </c>
      <c r="B14" s="3" t="s">
        <v>932</v>
      </c>
      <c r="C14" s="3" t="s">
        <v>57</v>
      </c>
      <c r="D14" s="3">
        <v>61</v>
      </c>
      <c r="E14" s="3" t="s">
        <v>930</v>
      </c>
      <c r="F14" s="3" t="str">
        <f>A14&amp;B14&amp;C14&amp;E14</f>
        <v>GinnyHastFGranite State Racing Team</v>
      </c>
      <c r="G14" s="13">
        <v>8.3868055555555557E-2</v>
      </c>
      <c r="H14" s="23">
        <f>IF(C14="F",VLOOKUP(D14,'F Half'!$A$2:$B$101,2,FALSE)*G14,VLOOKUP(D14,'M Half'!$A$2:$B$101,2,FALSE)*G14)</f>
        <v>6.4502921527777785E-2</v>
      </c>
      <c r="I14" s="24">
        <f>COUNTIFS($C$2:$C$300,C14,$H$2:$H$300,"&lt;"&amp;H14)+1</f>
        <v>13</v>
      </c>
      <c r="J14" s="25">
        <f>VLOOKUP(I14,'Point Table - Half'!A:B,2,FALSE)</f>
        <v>92</v>
      </c>
    </row>
    <row r="15" spans="1:30" ht="12.45" x14ac:dyDescent="0.3">
      <c r="A15" s="3" t="s">
        <v>119</v>
      </c>
      <c r="B15" s="3" t="s">
        <v>120</v>
      </c>
      <c r="C15" s="3" t="s">
        <v>57</v>
      </c>
      <c r="D15" s="3">
        <v>61</v>
      </c>
      <c r="E15" s="3" t="s">
        <v>922</v>
      </c>
      <c r="F15" s="3" t="str">
        <f>A15&amp;B15&amp;C15&amp;E15</f>
        <v>DeniseSarnieFGreater Derry Track Club</v>
      </c>
      <c r="G15" s="13">
        <v>8.4699074074074066E-2</v>
      </c>
      <c r="H15" s="23">
        <f>IF(C15="F",VLOOKUP(D15,'F Half'!$A$2:$B$101,2,FALSE)*G15,VLOOKUP(D15,'M Half'!$A$2:$B$101,2,FALSE)*G15)</f>
        <v>6.5142057870370362E-2</v>
      </c>
      <c r="I15" s="24">
        <f>COUNTIFS($C$2:$C$300,C15,$H$2:$H$300,"&lt;"&amp;H15)+1</f>
        <v>14</v>
      </c>
      <c r="J15" s="25">
        <f>VLOOKUP(I15,'Point Table - Half'!A:B,2,FALSE)</f>
        <v>90</v>
      </c>
    </row>
    <row r="16" spans="1:30" ht="12.45" x14ac:dyDescent="0.3">
      <c r="A16" s="3" t="s">
        <v>926</v>
      </c>
      <c r="B16" s="3" t="s">
        <v>165</v>
      </c>
      <c r="C16" s="3" t="s">
        <v>57</v>
      </c>
      <c r="D16" s="3">
        <v>24</v>
      </c>
      <c r="E16" s="3" t="s">
        <v>922</v>
      </c>
      <c r="F16" s="3" t="str">
        <f>A16&amp;B16&amp;C16&amp;E16</f>
        <v>SadieFarnsworthFGreater Derry Track Club</v>
      </c>
      <c r="G16" s="13">
        <v>6.5824074074074077E-2</v>
      </c>
      <c r="H16" s="23">
        <f>IF(C16="F",VLOOKUP(D16,'F Half'!$A$2:$B$101,2,FALSE)*G16,VLOOKUP(D16,'M Half'!$A$2:$B$101,2,FALSE)*G16)</f>
        <v>6.5824074074074077E-2</v>
      </c>
      <c r="I16" s="24">
        <f>COUNTIFS($C$2:$C$300,C16,$H$2:$H$300,"&lt;"&amp;H16)+1</f>
        <v>15</v>
      </c>
      <c r="J16" s="25">
        <f>VLOOKUP(I16,'Point Table - Half'!A:B,2,FALSE)</f>
        <v>88</v>
      </c>
      <c r="P16" s="6"/>
      <c r="Q16" s="6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45" x14ac:dyDescent="0.3">
      <c r="A17" t="s">
        <v>882</v>
      </c>
      <c r="B17" t="s">
        <v>883</v>
      </c>
      <c r="C17" t="s">
        <v>57</v>
      </c>
      <c r="D17">
        <v>50</v>
      </c>
      <c r="E17" t="s">
        <v>871</v>
      </c>
      <c r="F17" s="6" t="str">
        <f>A17&amp;B17&amp;C17&amp;E17</f>
        <v>ChunrongQinFMillennium Running</v>
      </c>
      <c r="G17" s="13">
        <v>7.517824074074074E-2</v>
      </c>
      <c r="H17" s="23">
        <f>IF(C17="F",VLOOKUP(D17,'F Half'!$A$2:$B$101,2,FALSE)*G17,VLOOKUP(D17,'M Half'!$A$2:$B$101,2,FALSE)*G17)</f>
        <v>6.6419975694444439E-2</v>
      </c>
      <c r="I17" s="24">
        <f>COUNTIFS($C$2:$C$300,C17,$H$2:$H$300,"&lt;"&amp;H17)+1</f>
        <v>16</v>
      </c>
      <c r="J17" s="25">
        <f>VLOOKUP(I17,'Point Table - Half'!A:B,2,FALSE)</f>
        <v>86</v>
      </c>
      <c r="P17" s="6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45" x14ac:dyDescent="0.3">
      <c r="A18" t="s">
        <v>748</v>
      </c>
      <c r="B18" t="s">
        <v>749</v>
      </c>
      <c r="C18" t="s">
        <v>57</v>
      </c>
      <c r="D18">
        <v>64</v>
      </c>
      <c r="E18" t="s">
        <v>871</v>
      </c>
      <c r="F18" s="6" t="str">
        <f>A18&amp;B18&amp;C18&amp;E18</f>
        <v>DonnaDostieFMillennium Running</v>
      </c>
      <c r="G18" s="12">
        <v>9.0674768518518523E-2</v>
      </c>
      <c r="H18" s="23">
        <f>IF(C18="F",VLOOKUP(D18,'F Half'!$A$2:$B$101,2,FALSE)*G18,VLOOKUP(D18,'M Half'!$A$2:$B$101,2,FALSE)*G18)</f>
        <v>6.6908911689814818E-2</v>
      </c>
      <c r="I18" s="24">
        <f>COUNTIFS($C$2:$C$300,C18,$H$2:$H$300,"&lt;"&amp;H18)+1</f>
        <v>17</v>
      </c>
      <c r="J18" s="25">
        <f>VLOOKUP(I18,'Point Table - Half'!A:B,2,FALSE)</f>
        <v>84</v>
      </c>
      <c r="W18" s="2"/>
      <c r="X18" s="2"/>
      <c r="Y18" s="2"/>
      <c r="Z18" s="2"/>
      <c r="AA18" s="2"/>
      <c r="AB18" s="2"/>
      <c r="AC18" s="2"/>
      <c r="AD18" s="2"/>
    </row>
    <row r="19" spans="1:30" ht="12.45" x14ac:dyDescent="0.3">
      <c r="A19" t="s">
        <v>102</v>
      </c>
      <c r="B19" t="s">
        <v>866</v>
      </c>
      <c r="C19" t="s">
        <v>57</v>
      </c>
      <c r="D19">
        <v>43</v>
      </c>
      <c r="E19" s="2" t="s">
        <v>1</v>
      </c>
      <c r="F19" s="6" t="str">
        <f>A19&amp;B19&amp;C19&amp;E19</f>
        <v>KellyHadiarisFSIX03</v>
      </c>
      <c r="G19" s="12">
        <v>7.127199074074074E-2</v>
      </c>
      <c r="H19" s="23">
        <f>IF(C19="F",VLOOKUP(D19,'F Half'!$A$2:$B$101,2,FALSE)*G19,VLOOKUP(D19,'M Half'!$A$2:$B$101,2,FALSE)*G19)</f>
        <v>6.7565847222222225E-2</v>
      </c>
      <c r="I19" s="24">
        <f>COUNTIFS($C$2:$C$300,C19,$H$2:$H$300,"&lt;"&amp;H19)+1</f>
        <v>18</v>
      </c>
      <c r="J19" s="25">
        <f>VLOOKUP(I19,'Point Table - Half'!A:B,2,FALSE)</f>
        <v>82</v>
      </c>
      <c r="P19" s="8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45" x14ac:dyDescent="0.3">
      <c r="A20" s="3" t="s">
        <v>319</v>
      </c>
      <c r="B20" s="3" t="s">
        <v>927</v>
      </c>
      <c r="C20" s="3" t="s">
        <v>57</v>
      </c>
      <c r="D20" s="3">
        <v>51</v>
      </c>
      <c r="E20" s="3" t="s">
        <v>922</v>
      </c>
      <c r="F20" s="3" t="str">
        <f>A20&amp;B20&amp;C20&amp;E20</f>
        <v>IreneLionettaFGreater Derry Track Club</v>
      </c>
      <c r="G20" s="13">
        <v>7.7910879629629629E-2</v>
      </c>
      <c r="H20" s="23">
        <f>IF(C20="F",VLOOKUP(D20,'F Half'!$A$2:$B$101,2,FALSE)*G20,VLOOKUP(D20,'M Half'!$A$2:$B$101,2,FALSE)*G20)</f>
        <v>6.8023989004629623E-2</v>
      </c>
      <c r="I20" s="24">
        <f>COUNTIFS($C$2:$C$300,C20,$H$2:$H$300,"&lt;"&amp;H20)+1</f>
        <v>19</v>
      </c>
      <c r="J20" s="25">
        <f>VLOOKUP(I20,'Point Table - Half'!A:B,2,FALSE)</f>
        <v>80</v>
      </c>
      <c r="P20" s="8"/>
      <c r="Z20" s="2"/>
      <c r="AA20" s="2"/>
      <c r="AB20" s="2"/>
      <c r="AC20" s="2"/>
      <c r="AD20" s="2"/>
    </row>
    <row r="21" spans="1:30" ht="12.45" x14ac:dyDescent="0.3">
      <c r="A21" t="s">
        <v>223</v>
      </c>
      <c r="B21" t="s">
        <v>224</v>
      </c>
      <c r="C21" t="s">
        <v>57</v>
      </c>
      <c r="D21">
        <v>48</v>
      </c>
      <c r="E21" t="s">
        <v>871</v>
      </c>
      <c r="F21" s="6" t="str">
        <f>A21&amp;B21&amp;C21&amp;E21</f>
        <v>LaraKondorFMillennium Running</v>
      </c>
      <c r="G21" s="13">
        <v>7.5418981481481476E-2</v>
      </c>
      <c r="H21" s="23">
        <f>IF(C21="F",VLOOKUP(D21,'F Half'!$A$2:$B$101,2,FALSE)*G21,VLOOKUP(D21,'M Half'!$A$2:$B$101,2,FALSE)*G21)</f>
        <v>6.819384305555555E-2</v>
      </c>
      <c r="I21" s="24">
        <f>COUNTIFS($C$2:$C$300,C21,$H$2:$H$300,"&lt;"&amp;H21)+1</f>
        <v>20</v>
      </c>
      <c r="J21" s="25">
        <f>VLOOKUP(I21,'Point Table - Half'!A:B,2,FALSE)</f>
        <v>78</v>
      </c>
      <c r="P21" s="8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45" x14ac:dyDescent="0.3">
      <c r="A22" t="s">
        <v>140</v>
      </c>
      <c r="B22" t="s">
        <v>867</v>
      </c>
      <c r="C22" t="s">
        <v>57</v>
      </c>
      <c r="D22">
        <v>36</v>
      </c>
      <c r="E22" t="s">
        <v>25</v>
      </c>
      <c r="F22" s="6" t="str">
        <f>A22&amp;B22&amp;C22&amp;E22</f>
        <v>AllisonDavisFRUNNERS ALLEY</v>
      </c>
      <c r="G22" s="12">
        <v>6.9133101851851855E-2</v>
      </c>
      <c r="H22" s="23">
        <f>IF(C22="F",VLOOKUP(D22,'F Half'!$A$2:$B$101,2,FALSE)*G22,VLOOKUP(D22,'M Half'!$A$2:$B$101,2,FALSE)*G22)</f>
        <v>6.8234371527777782E-2</v>
      </c>
      <c r="I22" s="24">
        <f>COUNTIFS($C$2:$C$300,C22,$H$2:$H$300,"&lt;"&amp;H22)+1</f>
        <v>21</v>
      </c>
      <c r="J22" s="25">
        <f>VLOOKUP(I22,'Point Table - Half'!A:B,2,FALSE)</f>
        <v>76</v>
      </c>
      <c r="P22" s="6"/>
      <c r="X22" s="2"/>
      <c r="Y22" s="2"/>
      <c r="Z22" s="2"/>
      <c r="AA22" s="2"/>
      <c r="AB22" s="2"/>
      <c r="AC22" s="2"/>
      <c r="AD22" s="2"/>
    </row>
    <row r="23" spans="1:30" ht="12.45" x14ac:dyDescent="0.3">
      <c r="A23" s="3" t="s">
        <v>97</v>
      </c>
      <c r="B23" s="3" t="s">
        <v>98</v>
      </c>
      <c r="C23" s="3" t="s">
        <v>57</v>
      </c>
      <c r="D23" s="3">
        <v>54</v>
      </c>
      <c r="E23" s="3" t="s">
        <v>933</v>
      </c>
      <c r="F23" s="3" t="str">
        <f>A23&amp;B23&amp;C23&amp;E23</f>
        <v>DianeDrudingFGate City Striders</v>
      </c>
      <c r="G23" s="13">
        <v>8.1085648148148157E-2</v>
      </c>
      <c r="H23" s="23">
        <f>IF(C23="F",VLOOKUP(D23,'F Half'!$A$2:$B$101,2,FALSE)*G23,VLOOKUP(D23,'M Half'!$A$2:$B$101,2,FALSE)*G23)</f>
        <v>6.826600717592593E-2</v>
      </c>
      <c r="I23" s="24">
        <f>COUNTIFS($C$2:$C$300,C23,$H$2:$H$300,"&lt;"&amp;H23)+1</f>
        <v>22</v>
      </c>
      <c r="J23" s="25">
        <f>VLOOKUP(I23,'Point Table - Half'!A:B,2,FALSE)</f>
        <v>74</v>
      </c>
      <c r="P23" s="6"/>
      <c r="Q23" s="6"/>
      <c r="Z23" s="2"/>
      <c r="AA23" s="2"/>
      <c r="AB23" s="2"/>
      <c r="AC23" s="2"/>
      <c r="AD23" s="2"/>
    </row>
    <row r="24" spans="1:30" ht="12.45" x14ac:dyDescent="0.3">
      <c r="A24" t="s">
        <v>215</v>
      </c>
      <c r="B24" t="s">
        <v>216</v>
      </c>
      <c r="C24" t="s">
        <v>57</v>
      </c>
      <c r="D24">
        <v>66</v>
      </c>
      <c r="E24" t="s">
        <v>871</v>
      </c>
      <c r="F24" s="6" t="str">
        <f>A24&amp;B24&amp;C24&amp;E24</f>
        <v>BarbaraObecnyFMillennium Running</v>
      </c>
      <c r="G24" s="12">
        <v>9.5384259259259252E-2</v>
      </c>
      <c r="H24" s="23">
        <f>IF(C24="F",VLOOKUP(D24,'F Half'!$A$2:$B$101,2,FALSE)*G24,VLOOKUP(D24,'M Half'!$A$2:$B$101,2,FALSE)*G24)</f>
        <v>6.8400052314814802E-2</v>
      </c>
      <c r="I24" s="24">
        <f>COUNTIFS($C$2:$C$300,C24,$H$2:$H$300,"&lt;"&amp;H24)+1</f>
        <v>23</v>
      </c>
      <c r="J24" s="25">
        <f>VLOOKUP(I24,'Point Table - Half'!A:B,2,FALSE)</f>
        <v>72</v>
      </c>
      <c r="P24" s="8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45" x14ac:dyDescent="0.3">
      <c r="A25" s="3" t="s">
        <v>409</v>
      </c>
      <c r="B25" s="3" t="s">
        <v>615</v>
      </c>
      <c r="C25" s="3" t="s">
        <v>57</v>
      </c>
      <c r="D25" s="3">
        <v>57</v>
      </c>
      <c r="E25" s="3" t="s">
        <v>933</v>
      </c>
      <c r="F25" s="3" t="str">
        <f>A25&amp;B25&amp;C25&amp;E25</f>
        <v>MelissaWuFGate City Striders</v>
      </c>
      <c r="G25" s="13">
        <v>8.4648148148148139E-2</v>
      </c>
      <c r="H25" s="23">
        <f>IF(C25="F",VLOOKUP(D25,'F Half'!$A$2:$B$101,2,FALSE)*G25,VLOOKUP(D25,'M Half'!$A$2:$B$101,2,FALSE)*G25)</f>
        <v>6.8624253703703689E-2</v>
      </c>
      <c r="I25" s="24">
        <f>COUNTIFS($C$2:$C$300,C25,$H$2:$H$300,"&lt;"&amp;H25)+1</f>
        <v>24</v>
      </c>
      <c r="J25" s="25">
        <f>VLOOKUP(I25,'Point Table - Half'!A:B,2,FALSE)</f>
        <v>70</v>
      </c>
      <c r="P25" s="6"/>
      <c r="Q25" s="6"/>
      <c r="Z25" s="2"/>
      <c r="AA25" s="2"/>
      <c r="AB25" s="2"/>
      <c r="AC25" s="2"/>
      <c r="AD25" s="2"/>
    </row>
    <row r="26" spans="1:30" ht="12.45" x14ac:dyDescent="0.3">
      <c r="A26" s="3" t="s">
        <v>229</v>
      </c>
      <c r="B26" s="3" t="s">
        <v>230</v>
      </c>
      <c r="C26" s="3" t="s">
        <v>57</v>
      </c>
      <c r="D26" s="3">
        <v>54</v>
      </c>
      <c r="E26" s="3" t="s">
        <v>922</v>
      </c>
      <c r="F26" s="3" t="str">
        <f>A26&amp;B26&amp;C26&amp;E26</f>
        <v>CariHoglundFGreater Derry Track Club</v>
      </c>
      <c r="G26" s="13">
        <v>8.2012731481481485E-2</v>
      </c>
      <c r="H26" s="23">
        <f>IF(C26="F",VLOOKUP(D26,'F Half'!$A$2:$B$101,2,FALSE)*G26,VLOOKUP(D26,'M Half'!$A$2:$B$101,2,FALSE)*G26)</f>
        <v>6.9046518634259257E-2</v>
      </c>
      <c r="I26" s="24">
        <f>COUNTIFS($C$2:$C$300,C26,$H$2:$H$300,"&lt;"&amp;H26)+1</f>
        <v>25</v>
      </c>
      <c r="J26" s="25">
        <f>VLOOKUP(I26,'Point Table - Half'!A:B,2,FALSE)</f>
        <v>68</v>
      </c>
      <c r="P26" s="8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45" x14ac:dyDescent="0.3">
      <c r="A27" t="s">
        <v>886</v>
      </c>
      <c r="B27" t="s">
        <v>887</v>
      </c>
      <c r="C27" t="s">
        <v>57</v>
      </c>
      <c r="D27">
        <v>50</v>
      </c>
      <c r="E27" t="s">
        <v>871</v>
      </c>
      <c r="F27" s="6" t="str">
        <f>A27&amp;B27&amp;C27&amp;E27</f>
        <v>RachelCapanoFMillennium Running</v>
      </c>
      <c r="G27" s="12">
        <v>7.8288194444444445E-2</v>
      </c>
      <c r="H27" s="23">
        <f>IF(C27="F",VLOOKUP(D27,'F Half'!$A$2:$B$101,2,FALSE)*G27,VLOOKUP(D27,'M Half'!$A$2:$B$101,2,FALSE)*G27)</f>
        <v>6.9167619791666662E-2</v>
      </c>
      <c r="I27" s="24">
        <f>COUNTIFS($C$2:$C$300,C27,$H$2:$H$300,"&lt;"&amp;H27)+1</f>
        <v>26</v>
      </c>
      <c r="J27" s="25">
        <f>VLOOKUP(I27,'Point Table - Half'!A:B,2,FALSE)</f>
        <v>66</v>
      </c>
    </row>
    <row r="28" spans="1:30" ht="12.45" x14ac:dyDescent="0.3">
      <c r="A28" s="3" t="s">
        <v>616</v>
      </c>
      <c r="B28" s="3" t="s">
        <v>617</v>
      </c>
      <c r="C28" s="3" t="s">
        <v>57</v>
      </c>
      <c r="D28" s="3">
        <v>57</v>
      </c>
      <c r="E28" s="3" t="s">
        <v>922</v>
      </c>
      <c r="F28" s="3" t="str">
        <f>A28&amp;B28&amp;C28&amp;E28</f>
        <v>BrendaCoyleFGreater Derry Track Club</v>
      </c>
      <c r="G28" s="13">
        <v>8.5349537037037029E-2</v>
      </c>
      <c r="H28" s="23">
        <f>IF(C28="F",VLOOKUP(D28,'F Half'!$A$2:$B$101,2,FALSE)*G28,VLOOKUP(D28,'M Half'!$A$2:$B$101,2,FALSE)*G28)</f>
        <v>6.9192869675925917E-2</v>
      </c>
      <c r="I28" s="24">
        <f>COUNTIFS($C$2:$C$300,C28,$H$2:$H$300,"&lt;"&amp;H28)+1</f>
        <v>27</v>
      </c>
      <c r="J28" s="25">
        <f>VLOOKUP(I28,'Point Table - Half'!A:B,2,FALSE)</f>
        <v>64</v>
      </c>
      <c r="P28" s="6"/>
      <c r="Q28" s="6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45" x14ac:dyDescent="0.3">
      <c r="A29" t="s">
        <v>236</v>
      </c>
      <c r="B29" t="s">
        <v>237</v>
      </c>
      <c r="C29" t="s">
        <v>57</v>
      </c>
      <c r="D29">
        <v>50</v>
      </c>
      <c r="E29" t="s">
        <v>871</v>
      </c>
      <c r="F29" s="6" t="str">
        <f>A29&amp;B29&amp;C29&amp;E29</f>
        <v>JillWhitneyFMillennium Running</v>
      </c>
      <c r="G29" s="12">
        <v>7.8437500000000007E-2</v>
      </c>
      <c r="H29" s="23">
        <f>IF(C29="F",VLOOKUP(D29,'F Half'!$A$2:$B$101,2,FALSE)*G29,VLOOKUP(D29,'M Half'!$A$2:$B$101,2,FALSE)*G29)</f>
        <v>6.9299531250000004E-2</v>
      </c>
      <c r="I29" s="24">
        <f>COUNTIFS($C$2:$C$300,C29,$H$2:$H$300,"&lt;"&amp;H29)+1</f>
        <v>28</v>
      </c>
      <c r="J29" s="25">
        <f>VLOOKUP(I29,'Point Table - Half'!A:B,2,FALSE)</f>
        <v>62</v>
      </c>
      <c r="P29" s="6"/>
      <c r="W29" s="2"/>
      <c r="X29" s="2"/>
      <c r="Y29" s="2"/>
      <c r="Z29" s="2"/>
      <c r="AA29" s="2"/>
      <c r="AB29" s="2"/>
      <c r="AC29" s="2"/>
      <c r="AD29" s="2"/>
    </row>
    <row r="30" spans="1:30" ht="12.45" x14ac:dyDescent="0.3">
      <c r="A30" t="s">
        <v>895</v>
      </c>
      <c r="B30" t="s">
        <v>680</v>
      </c>
      <c r="C30" t="s">
        <v>57</v>
      </c>
      <c r="D30">
        <v>55</v>
      </c>
      <c r="E30" t="s">
        <v>871</v>
      </c>
      <c r="F30" s="6" t="str">
        <f>A30&amp;B30&amp;C30&amp;E30</f>
        <v>LyndaGagneFMillennium Running</v>
      </c>
      <c r="G30" s="12">
        <v>8.3658564814814818E-2</v>
      </c>
      <c r="H30" s="23">
        <f>IF(C30="F",VLOOKUP(D30,'F Half'!$A$2:$B$101,2,FALSE)*G30,VLOOKUP(D30,'M Half'!$A$2:$B$101,2,FALSE)*G30)</f>
        <v>6.956209664351852E-2</v>
      </c>
      <c r="I30" s="24">
        <f>COUNTIFS($C$2:$C$300,C30,$H$2:$H$300,"&lt;"&amp;H30)+1</f>
        <v>29</v>
      </c>
      <c r="J30" s="25">
        <f>VLOOKUP(I30,'Point Table - Half'!A:B,2,FALSE)</f>
        <v>60</v>
      </c>
    </row>
    <row r="31" spans="1:30" ht="12.45" x14ac:dyDescent="0.3">
      <c r="A31" s="3" t="s">
        <v>219</v>
      </c>
      <c r="B31" s="3" t="s">
        <v>220</v>
      </c>
      <c r="C31" s="3" t="s">
        <v>57</v>
      </c>
      <c r="D31" s="3">
        <v>57</v>
      </c>
      <c r="E31" s="3" t="s">
        <v>933</v>
      </c>
      <c r="F31" s="3" t="str">
        <f>A31&amp;B31&amp;C31&amp;E31</f>
        <v>BethWhippleFGate City Striders</v>
      </c>
      <c r="G31" s="13">
        <v>8.6018518518518508E-2</v>
      </c>
      <c r="H31" s="23">
        <f>IF(C31="F",VLOOKUP(D31,'F Half'!$A$2:$B$101,2,FALSE)*G31,VLOOKUP(D31,'M Half'!$A$2:$B$101,2,FALSE)*G31)</f>
        <v>6.973521296296295E-2</v>
      </c>
      <c r="I31" s="24">
        <f>COUNTIFS($C$2:$C$300,C31,$H$2:$H$300,"&lt;"&amp;H31)+1</f>
        <v>30</v>
      </c>
      <c r="J31" s="25">
        <f>VLOOKUP(I31,'Point Table - Half'!A:B,2,FALSE)</f>
        <v>58</v>
      </c>
      <c r="P31" s="8"/>
      <c r="Q31" s="6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45" x14ac:dyDescent="0.3">
      <c r="A32" t="s">
        <v>147</v>
      </c>
      <c r="B32" t="s">
        <v>879</v>
      </c>
      <c r="C32" t="s">
        <v>57</v>
      </c>
      <c r="D32">
        <v>43</v>
      </c>
      <c r="E32" t="s">
        <v>871</v>
      </c>
      <c r="F32" s="6" t="str">
        <f>A32&amp;B32&amp;C32&amp;E32</f>
        <v>EmilyRiviniusFMillennium Running</v>
      </c>
      <c r="G32" s="12">
        <v>7.4685185185185188E-2</v>
      </c>
      <c r="H32" s="23">
        <f>IF(C32="F",VLOOKUP(D32,'F Half'!$A$2:$B$101,2,FALSE)*G32,VLOOKUP(D32,'M Half'!$A$2:$B$101,2,FALSE)*G32)</f>
        <v>7.0801555555555548E-2</v>
      </c>
      <c r="I32" s="24">
        <f>COUNTIFS($C$2:$C$300,C32,$H$2:$H$300,"&lt;"&amp;H32)+1</f>
        <v>31</v>
      </c>
      <c r="J32" s="25">
        <f>VLOOKUP(I32,'Point Table - Half'!A:B,2,FALSE)</f>
        <v>56</v>
      </c>
      <c r="P32" s="8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45" x14ac:dyDescent="0.3">
      <c r="A33" s="3" t="s">
        <v>197</v>
      </c>
      <c r="B33" s="3" t="s">
        <v>620</v>
      </c>
      <c r="C33" s="3" t="s">
        <v>57</v>
      </c>
      <c r="D33" s="3">
        <v>48</v>
      </c>
      <c r="E33" s="3" t="s">
        <v>922</v>
      </c>
      <c r="F33" s="3" t="str">
        <f>A33&amp;B33&amp;C33&amp;E33</f>
        <v>RebeccaNoeFGreater Derry Track Club</v>
      </c>
      <c r="G33" s="13">
        <v>7.9140046296296299E-2</v>
      </c>
      <c r="H33" s="23">
        <f>IF(C33="F",VLOOKUP(D33,'F Half'!$A$2:$B$101,2,FALSE)*G33,VLOOKUP(D33,'M Half'!$A$2:$B$101,2,FALSE)*G33)</f>
        <v>7.155842986111112E-2</v>
      </c>
      <c r="I33" s="24">
        <f>COUNTIFS($C$2:$C$300,C33,$H$2:$H$300,"&lt;"&amp;H33)+1</f>
        <v>32</v>
      </c>
      <c r="J33" s="25">
        <f>VLOOKUP(I33,'Point Table - Half'!A:B,2,FALSE)</f>
        <v>54</v>
      </c>
    </row>
    <row r="34" spans="1:30" ht="12.45" x14ac:dyDescent="0.3">
      <c r="A34" t="s">
        <v>891</v>
      </c>
      <c r="B34" t="s">
        <v>892</v>
      </c>
      <c r="C34" t="s">
        <v>57</v>
      </c>
      <c r="D34">
        <v>49</v>
      </c>
      <c r="E34" t="s">
        <v>871</v>
      </c>
      <c r="F34" s="6" t="str">
        <f>A34&amp;B34&amp;C34&amp;E34</f>
        <v>NadineLevinFMillennium Running</v>
      </c>
      <c r="G34" s="12">
        <v>8.0827546296296293E-2</v>
      </c>
      <c r="H34" s="23">
        <f>IF(C34="F",VLOOKUP(D34,'F Half'!$A$2:$B$101,2,FALSE)*G34,VLOOKUP(D34,'M Half'!$A$2:$B$101,2,FALSE)*G34)</f>
        <v>7.2251743634259263E-2</v>
      </c>
      <c r="I34" s="24">
        <f>COUNTIFS($C$2:$C$300,C34,$H$2:$H$300,"&lt;"&amp;H34)+1</f>
        <v>33</v>
      </c>
      <c r="J34" s="25">
        <f>VLOOKUP(I34,'Point Table - Half'!A:B,2,FALSE)</f>
        <v>52</v>
      </c>
      <c r="P34" s="8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45" x14ac:dyDescent="0.3">
      <c r="A35" s="3" t="s">
        <v>233</v>
      </c>
      <c r="B35" s="3" t="s">
        <v>234</v>
      </c>
      <c r="C35" s="3" t="s">
        <v>57</v>
      </c>
      <c r="D35" s="3">
        <v>50</v>
      </c>
      <c r="E35" s="3" t="s">
        <v>922</v>
      </c>
      <c r="F35" s="3" t="str">
        <f>A35&amp;B35&amp;C35&amp;E35</f>
        <v>MariaHernandez GuerinFGreater Derry Track Club</v>
      </c>
      <c r="G35" s="13">
        <v>8.226157407407407E-2</v>
      </c>
      <c r="H35" s="23">
        <f>IF(C35="F",VLOOKUP(D35,'F Half'!$A$2:$B$101,2,FALSE)*G35,VLOOKUP(D35,'M Half'!$A$2:$B$101,2,FALSE)*G35)</f>
        <v>7.2678100694444442E-2</v>
      </c>
      <c r="I35" s="24">
        <f>COUNTIFS($C$2:$C$300,C35,$H$2:$H$300,"&lt;"&amp;H35)+1</f>
        <v>34</v>
      </c>
      <c r="J35" s="25">
        <f>VLOOKUP(I35,'Point Table - Half'!A:B,2,FALSE)</f>
        <v>50</v>
      </c>
      <c r="P35" s="6"/>
      <c r="Q35" s="6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45" x14ac:dyDescent="0.3">
      <c r="A36" s="3" t="s">
        <v>69</v>
      </c>
      <c r="B36" s="3" t="s">
        <v>70</v>
      </c>
      <c r="C36" s="3" t="s">
        <v>57</v>
      </c>
      <c r="D36" s="3">
        <v>27</v>
      </c>
      <c r="E36" s="3" t="s">
        <v>933</v>
      </c>
      <c r="F36" s="3" t="str">
        <f>A36&amp;B36&amp;C36&amp;E36</f>
        <v>TerrylFritzFGate City Striders</v>
      </c>
      <c r="G36" s="13">
        <v>7.306597222222222E-2</v>
      </c>
      <c r="H36" s="23">
        <f>IF(C36="F",VLOOKUP(D36,'F Half'!$A$2:$B$101,2,FALSE)*G36,VLOOKUP(D36,'M Half'!$A$2:$B$101,2,FALSE)*G36)</f>
        <v>7.306597222222222E-2</v>
      </c>
      <c r="I36" s="24">
        <f>COUNTIFS($C$2:$C$300,C36,$H$2:$H$300,"&lt;"&amp;H36)+1</f>
        <v>35</v>
      </c>
      <c r="J36" s="25">
        <f>VLOOKUP(I36,'Point Table - Half'!A:B,2,FALSE)</f>
        <v>48</v>
      </c>
      <c r="P36" s="6"/>
      <c r="Q36" s="6"/>
      <c r="Z36" s="2"/>
      <c r="AA36" s="2"/>
      <c r="AB36" s="2"/>
      <c r="AC36" s="2"/>
      <c r="AD36" s="2"/>
    </row>
    <row r="37" spans="1:30" ht="12.45" x14ac:dyDescent="0.3">
      <c r="A37" s="3" t="s">
        <v>618</v>
      </c>
      <c r="B37" s="3" t="s">
        <v>619</v>
      </c>
      <c r="C37" s="3" t="s">
        <v>57</v>
      </c>
      <c r="D37" s="3">
        <v>57</v>
      </c>
      <c r="E37" s="3" t="s">
        <v>933</v>
      </c>
      <c r="F37" s="3" t="str">
        <f>A37&amp;B37&amp;C37&amp;E37</f>
        <v>SusanneYeeFGate City Striders</v>
      </c>
      <c r="G37" s="13">
        <v>9.0208333333333335E-2</v>
      </c>
      <c r="H37" s="23">
        <f>IF(C37="F",VLOOKUP(D37,'F Half'!$A$2:$B$101,2,FALSE)*G37,VLOOKUP(D37,'M Half'!$A$2:$B$101,2,FALSE)*G37)</f>
        <v>7.3131895833333335E-2</v>
      </c>
      <c r="I37" s="24">
        <f>COUNTIFS($C$2:$C$300,C37,$H$2:$H$300,"&lt;"&amp;H37)+1</f>
        <v>36</v>
      </c>
      <c r="J37" s="25">
        <f>VLOOKUP(I37,'Point Table - Half'!A:B,2,FALSE)</f>
        <v>46</v>
      </c>
    </row>
    <row r="38" spans="1:30" ht="12.45" x14ac:dyDescent="0.3">
      <c r="A38" s="3" t="s">
        <v>91</v>
      </c>
      <c r="B38" s="3" t="s">
        <v>92</v>
      </c>
      <c r="C38" s="3" t="s">
        <v>57</v>
      </c>
      <c r="D38" s="3">
        <v>44</v>
      </c>
      <c r="E38" s="3" t="s">
        <v>933</v>
      </c>
      <c r="F38" s="3" t="str">
        <f>A38&amp;B38&amp;C38&amp;E38</f>
        <v>LauraSouleFGate City Striders</v>
      </c>
      <c r="G38" s="13">
        <v>8.0119212962962968E-2</v>
      </c>
      <c r="H38" s="23">
        <f>IF(C38="F",VLOOKUP(D38,'F Half'!$A$2:$B$101,2,FALSE)*G38,VLOOKUP(D38,'M Half'!$A$2:$B$101,2,FALSE)*G38)</f>
        <v>7.5336095949074075E-2</v>
      </c>
      <c r="I38" s="24">
        <f>COUNTIFS($C$2:$C$300,C38,$H$2:$H$300,"&lt;"&amp;H38)+1</f>
        <v>37</v>
      </c>
      <c r="J38" s="25">
        <f>VLOOKUP(I38,'Point Table - Half'!A:B,2,FALSE)</f>
        <v>44</v>
      </c>
      <c r="P38" s="6"/>
      <c r="Q38" s="6"/>
      <c r="Z38" s="2"/>
      <c r="AA38" s="2"/>
      <c r="AB38" s="2"/>
      <c r="AC38" s="2"/>
      <c r="AD38" s="2"/>
    </row>
    <row r="39" spans="1:30" ht="12.45" x14ac:dyDescent="0.3">
      <c r="A39" t="s">
        <v>698</v>
      </c>
      <c r="B39" t="s">
        <v>552</v>
      </c>
      <c r="C39" t="s">
        <v>57</v>
      </c>
      <c r="D39">
        <v>45</v>
      </c>
      <c r="E39" t="s">
        <v>871</v>
      </c>
      <c r="F39" s="6" t="str">
        <f>A39&amp;B39&amp;C39&amp;E39</f>
        <v>MeredithGillFMillennium Running</v>
      </c>
      <c r="G39" s="12">
        <v>8.2120370370370357E-2</v>
      </c>
      <c r="H39" s="23">
        <f>IF(C39="F",VLOOKUP(D39,'F Half'!$A$2:$B$101,2,FALSE)*G39,VLOOKUP(D39,'M Half'!$A$2:$B$101,2,FALSE)*G39)</f>
        <v>7.6544397222222213E-2</v>
      </c>
      <c r="I39" s="24">
        <f>COUNTIFS($C$2:$C$300,C39,$H$2:$H$300,"&lt;"&amp;H39)+1</f>
        <v>38</v>
      </c>
      <c r="J39" s="25">
        <f>VLOOKUP(I39,'Point Table - Half'!A:B,2,FALSE)</f>
        <v>42</v>
      </c>
    </row>
    <row r="40" spans="1:30" ht="12.45" x14ac:dyDescent="0.3">
      <c r="A40" s="3" t="s">
        <v>698</v>
      </c>
      <c r="B40" s="3" t="s">
        <v>723</v>
      </c>
      <c r="C40" s="3" t="s">
        <v>57</v>
      </c>
      <c r="D40" s="3">
        <v>43</v>
      </c>
      <c r="E40" s="3" t="s">
        <v>922</v>
      </c>
      <c r="F40" s="3" t="str">
        <f>A40&amp;B40&amp;C40&amp;E40</f>
        <v>MeredithAbramsonFGreater Derry Track Club</v>
      </c>
      <c r="G40" s="13">
        <v>8.0984953703703705E-2</v>
      </c>
      <c r="H40" s="23">
        <f>IF(C40="F",VLOOKUP(D40,'F Half'!$A$2:$B$101,2,FALSE)*G40,VLOOKUP(D40,'M Half'!$A$2:$B$101,2,FALSE)*G40)</f>
        <v>7.6773736111111102E-2</v>
      </c>
      <c r="I40" s="24">
        <f>COUNTIFS($C$2:$C$300,C40,$H$2:$H$300,"&lt;"&amp;H40)+1</f>
        <v>39</v>
      </c>
      <c r="J40" s="25">
        <f>VLOOKUP(I40,'Point Table - Half'!A:B,2,FALSE)</f>
        <v>40</v>
      </c>
      <c r="P40" s="8"/>
      <c r="X40" s="2"/>
      <c r="Y40" s="2"/>
      <c r="Z40" s="2"/>
      <c r="AA40" s="2"/>
      <c r="AB40" s="2"/>
      <c r="AC40" s="2"/>
      <c r="AD40" s="2"/>
    </row>
    <row r="41" spans="1:30" ht="12.45" x14ac:dyDescent="0.3">
      <c r="A41" s="3" t="s">
        <v>108</v>
      </c>
      <c r="B41" s="3" t="s">
        <v>45</v>
      </c>
      <c r="C41" s="3" t="s">
        <v>57</v>
      </c>
      <c r="D41" s="3">
        <v>52</v>
      </c>
      <c r="E41" s="3" t="s">
        <v>922</v>
      </c>
      <c r="F41" s="3" t="str">
        <f>A41&amp;B41&amp;C41&amp;E41</f>
        <v>JoanneToscanoFGreater Derry Track Club</v>
      </c>
      <c r="G41" s="13">
        <v>8.933564814814815E-2</v>
      </c>
      <c r="H41" s="23">
        <f>IF(C41="F",VLOOKUP(D41,'F Half'!$A$2:$B$101,2,FALSE)*G41,VLOOKUP(D41,'M Half'!$A$2:$B$101,2,FALSE)*G41)</f>
        <v>7.7069863657407409E-2</v>
      </c>
      <c r="I41" s="24">
        <f>COUNTIFS($C$2:$C$300,C41,$H$2:$H$300,"&lt;"&amp;H41)+1</f>
        <v>40</v>
      </c>
      <c r="J41" s="25">
        <f>VLOOKUP(I41,'Point Table - Half'!A:B,2,FALSE)</f>
        <v>39</v>
      </c>
      <c r="P41" s="8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45" x14ac:dyDescent="0.3">
      <c r="A42" s="3" t="s">
        <v>83</v>
      </c>
      <c r="B42" s="3" t="s">
        <v>84</v>
      </c>
      <c r="C42" s="3" t="s">
        <v>57</v>
      </c>
      <c r="D42" s="3">
        <v>32</v>
      </c>
      <c r="E42" s="3" t="s">
        <v>922</v>
      </c>
      <c r="F42" s="3" t="str">
        <f>A42&amp;B42&amp;C42&amp;E42</f>
        <v>SarahHewettFGreater Derry Track Club</v>
      </c>
      <c r="G42" s="13">
        <v>7.7583333333333337E-2</v>
      </c>
      <c r="H42" s="23">
        <f>IF(C42="F",VLOOKUP(D42,'F Half'!$A$2:$B$101,2,FALSE)*G42,VLOOKUP(D42,'M Half'!$A$2:$B$101,2,FALSE)*G42)</f>
        <v>7.739713333333334E-2</v>
      </c>
      <c r="I42" s="24">
        <f>COUNTIFS($C$2:$C$300,C42,$H$2:$H$300,"&lt;"&amp;H42)+1</f>
        <v>41</v>
      </c>
      <c r="J42" s="25">
        <f>VLOOKUP(I42,'Point Table - Half'!A:B,2,FALSE)</f>
        <v>38</v>
      </c>
    </row>
    <row r="43" spans="1:30" ht="12.45" x14ac:dyDescent="0.3">
      <c r="A43" t="s">
        <v>884</v>
      </c>
      <c r="B43" t="s">
        <v>415</v>
      </c>
      <c r="C43" t="s">
        <v>57</v>
      </c>
      <c r="D43">
        <v>30</v>
      </c>
      <c r="E43" t="s">
        <v>871</v>
      </c>
      <c r="F43" s="6" t="str">
        <f>A43&amp;B43&amp;C43&amp;E43</f>
        <v>AlainaBelangerFMillennium Running</v>
      </c>
      <c r="G43" s="12">
        <v>7.7918981481481478E-2</v>
      </c>
      <c r="H43" s="23">
        <f>IF(C43="F",VLOOKUP(D43,'F Half'!$A$2:$B$101,2,FALSE)*G43,VLOOKUP(D43,'M Half'!$A$2:$B$101,2,FALSE)*G43)</f>
        <v>7.7895605787037039E-2</v>
      </c>
      <c r="I43" s="24">
        <f>COUNTIFS($C$2:$C$300,C43,$H$2:$H$300,"&lt;"&amp;H43)+1</f>
        <v>42</v>
      </c>
      <c r="J43" s="25">
        <f>VLOOKUP(I43,'Point Table - Half'!A:B,2,FALSE)</f>
        <v>37</v>
      </c>
      <c r="P43" s="8"/>
      <c r="X43" s="2"/>
      <c r="Y43" s="2"/>
      <c r="Z43" s="2"/>
      <c r="AA43" s="2"/>
      <c r="AB43" s="2"/>
      <c r="AC43" s="2"/>
      <c r="AD43" s="2"/>
    </row>
    <row r="44" spans="1:30" ht="12.45" x14ac:dyDescent="0.3">
      <c r="A44" t="s">
        <v>238</v>
      </c>
      <c r="B44" t="s">
        <v>239</v>
      </c>
      <c r="C44" t="s">
        <v>57</v>
      </c>
      <c r="D44">
        <v>62</v>
      </c>
      <c r="E44" t="s">
        <v>871</v>
      </c>
      <c r="F44" s="6" t="str">
        <f>A44&amp;B44&amp;C44&amp;E44</f>
        <v>DeborahRosenthalFMillennium Running</v>
      </c>
      <c r="G44" s="12">
        <v>0.10274189814814816</v>
      </c>
      <c r="H44" s="23">
        <f>IF(C44="F",VLOOKUP(D44,'F Half'!$A$2:$B$101,2,FALSE)*G44,VLOOKUP(D44,'M Half'!$A$2:$B$101,2,FALSE)*G44)</f>
        <v>7.7950278125000008E-2</v>
      </c>
      <c r="I44" s="24">
        <f>COUNTIFS($C$2:$C$300,C44,$H$2:$H$300,"&lt;"&amp;H44)+1</f>
        <v>43</v>
      </c>
      <c r="J44" s="25">
        <f>VLOOKUP(I44,'Point Table - Half'!A:B,2,FALSE)</f>
        <v>36</v>
      </c>
      <c r="P44" s="6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45" x14ac:dyDescent="0.3">
      <c r="A45" t="s">
        <v>91</v>
      </c>
      <c r="B45" t="s">
        <v>248</v>
      </c>
      <c r="C45" t="s">
        <v>57</v>
      </c>
      <c r="D45">
        <v>46</v>
      </c>
      <c r="E45" t="s">
        <v>871</v>
      </c>
      <c r="F45" s="6" t="str">
        <f>A45&amp;B45&amp;C45&amp;E45</f>
        <v>LauraHeathFMillennium Running</v>
      </c>
      <c r="G45" s="12">
        <v>8.4542824074074083E-2</v>
      </c>
      <c r="H45" s="23">
        <f>IF(C45="F",VLOOKUP(D45,'F Half'!$A$2:$B$101,2,FALSE)*G45,VLOOKUP(D45,'M Half'!$A$2:$B$101,2,FALSE)*G45)</f>
        <v>7.8058389467592595E-2</v>
      </c>
      <c r="I45" s="24">
        <f>COUNTIFS($C$2:$C$300,C45,$H$2:$H$300,"&lt;"&amp;H45)+1</f>
        <v>44</v>
      </c>
      <c r="J45" s="25">
        <f>VLOOKUP(I45,'Point Table - Half'!A:B,2,FALSE)</f>
        <v>35</v>
      </c>
      <c r="P45" s="8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45" x14ac:dyDescent="0.3">
      <c r="A46" t="s">
        <v>254</v>
      </c>
      <c r="B46" t="s">
        <v>255</v>
      </c>
      <c r="C46" t="s">
        <v>57</v>
      </c>
      <c r="D46">
        <v>52</v>
      </c>
      <c r="E46" t="s">
        <v>871</v>
      </c>
      <c r="F46" s="6" t="str">
        <f>A46&amp;B46&amp;C46&amp;E46</f>
        <v>JessicaFiliaultFMillennium Running</v>
      </c>
      <c r="G46" s="12">
        <v>9.065277777777779E-2</v>
      </c>
      <c r="H46" s="23">
        <f>IF(C46="F",VLOOKUP(D46,'F Half'!$A$2:$B$101,2,FALSE)*G46,VLOOKUP(D46,'M Half'!$A$2:$B$101,2,FALSE)*G46)</f>
        <v>7.8206151388888909E-2</v>
      </c>
      <c r="I46" s="24">
        <f>COUNTIFS($C$2:$C$300,C46,$H$2:$H$300,"&lt;"&amp;H46)+1</f>
        <v>45</v>
      </c>
      <c r="J46" s="25">
        <f>VLOOKUP(I46,'Point Table - Half'!A:B,2,FALSE)</f>
        <v>34</v>
      </c>
      <c r="P46" s="6"/>
      <c r="W46" s="2"/>
      <c r="X46" s="2"/>
      <c r="Y46" s="2"/>
      <c r="Z46" s="2"/>
      <c r="AA46" s="2"/>
      <c r="AB46" s="2"/>
      <c r="AC46" s="2"/>
      <c r="AD46" s="2"/>
    </row>
    <row r="47" spans="1:30" ht="12.45" x14ac:dyDescent="0.3">
      <c r="A47" s="3" t="s">
        <v>104</v>
      </c>
      <c r="B47" s="3" t="s">
        <v>105</v>
      </c>
      <c r="C47" s="3" t="s">
        <v>57</v>
      </c>
      <c r="D47" s="3">
        <v>46</v>
      </c>
      <c r="E47" s="3" t="s">
        <v>922</v>
      </c>
      <c r="F47" s="3" t="str">
        <f>A47&amp;B47&amp;C47&amp;E47</f>
        <v>ElizabethBusteedFGreater Derry Track Club</v>
      </c>
      <c r="G47" s="13">
        <v>8.5079861111111113E-2</v>
      </c>
      <c r="H47" s="23">
        <f>IF(C47="F",VLOOKUP(D47,'F Half'!$A$2:$B$101,2,FALSE)*G47,VLOOKUP(D47,'M Half'!$A$2:$B$101,2,FALSE)*G47)</f>
        <v>7.8554235763888897E-2</v>
      </c>
      <c r="I47" s="24">
        <f>COUNTIFS($C$2:$C$300,C47,$H$2:$H$300,"&lt;"&amp;H47)+1</f>
        <v>46</v>
      </c>
      <c r="J47" s="25">
        <f>VLOOKUP(I47,'Point Table - Half'!A:B,2,FALSE)</f>
        <v>33</v>
      </c>
    </row>
    <row r="48" spans="1:30" ht="12.45" x14ac:dyDescent="0.3">
      <c r="A48" t="s">
        <v>888</v>
      </c>
      <c r="B48" t="s">
        <v>889</v>
      </c>
      <c r="C48" t="s">
        <v>57</v>
      </c>
      <c r="D48">
        <v>23</v>
      </c>
      <c r="E48" t="s">
        <v>871</v>
      </c>
      <c r="F48" s="6" t="str">
        <f>A48&amp;B48&amp;C48&amp;E48</f>
        <v>MollieSimpsonFMillennium Running</v>
      </c>
      <c r="G48" s="12">
        <v>7.8594907407407419E-2</v>
      </c>
      <c r="H48" s="23">
        <f>IF(C48="F",VLOOKUP(D48,'F Half'!$A$2:$B$101,2,FALSE)*G48,VLOOKUP(D48,'M Half'!$A$2:$B$101,2,FALSE)*G48)</f>
        <v>7.8594907407407419E-2</v>
      </c>
      <c r="I48" s="24">
        <f>COUNTIFS($C$2:$C$300,C48,$H$2:$H$300,"&lt;"&amp;H48)+1</f>
        <v>47</v>
      </c>
      <c r="J48" s="25">
        <f>VLOOKUP(I48,'Point Table - Half'!A:B,2,FALSE)</f>
        <v>32</v>
      </c>
      <c r="P48" s="8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45" x14ac:dyDescent="0.3">
      <c r="A49" t="s">
        <v>284</v>
      </c>
      <c r="B49" t="s">
        <v>285</v>
      </c>
      <c r="C49" t="s">
        <v>57</v>
      </c>
      <c r="D49">
        <v>64</v>
      </c>
      <c r="E49" t="s">
        <v>871</v>
      </c>
      <c r="F49" s="6" t="str">
        <f>A49&amp;B49&amp;C49&amp;E49</f>
        <v>KandyFredetteFMillennium Running</v>
      </c>
      <c r="G49" s="13">
        <v>0.10652083333333333</v>
      </c>
      <c r="H49" s="23">
        <f>IF(C49="F",VLOOKUP(D49,'F Half'!$A$2:$B$101,2,FALSE)*G49,VLOOKUP(D49,'M Half'!$A$2:$B$101,2,FALSE)*G49)</f>
        <v>7.8601722916666658E-2</v>
      </c>
      <c r="I49" s="24">
        <f>COUNTIFS($C$2:$C$300,C49,$H$2:$H$300,"&lt;"&amp;H49)+1</f>
        <v>48</v>
      </c>
      <c r="J49" s="25">
        <f>VLOOKUP(I49,'Point Table - Half'!A:B,2,FALSE)</f>
        <v>31</v>
      </c>
    </row>
    <row r="50" spans="1:30" ht="12.45" x14ac:dyDescent="0.3">
      <c r="A50" s="3" t="s">
        <v>190</v>
      </c>
      <c r="B50" s="3" t="s">
        <v>270</v>
      </c>
      <c r="C50" s="3" t="s">
        <v>57</v>
      </c>
      <c r="D50" s="3">
        <v>66</v>
      </c>
      <c r="E50" s="3" t="s">
        <v>871</v>
      </c>
      <c r="F50" s="3" t="str">
        <f>A50&amp;B50&amp;C50&amp;E50</f>
        <v>LorraineBilodeauFMillennium Running</v>
      </c>
      <c r="G50" s="13">
        <v>0.10965046296296295</v>
      </c>
      <c r="H50" s="23">
        <f>IF(C50="F",VLOOKUP(D50,'F Half'!$A$2:$B$101,2,FALSE)*G50,VLOOKUP(D50,'M Half'!$A$2:$B$101,2,FALSE)*G50)</f>
        <v>7.8630346990740729E-2</v>
      </c>
      <c r="I50" s="24">
        <f>COUNTIFS($C$2:$C$300,C50,$H$2:$H$300,"&lt;"&amp;H50)+1</f>
        <v>49</v>
      </c>
      <c r="J50" s="25">
        <f>VLOOKUP(I50,'Point Table - Half'!A:B,2,FALSE)</f>
        <v>30</v>
      </c>
    </row>
    <row r="51" spans="1:30" ht="12.45" x14ac:dyDescent="0.3">
      <c r="A51" s="3" t="s">
        <v>102</v>
      </c>
      <c r="B51" s="3" t="s">
        <v>43</v>
      </c>
      <c r="C51" s="3" t="s">
        <v>57</v>
      </c>
      <c r="D51" s="3">
        <v>48</v>
      </c>
      <c r="E51" s="3" t="s">
        <v>933</v>
      </c>
      <c r="F51" s="3" t="str">
        <f>A51&amp;B51&amp;C51&amp;E51</f>
        <v>KellyAschbrennerFGate City Striders</v>
      </c>
      <c r="G51" s="13">
        <v>8.829976851851852E-2</v>
      </c>
      <c r="H51" s="23">
        <f>IF(C51="F",VLOOKUP(D51,'F Half'!$A$2:$B$101,2,FALSE)*G51,VLOOKUP(D51,'M Half'!$A$2:$B$101,2,FALSE)*G51)</f>
        <v>7.9840650694444446E-2</v>
      </c>
      <c r="I51" s="24">
        <f>COUNTIFS($C$2:$C$300,C51,$H$2:$H$300,"&lt;"&amp;H51)+1</f>
        <v>50</v>
      </c>
      <c r="J51" s="25">
        <f>VLOOKUP(I51,'Point Table - Half'!A:B,2,FALSE)</f>
        <v>29</v>
      </c>
    </row>
    <row r="52" spans="1:30" ht="12.45" x14ac:dyDescent="0.3">
      <c r="A52" s="3" t="s">
        <v>103</v>
      </c>
      <c r="B52" s="3" t="s">
        <v>935</v>
      </c>
      <c r="C52" s="3" t="s">
        <v>57</v>
      </c>
      <c r="D52" s="3">
        <v>51</v>
      </c>
      <c r="E52" s="3" t="s">
        <v>933</v>
      </c>
      <c r="F52" s="3" t="str">
        <f>A52&amp;B52&amp;C52&amp;E52</f>
        <v>JenniferSaleskyFGate City Striders</v>
      </c>
      <c r="G52" s="13">
        <v>9.1452546296296289E-2</v>
      </c>
      <c r="H52" s="23">
        <f>IF(C52="F",VLOOKUP(D52,'F Half'!$A$2:$B$101,2,FALSE)*G52,VLOOKUP(D52,'M Half'!$A$2:$B$101,2,FALSE)*G52)</f>
        <v>7.9847218171296294E-2</v>
      </c>
      <c r="I52" s="24">
        <f>COUNTIFS($C$2:$C$300,C52,$H$2:$H$300,"&lt;"&amp;H52)+1</f>
        <v>51</v>
      </c>
      <c r="J52" s="25">
        <f>VLOOKUP(I52,'Point Table - Half'!A:B,2,FALSE)</f>
        <v>28</v>
      </c>
      <c r="P52" s="6"/>
      <c r="Z52" s="2"/>
      <c r="AA52" s="2"/>
      <c r="AB52" s="2"/>
      <c r="AC52" s="2"/>
      <c r="AD52" s="2"/>
    </row>
    <row r="53" spans="1:30" ht="12.45" x14ac:dyDescent="0.3">
      <c r="A53" s="3" t="s">
        <v>51</v>
      </c>
      <c r="B53" s="3" t="s">
        <v>136</v>
      </c>
      <c r="C53" s="3" t="s">
        <v>57</v>
      </c>
      <c r="D53" s="3">
        <v>60</v>
      </c>
      <c r="E53" s="3" t="s">
        <v>922</v>
      </c>
      <c r="F53" s="3" t="str">
        <f>A53&amp;B53&amp;C53&amp;E53</f>
        <v>JeanManningFGreater Derry Track Club</v>
      </c>
      <c r="G53" s="13">
        <v>0.10269328703703705</v>
      </c>
      <c r="H53" s="23">
        <f>IF(C53="F",VLOOKUP(D53,'F Half'!$A$2:$B$101,2,FALSE)*G53,VLOOKUP(D53,'M Half'!$A$2:$B$101,2,FALSE)*G53)</f>
        <v>8.0049417245370375E-2</v>
      </c>
      <c r="I53" s="24">
        <f>COUNTIFS($C$2:$C$300,C53,$H$2:$H$300,"&lt;"&amp;H53)+1</f>
        <v>52</v>
      </c>
      <c r="J53" s="25">
        <f>VLOOKUP(I53,'Point Table - Half'!A:B,2,FALSE)</f>
        <v>27</v>
      </c>
    </row>
    <row r="54" spans="1:30" ht="12.45" x14ac:dyDescent="0.3">
      <c r="A54" s="3" t="s">
        <v>792</v>
      </c>
      <c r="B54" s="3" t="s">
        <v>165</v>
      </c>
      <c r="C54" s="3" t="s">
        <v>57</v>
      </c>
      <c r="D54" s="3">
        <v>26</v>
      </c>
      <c r="E54" s="3" t="s">
        <v>922</v>
      </c>
      <c r="F54" s="3" t="str">
        <f>A54&amp;B54&amp;C54&amp;E54</f>
        <v>HannahFarnsworthFGreater Derry Track Club</v>
      </c>
      <c r="G54" s="13">
        <v>8.0219907407407406E-2</v>
      </c>
      <c r="H54" s="23">
        <f>IF(C54="F",VLOOKUP(D54,'F Half'!$A$2:$B$101,2,FALSE)*G54,VLOOKUP(D54,'M Half'!$A$2:$B$101,2,FALSE)*G54)</f>
        <v>8.0219907407407406E-2</v>
      </c>
      <c r="I54" s="24">
        <f>COUNTIFS($C$2:$C$300,C54,$H$2:$H$300,"&lt;"&amp;H54)+1</f>
        <v>53</v>
      </c>
      <c r="J54" s="25">
        <f>VLOOKUP(I54,'Point Table - Half'!A:B,2,FALSE)</f>
        <v>26</v>
      </c>
    </row>
    <row r="55" spans="1:30" ht="12.45" x14ac:dyDescent="0.3">
      <c r="A55" s="3" t="s">
        <v>907</v>
      </c>
      <c r="B55" s="3" t="s">
        <v>908</v>
      </c>
      <c r="C55" s="3" t="s">
        <v>57</v>
      </c>
      <c r="D55" s="3">
        <v>72</v>
      </c>
      <c r="E55" s="3" t="s">
        <v>871</v>
      </c>
      <c r="F55" s="3" t="str">
        <f>A55&amp;B55&amp;C55&amp;E55</f>
        <v>VeraStanwoodFMillennium Running</v>
      </c>
      <c r="G55" s="13">
        <v>0.12261111111111112</v>
      </c>
      <c r="H55" s="23">
        <f>IF(C55="F",VLOOKUP(D55,'F Half'!$A$2:$B$101,2,FALSE)*G55,VLOOKUP(D55,'M Half'!$A$2:$B$101,2,FALSE)*G55)</f>
        <v>8.027349444444444E-2</v>
      </c>
      <c r="I55" s="24">
        <f>COUNTIFS($C$2:$C$300,C55,$H$2:$H$300,"&lt;"&amp;H55)+1</f>
        <v>54</v>
      </c>
      <c r="J55" s="25">
        <f>VLOOKUP(I55,'Point Table - Half'!A:B,2,FALSE)</f>
        <v>25</v>
      </c>
      <c r="P55" s="6"/>
      <c r="X55" s="2"/>
      <c r="Y55" s="2"/>
      <c r="Z55" s="2"/>
      <c r="AA55" s="2"/>
      <c r="AB55" s="2"/>
      <c r="AC55" s="2"/>
      <c r="AD55" s="2"/>
    </row>
    <row r="56" spans="1:30" ht="12.45" x14ac:dyDescent="0.3">
      <c r="A56" t="s">
        <v>173</v>
      </c>
      <c r="B56" t="s">
        <v>869</v>
      </c>
      <c r="C56" t="s">
        <v>57</v>
      </c>
      <c r="D56">
        <v>48</v>
      </c>
      <c r="E56" t="s">
        <v>870</v>
      </c>
      <c r="F56" s="6" t="str">
        <f>A56&amp;B56&amp;C56&amp;E56</f>
        <v>ChristineSorensenFRochester Runners</v>
      </c>
      <c r="G56" s="12">
        <v>8.8843749999999999E-2</v>
      </c>
      <c r="H56" s="23">
        <f>IF(C56="F",VLOOKUP(D56,'F Half'!$A$2:$B$101,2,FALSE)*G56,VLOOKUP(D56,'M Half'!$A$2:$B$101,2,FALSE)*G56)</f>
        <v>8.0332518749999998E-2</v>
      </c>
      <c r="I56" s="24">
        <f>COUNTIFS($C$2:$C$300,C56,$H$2:$H$300,"&lt;"&amp;H56)+1</f>
        <v>55</v>
      </c>
      <c r="J56" s="25">
        <f>VLOOKUP(I56,'Point Table - Half'!A:B,2,FALSE)</f>
        <v>24</v>
      </c>
    </row>
    <row r="57" spans="1:30" ht="12.45" x14ac:dyDescent="0.3">
      <c r="A57" t="s">
        <v>173</v>
      </c>
      <c r="B57" t="s">
        <v>900</v>
      </c>
      <c r="C57" s="3" t="s">
        <v>57</v>
      </c>
      <c r="D57">
        <v>48</v>
      </c>
      <c r="E57" t="s">
        <v>871</v>
      </c>
      <c r="F57" s="6" t="str">
        <f>A57&amp;B57&amp;C57&amp;E57</f>
        <v>ChristineLopesFMillennium Running</v>
      </c>
      <c r="G57" s="12">
        <v>8.9550925925925937E-2</v>
      </c>
      <c r="H57" s="23">
        <f>IF(C57="F",VLOOKUP(D57,'F Half'!$A$2:$B$101,2,FALSE)*G57,VLOOKUP(D57,'M Half'!$A$2:$B$101,2,FALSE)*G57)</f>
        <v>8.0971947222222229E-2</v>
      </c>
      <c r="I57" s="24">
        <f>COUNTIFS($C$2:$C$300,C57,$H$2:$H$300,"&lt;"&amp;H57)+1</f>
        <v>56</v>
      </c>
      <c r="J57" s="25">
        <f>VLOOKUP(I57,'Point Table - Half'!A:B,2,FALSE)</f>
        <v>23</v>
      </c>
    </row>
    <row r="58" spans="1:30" ht="12.45" x14ac:dyDescent="0.3">
      <c r="A58" s="3" t="s">
        <v>137</v>
      </c>
      <c r="B58" s="3" t="s">
        <v>138</v>
      </c>
      <c r="C58" s="3" t="s">
        <v>57</v>
      </c>
      <c r="D58" s="3">
        <v>56</v>
      </c>
      <c r="E58" s="3" t="s">
        <v>922</v>
      </c>
      <c r="F58" s="3" t="str">
        <f>A58&amp;B58&amp;C58&amp;E58</f>
        <v>JennJensenFGreater Derry Track Club</v>
      </c>
      <c r="G58" s="13">
        <v>9.8835648148148159E-2</v>
      </c>
      <c r="H58" s="23">
        <f>IF(C58="F",VLOOKUP(D58,'F Half'!$A$2:$B$101,2,FALSE)*G58,VLOOKUP(D58,'M Half'!$A$2:$B$101,2,FALSE)*G58)</f>
        <v>8.1153950694444463E-2</v>
      </c>
      <c r="I58" s="24">
        <f>COUNTIFS($C$2:$C$300,C58,$H$2:$H$300,"&lt;"&amp;H58)+1</f>
        <v>57</v>
      </c>
      <c r="J58" s="25">
        <f>VLOOKUP(I58,'Point Table - Half'!A:B,2,FALSE)</f>
        <v>22</v>
      </c>
      <c r="P58" s="6"/>
      <c r="V58" s="2"/>
      <c r="W58" s="2"/>
      <c r="X58" s="2"/>
      <c r="Y58" s="2"/>
      <c r="Z58" s="2"/>
      <c r="AA58" s="2"/>
      <c r="AB58" s="2"/>
      <c r="AC58" s="2"/>
      <c r="AD58" s="2"/>
    </row>
    <row r="59" spans="1:30" ht="12.45" x14ac:dyDescent="0.3">
      <c r="A59" t="s">
        <v>262</v>
      </c>
      <c r="B59" t="s">
        <v>263</v>
      </c>
      <c r="C59" t="s">
        <v>57</v>
      </c>
      <c r="D59">
        <v>44</v>
      </c>
      <c r="E59" t="s">
        <v>871</v>
      </c>
      <c r="F59" s="6" t="str">
        <f>A59&amp;B59&amp;C59&amp;E59</f>
        <v>KarenBergquistFMillennium Running</v>
      </c>
      <c r="G59" s="12">
        <v>8.6393518518518522E-2</v>
      </c>
      <c r="H59" s="23">
        <f>IF(C59="F",VLOOKUP(D59,'F Half'!$A$2:$B$101,2,FALSE)*G59,VLOOKUP(D59,'M Half'!$A$2:$B$101,2,FALSE)*G59)</f>
        <v>8.1235825462962971E-2</v>
      </c>
      <c r="I59" s="24">
        <f>COUNTIFS($C$2:$C$300,C59,$H$2:$H$300,"&lt;"&amp;H59)+1</f>
        <v>58</v>
      </c>
      <c r="J59" s="25">
        <f>VLOOKUP(I59,'Point Table - Half'!A:B,2,FALSE)</f>
        <v>21</v>
      </c>
    </row>
    <row r="60" spans="1:30" ht="12.45" x14ac:dyDescent="0.3">
      <c r="A60" t="s">
        <v>313</v>
      </c>
      <c r="B60" t="s">
        <v>314</v>
      </c>
      <c r="C60" t="s">
        <v>57</v>
      </c>
      <c r="D60">
        <v>35</v>
      </c>
      <c r="E60" t="s">
        <v>871</v>
      </c>
      <c r="F60" s="6" t="str">
        <f>A60&amp;B60&amp;C60&amp;E60</f>
        <v>KrystalBessetteFMillennium Running</v>
      </c>
      <c r="G60" s="12">
        <v>8.2726851851851857E-2</v>
      </c>
      <c r="H60" s="23">
        <f>IF(C60="F",VLOOKUP(D60,'F Half'!$A$2:$B$101,2,FALSE)*G60,VLOOKUP(D60,'M Half'!$A$2:$B$101,2,FALSE)*G60)</f>
        <v>8.1932674074074077E-2</v>
      </c>
      <c r="I60" s="24">
        <f>COUNTIFS($C$2:$C$300,C60,$H$2:$H$300,"&lt;"&amp;H60)+1</f>
        <v>59</v>
      </c>
      <c r="J60" s="25">
        <f>VLOOKUP(I60,'Point Table - Half'!A:B,2,FALSE)</f>
        <v>20</v>
      </c>
      <c r="P60" s="6"/>
      <c r="Q60" s="6"/>
      <c r="Z60" s="2"/>
      <c r="AA60" s="2"/>
      <c r="AB60" s="2"/>
      <c r="AC60" s="2"/>
      <c r="AD60" s="2"/>
    </row>
    <row r="61" spans="1:30" ht="12.45" x14ac:dyDescent="0.3">
      <c r="A61" t="s">
        <v>275</v>
      </c>
      <c r="B61" t="s">
        <v>276</v>
      </c>
      <c r="C61" t="s">
        <v>57</v>
      </c>
      <c r="D61">
        <v>34</v>
      </c>
      <c r="E61" t="s">
        <v>871</v>
      </c>
      <c r="F61" s="6" t="str">
        <f>A61&amp;B61&amp;C61&amp;E61</f>
        <v>KatherineGrzybFMillennium Running</v>
      </c>
      <c r="G61" s="12">
        <v>8.3004629629629623E-2</v>
      </c>
      <c r="H61" s="23">
        <f>IF(C61="F",VLOOKUP(D61,'F Half'!$A$2:$B$101,2,FALSE)*G61,VLOOKUP(D61,'M Half'!$A$2:$B$101,2,FALSE)*G61)</f>
        <v>8.2456799074074064E-2</v>
      </c>
      <c r="I61" s="24">
        <f>COUNTIFS($C$2:$C$300,C61,$H$2:$H$300,"&lt;"&amp;H61)+1</f>
        <v>60</v>
      </c>
      <c r="J61" s="25">
        <f>VLOOKUP(I61,'Point Table - Half'!A:B,2,FALSE)</f>
        <v>19.5</v>
      </c>
    </row>
    <row r="62" spans="1:30" ht="12.45" x14ac:dyDescent="0.3">
      <c r="A62" s="2" t="s">
        <v>264</v>
      </c>
      <c r="B62" s="3" t="s">
        <v>265</v>
      </c>
      <c r="C62" s="3" t="s">
        <v>57</v>
      </c>
      <c r="D62" s="3">
        <v>67</v>
      </c>
      <c r="E62" s="3" t="s">
        <v>922</v>
      </c>
      <c r="F62" s="3" t="str">
        <f>A62&amp;B62&amp;C62&amp;E62</f>
        <v>BevSomogieFGreater Derry Track Club</v>
      </c>
      <c r="G62" s="13">
        <v>0.11685648148148148</v>
      </c>
      <c r="H62" s="23">
        <f>IF(C62="F",VLOOKUP(D62,'F Half'!$A$2:$B$101,2,FALSE)*G62,VLOOKUP(D62,'M Half'!$A$2:$B$101,2,FALSE)*G62)</f>
        <v>8.2582475462962962E-2</v>
      </c>
      <c r="I62" s="24">
        <f>COUNTIFS($C$2:$C$300,C62,$H$2:$H$300,"&lt;"&amp;H62)+1</f>
        <v>61</v>
      </c>
      <c r="J62" s="25">
        <f>VLOOKUP(I62,'Point Table - Half'!A:B,2,FALSE)</f>
        <v>19</v>
      </c>
      <c r="P62" s="6"/>
      <c r="Q62" s="6"/>
      <c r="Z62" s="2"/>
      <c r="AA62" s="2"/>
      <c r="AB62" s="2"/>
      <c r="AC62" s="2"/>
      <c r="AD62" s="2"/>
    </row>
    <row r="63" spans="1:30" ht="12.45" x14ac:dyDescent="0.3">
      <c r="A63" s="3" t="s">
        <v>277</v>
      </c>
      <c r="B63" s="3" t="s">
        <v>278</v>
      </c>
      <c r="C63" s="3" t="s">
        <v>57</v>
      </c>
      <c r="D63" s="3">
        <v>71</v>
      </c>
      <c r="E63" s="3" t="s">
        <v>871</v>
      </c>
      <c r="F63" s="3" t="str">
        <f>A63&amp;B63&amp;C63&amp;E63</f>
        <v>SusanLoveringFMillennium Running</v>
      </c>
      <c r="G63" s="13">
        <v>0.12416782407407408</v>
      </c>
      <c r="H63" s="23">
        <f>IF(C63="F",VLOOKUP(D63,'F Half'!$A$2:$B$101,2,FALSE)*G63,VLOOKUP(D63,'M Half'!$A$2:$B$101,2,FALSE)*G63)</f>
        <v>8.2584019791666671E-2</v>
      </c>
      <c r="I63" s="24">
        <f>COUNTIFS($C$2:$C$300,C63,$H$2:$H$300,"&lt;"&amp;H63)+1</f>
        <v>62</v>
      </c>
      <c r="J63" s="25">
        <f>VLOOKUP(I63,'Point Table - Half'!A:B,2,FALSE)</f>
        <v>18.5</v>
      </c>
    </row>
    <row r="64" spans="1:30" ht="12.45" x14ac:dyDescent="0.3">
      <c r="A64" s="3" t="s">
        <v>119</v>
      </c>
      <c r="B64" s="3" t="s">
        <v>142</v>
      </c>
      <c r="C64" s="3" t="s">
        <v>57</v>
      </c>
      <c r="D64" s="3">
        <v>56</v>
      </c>
      <c r="E64" s="3" t="s">
        <v>922</v>
      </c>
      <c r="F64" s="3" t="str">
        <f>A64&amp;B64&amp;C64&amp;E64</f>
        <v>DeniseKeyesFGreater Derry Track Club</v>
      </c>
      <c r="G64" s="13">
        <v>0.1009236111111111</v>
      </c>
      <c r="H64" s="23">
        <f>IF(C64="F",VLOOKUP(D64,'F Half'!$A$2:$B$101,2,FALSE)*G64,VLOOKUP(D64,'M Half'!$A$2:$B$101,2,FALSE)*G64)</f>
        <v>8.2868377083333333E-2</v>
      </c>
      <c r="I64" s="24">
        <f>COUNTIFS($C$2:$C$300,C64,$H$2:$H$300,"&lt;"&amp;H64)+1</f>
        <v>63</v>
      </c>
      <c r="J64" s="25">
        <f>VLOOKUP(I64,'Point Table - Half'!A:B,2,FALSE)</f>
        <v>18</v>
      </c>
      <c r="P64" s="6"/>
      <c r="Q64" s="6"/>
      <c r="Z64" s="2"/>
      <c r="AA64" s="2"/>
      <c r="AB64" s="2"/>
      <c r="AC64" s="2"/>
      <c r="AD64" s="2"/>
    </row>
    <row r="65" spans="1:30" ht="12.45" x14ac:dyDescent="0.3">
      <c r="A65" t="s">
        <v>893</v>
      </c>
      <c r="B65" t="s">
        <v>894</v>
      </c>
      <c r="C65" t="s">
        <v>57</v>
      </c>
      <c r="D65">
        <v>32</v>
      </c>
      <c r="E65" t="s">
        <v>871</v>
      </c>
      <c r="F65" s="6" t="str">
        <f>A65&amp;B65&amp;C65&amp;E65</f>
        <v>MargaretTeagueFMillennium Running</v>
      </c>
      <c r="G65" s="12">
        <v>8.3510416666666656E-2</v>
      </c>
      <c r="H65" s="23">
        <f>IF(C65="F",VLOOKUP(D65,'F Half'!$A$2:$B$101,2,FALSE)*G65,VLOOKUP(D65,'M Half'!$A$2:$B$101,2,FALSE)*G65)</f>
        <v>8.3309991666666666E-2</v>
      </c>
      <c r="I65" s="24">
        <f>COUNTIFS($C$2:$C$300,C65,$H$2:$H$300,"&lt;"&amp;H65)+1</f>
        <v>64</v>
      </c>
      <c r="J65" s="25">
        <f>VLOOKUP(I65,'Point Table - Half'!A:B,2,FALSE)</f>
        <v>17.5</v>
      </c>
    </row>
    <row r="66" spans="1:30" ht="12.45" x14ac:dyDescent="0.3">
      <c r="A66" t="s">
        <v>271</v>
      </c>
      <c r="B66" t="s">
        <v>272</v>
      </c>
      <c r="C66" t="s">
        <v>57</v>
      </c>
      <c r="D66">
        <v>44</v>
      </c>
      <c r="E66" t="s">
        <v>871</v>
      </c>
      <c r="F66" s="6" t="str">
        <f>A66&amp;B66&amp;C66&amp;E66</f>
        <v>AchsaKlugFMillennium Running</v>
      </c>
      <c r="G66" s="12">
        <v>8.9473379629629632E-2</v>
      </c>
      <c r="H66" s="23">
        <f>IF(C66="F",VLOOKUP(D66,'F Half'!$A$2:$B$101,2,FALSE)*G66,VLOOKUP(D66,'M Half'!$A$2:$B$101,2,FALSE)*G66)</f>
        <v>8.413181886574074E-2</v>
      </c>
      <c r="I66" s="24">
        <f>COUNTIFS($C$2:$C$300,C66,$H$2:$H$300,"&lt;"&amp;H66)+1</f>
        <v>65</v>
      </c>
      <c r="J66" s="25">
        <f>VLOOKUP(I66,'Point Table - Half'!A:B,2,FALSE)</f>
        <v>17</v>
      </c>
    </row>
    <row r="67" spans="1:30" ht="12.45" x14ac:dyDescent="0.3">
      <c r="A67" s="3" t="s">
        <v>260</v>
      </c>
      <c r="B67" s="3" t="s">
        <v>261</v>
      </c>
      <c r="C67" s="3" t="s">
        <v>57</v>
      </c>
      <c r="D67" s="3">
        <v>57</v>
      </c>
      <c r="E67" s="3" t="s">
        <v>922</v>
      </c>
      <c r="F67" s="3" t="str">
        <f>A67&amp;B67&amp;C67&amp;E67</f>
        <v>MiriamJohnsonFGreater Derry Track Club</v>
      </c>
      <c r="G67" s="13">
        <v>0.10396527777777777</v>
      </c>
      <c r="H67" s="23">
        <f>IF(C67="F",VLOOKUP(D67,'F Half'!$A$2:$B$101,2,FALSE)*G67,VLOOKUP(D67,'M Half'!$A$2:$B$101,2,FALSE)*G67)</f>
        <v>8.4284650694444435E-2</v>
      </c>
      <c r="I67" s="24">
        <f>COUNTIFS($C$2:$C$300,C67,$H$2:$H$300,"&lt;"&amp;H67)+1</f>
        <v>66</v>
      </c>
      <c r="J67" s="25">
        <f>VLOOKUP(I67,'Point Table - Half'!A:B,2,FALSE)</f>
        <v>16.5</v>
      </c>
    </row>
    <row r="68" spans="1:30" ht="12.45" x14ac:dyDescent="0.3">
      <c r="A68" t="s">
        <v>750</v>
      </c>
      <c r="B68" t="s">
        <v>751</v>
      </c>
      <c r="C68" t="s">
        <v>57</v>
      </c>
      <c r="D68">
        <v>53</v>
      </c>
      <c r="E68" t="s">
        <v>871</v>
      </c>
      <c r="F68" s="6" t="str">
        <f>A68&amp;B68&amp;C68&amp;E68</f>
        <v>TheresaNobleFMillennium Running</v>
      </c>
      <c r="G68" s="12">
        <v>9.9003472222222222E-2</v>
      </c>
      <c r="H68" s="23">
        <f>IF(C68="F",VLOOKUP(D68,'F Half'!$A$2:$B$101,2,FALSE)*G68,VLOOKUP(D68,'M Half'!$A$2:$B$101,2,FALSE)*G68)</f>
        <v>8.4380659375E-2</v>
      </c>
      <c r="I68" s="24">
        <f>COUNTIFS($C$2:$C$300,C68,$H$2:$H$300,"&lt;"&amp;H68)+1</f>
        <v>67</v>
      </c>
      <c r="J68" s="25">
        <f>VLOOKUP(I68,'Point Table - Half'!A:B,2,FALSE)</f>
        <v>16</v>
      </c>
    </row>
    <row r="69" spans="1:30" ht="12.45" x14ac:dyDescent="0.3">
      <c r="A69" s="3" t="s">
        <v>219</v>
      </c>
      <c r="B69" s="3" t="s">
        <v>903</v>
      </c>
      <c r="C69" s="3" t="s">
        <v>57</v>
      </c>
      <c r="D69" s="3">
        <v>63</v>
      </c>
      <c r="E69" s="3" t="s">
        <v>871</v>
      </c>
      <c r="F69" s="3" t="str">
        <f>A69&amp;B69&amp;C69&amp;E69</f>
        <v>BethDroletteFMillennium Running</v>
      </c>
      <c r="G69" s="13">
        <v>0.11358217592592591</v>
      </c>
      <c r="H69" s="23">
        <f>IF(C69="F",VLOOKUP(D69,'F Half'!$A$2:$B$101,2,FALSE)*G69,VLOOKUP(D69,'M Half'!$A$2:$B$101,2,FALSE)*G69)</f>
        <v>8.4993542245370354E-2</v>
      </c>
      <c r="I69" s="24">
        <f>COUNTIFS($C$2:$C$300,C69,$H$2:$H$300,"&lt;"&amp;H69)+1</f>
        <v>68</v>
      </c>
      <c r="J69" s="25">
        <f>VLOOKUP(I69,'Point Table - Half'!A:B,2,FALSE)</f>
        <v>15.5</v>
      </c>
      <c r="P69" s="6"/>
      <c r="Q69" s="6"/>
      <c r="Z69" s="2"/>
      <c r="AA69" s="2"/>
      <c r="AB69" s="2"/>
      <c r="AC69" s="2"/>
      <c r="AD69" s="2"/>
    </row>
    <row r="70" spans="1:30" ht="12.45" x14ac:dyDescent="0.3">
      <c r="A70" s="3" t="s">
        <v>97</v>
      </c>
      <c r="B70" s="3" t="s">
        <v>906</v>
      </c>
      <c r="C70" s="3" t="s">
        <v>57</v>
      </c>
      <c r="D70" s="3">
        <v>67</v>
      </c>
      <c r="E70" s="3" t="s">
        <v>871</v>
      </c>
      <c r="F70" s="3" t="str">
        <f>A70&amp;B70&amp;C70&amp;E70</f>
        <v>DianeNugentFMillennium Running</v>
      </c>
      <c r="G70" s="13">
        <v>0.12073726851851851</v>
      </c>
      <c r="H70" s="23">
        <f>IF(C70="F",VLOOKUP(D70,'F Half'!$A$2:$B$101,2,FALSE)*G70,VLOOKUP(D70,'M Half'!$A$2:$B$101,2,FALSE)*G70)</f>
        <v>8.5325027662037034E-2</v>
      </c>
      <c r="I70" s="24">
        <f>COUNTIFS($C$2:$C$300,C70,$H$2:$H$300,"&lt;"&amp;H70)+1</f>
        <v>69</v>
      </c>
      <c r="J70" s="25">
        <f>VLOOKUP(I70,'Point Table - Half'!A:B,2,FALSE)</f>
        <v>15</v>
      </c>
    </row>
    <row r="71" spans="1:30" ht="12.45" x14ac:dyDescent="0.3">
      <c r="A71" s="3" t="s">
        <v>97</v>
      </c>
      <c r="B71" s="3" t="s">
        <v>289</v>
      </c>
      <c r="C71" s="3" t="s">
        <v>57</v>
      </c>
      <c r="D71" s="3">
        <v>62</v>
      </c>
      <c r="E71" s="3" t="s">
        <v>871</v>
      </c>
      <c r="F71" s="3" t="str">
        <f>A71&amp;B71&amp;C71&amp;E71</f>
        <v>DianeHartshornFMillennium Running</v>
      </c>
      <c r="G71" s="13">
        <v>0.11296296296296297</v>
      </c>
      <c r="H71" s="23">
        <f>IF(C71="F",VLOOKUP(D71,'F Half'!$A$2:$B$101,2,FALSE)*G71,VLOOKUP(D71,'M Half'!$A$2:$B$101,2,FALSE)*G71)</f>
        <v>8.5705000000000017E-2</v>
      </c>
      <c r="I71" s="24">
        <f>COUNTIFS($C$2:$C$300,C71,$H$2:$H$300,"&lt;"&amp;H71)+1</f>
        <v>70</v>
      </c>
      <c r="J71" s="25">
        <f>VLOOKUP(I71,'Point Table - Half'!A:B,2,FALSE)</f>
        <v>14.5</v>
      </c>
      <c r="P71" s="6"/>
      <c r="Q71" s="6"/>
      <c r="Z71" s="2"/>
      <c r="AA71" s="2"/>
      <c r="AB71" s="2"/>
      <c r="AC71" s="2"/>
      <c r="AD71" s="2"/>
    </row>
    <row r="72" spans="1:30" ht="12.45" x14ac:dyDescent="0.3">
      <c r="A72" s="2" t="s">
        <v>71</v>
      </c>
      <c r="B72" s="3" t="s">
        <v>139</v>
      </c>
      <c r="C72" s="3" t="s">
        <v>57</v>
      </c>
      <c r="D72" s="3">
        <v>57</v>
      </c>
      <c r="E72" s="3" t="s">
        <v>933</v>
      </c>
      <c r="F72" s="3" t="str">
        <f>A72&amp;B72&amp;C72&amp;E72</f>
        <v>PamelaBernierFGate City Striders</v>
      </c>
      <c r="G72" s="13">
        <v>0.10661111111111111</v>
      </c>
      <c r="H72" s="23">
        <f>IF(C72="F",VLOOKUP(D72,'F Half'!$A$2:$B$101,2,FALSE)*G72,VLOOKUP(D72,'M Half'!$A$2:$B$101,2,FALSE)*G72)</f>
        <v>8.6429627777777782E-2</v>
      </c>
      <c r="I72" s="24">
        <f>COUNTIFS($C$2:$C$300,C72,$H$2:$H$300,"&lt;"&amp;H72)+1</f>
        <v>71</v>
      </c>
      <c r="J72" s="25">
        <f>VLOOKUP(I72,'Point Table - Half'!A:B,2,FALSE)</f>
        <v>14</v>
      </c>
      <c r="P72" s="6"/>
      <c r="Q72" s="6"/>
      <c r="W72" s="2"/>
      <c r="AA72" s="2"/>
      <c r="AB72" s="2"/>
      <c r="AC72" s="2"/>
      <c r="AD72" s="2"/>
    </row>
    <row r="73" spans="1:30" ht="12.45" x14ac:dyDescent="0.3">
      <c r="A73" t="s">
        <v>624</v>
      </c>
      <c r="B73" t="s">
        <v>625</v>
      </c>
      <c r="C73" t="s">
        <v>57</v>
      </c>
      <c r="D73">
        <v>33</v>
      </c>
      <c r="E73" t="s">
        <v>871</v>
      </c>
      <c r="F73" s="6" t="str">
        <f>A73&amp;B73&amp;C73&amp;E73</f>
        <v>BridgetCombesFMillennium Running</v>
      </c>
      <c r="G73" s="12">
        <v>8.6881944444444456E-2</v>
      </c>
      <c r="H73" s="23">
        <f>IF(C73="F",VLOOKUP(D73,'F Half'!$A$2:$B$101,2,FALSE)*G73,VLOOKUP(D73,'M Half'!$A$2:$B$101,2,FALSE)*G73)</f>
        <v>8.651704027777779E-2</v>
      </c>
      <c r="I73" s="24">
        <f>COUNTIFS($C$2:$C$300,C73,$H$2:$H$300,"&lt;"&amp;H73)+1</f>
        <v>72</v>
      </c>
      <c r="J73" s="25">
        <f>VLOOKUP(I73,'Point Table - Half'!A:B,2,FALSE)</f>
        <v>13.5</v>
      </c>
      <c r="P73" s="8"/>
      <c r="Q73" s="6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45" x14ac:dyDescent="0.3">
      <c r="A74" t="s">
        <v>633</v>
      </c>
      <c r="B74" t="s">
        <v>634</v>
      </c>
      <c r="C74" t="s">
        <v>57</v>
      </c>
      <c r="D74">
        <v>32</v>
      </c>
      <c r="E74" t="s">
        <v>871</v>
      </c>
      <c r="F74" s="6" t="str">
        <f>A74&amp;B74&amp;C74&amp;E74</f>
        <v>CourtneyAndingFMillennium Running</v>
      </c>
      <c r="G74" s="13">
        <v>8.7303240740740737E-2</v>
      </c>
      <c r="H74" s="23">
        <f>IF(C74="F",VLOOKUP(D74,'F Half'!$A$2:$B$101,2,FALSE)*G74,VLOOKUP(D74,'M Half'!$A$2:$B$101,2,FALSE)*G74)</f>
        <v>8.7093712962962963E-2</v>
      </c>
      <c r="I74" s="24">
        <f>COUNTIFS($C$2:$C$300,C74,$H$2:$H$300,"&lt;"&amp;H74)+1</f>
        <v>73</v>
      </c>
      <c r="J74" s="25">
        <f>VLOOKUP(I74,'Point Table - Half'!A:B,2,FALSE)</f>
        <v>13</v>
      </c>
    </row>
    <row r="75" spans="1:30" ht="12.45" x14ac:dyDescent="0.3">
      <c r="A75" t="s">
        <v>898</v>
      </c>
      <c r="B75" t="s">
        <v>899</v>
      </c>
      <c r="C75" t="s">
        <v>57</v>
      </c>
      <c r="D75">
        <v>36</v>
      </c>
      <c r="E75" t="s">
        <v>871</v>
      </c>
      <c r="F75" s="6" t="str">
        <f>A75&amp;B75&amp;C75&amp;E75</f>
        <v>NikkiTingleyFMillennium Running</v>
      </c>
      <c r="G75" s="12">
        <v>8.9099537037037033E-2</v>
      </c>
      <c r="H75" s="23">
        <f>IF(C75="F",VLOOKUP(D75,'F Half'!$A$2:$B$101,2,FALSE)*G75,VLOOKUP(D75,'M Half'!$A$2:$B$101,2,FALSE)*G75)</f>
        <v>8.7941243055555549E-2</v>
      </c>
      <c r="I75" s="24">
        <f>COUNTIFS($C$2:$C$300,C75,$H$2:$H$300,"&lt;"&amp;H75)+1</f>
        <v>74</v>
      </c>
      <c r="J75" s="25">
        <f>VLOOKUP(I75,'Point Table - Half'!A:B,2,FALSE)</f>
        <v>12.5</v>
      </c>
    </row>
    <row r="76" spans="1:30" ht="12.45" x14ac:dyDescent="0.3">
      <c r="A76" t="s">
        <v>287</v>
      </c>
      <c r="B76" t="s">
        <v>288</v>
      </c>
      <c r="C76" t="s">
        <v>57</v>
      </c>
      <c r="D76">
        <v>32</v>
      </c>
      <c r="E76" t="s">
        <v>871</v>
      </c>
      <c r="F76" s="6" t="str">
        <f>A76&amp;B76&amp;C76&amp;E76</f>
        <v>DestinyPerezFMillennium Running</v>
      </c>
      <c r="G76" s="12">
        <v>8.8696759259259253E-2</v>
      </c>
      <c r="H76" s="23">
        <f>IF(C76="F",VLOOKUP(D76,'F Half'!$A$2:$B$101,2,FALSE)*G76,VLOOKUP(D76,'M Half'!$A$2:$B$101,2,FALSE)*G76)</f>
        <v>8.8483887037037037E-2</v>
      </c>
      <c r="I76" s="24">
        <f>COUNTIFS($C$2:$C$300,C76,$H$2:$H$300,"&lt;"&amp;H76)+1</f>
        <v>75</v>
      </c>
      <c r="J76" s="25">
        <f>VLOOKUP(I76,'Point Table - Half'!A:B,2,FALSE)</f>
        <v>12</v>
      </c>
    </row>
    <row r="77" spans="1:30" ht="12.45" x14ac:dyDescent="0.3">
      <c r="A77" t="s">
        <v>295</v>
      </c>
      <c r="B77" t="s">
        <v>296</v>
      </c>
      <c r="C77" t="s">
        <v>57</v>
      </c>
      <c r="D77">
        <v>32</v>
      </c>
      <c r="E77" t="s">
        <v>871</v>
      </c>
      <c r="F77" s="6" t="str">
        <f>A77&amp;B77&amp;C77&amp;E77</f>
        <v>KaylinOssingFMillennium Running</v>
      </c>
      <c r="G77" s="12">
        <v>9.0549768518518522E-2</v>
      </c>
      <c r="H77" s="23">
        <f>IF(C77="F",VLOOKUP(D77,'F Half'!$A$2:$B$101,2,FALSE)*G77,VLOOKUP(D77,'M Half'!$A$2:$B$101,2,FALSE)*G77)</f>
        <v>9.0332449074074075E-2</v>
      </c>
      <c r="I77" s="24">
        <f>COUNTIFS($C$2:$C$300,C77,$H$2:$H$300,"&lt;"&amp;H77)+1</f>
        <v>76</v>
      </c>
      <c r="J77" s="25">
        <f>VLOOKUP(I77,'Point Table - Half'!A:B,2,FALSE)</f>
        <v>11.5</v>
      </c>
      <c r="P77" s="6"/>
      <c r="Q77" s="6"/>
      <c r="Z77" s="2"/>
      <c r="AA77" s="2"/>
      <c r="AB77" s="2"/>
      <c r="AC77" s="2"/>
      <c r="AD77" s="2"/>
    </row>
    <row r="78" spans="1:30" ht="12.45" x14ac:dyDescent="0.3">
      <c r="A78" s="3" t="s">
        <v>175</v>
      </c>
      <c r="B78" s="3" t="s">
        <v>176</v>
      </c>
      <c r="C78" s="3" t="s">
        <v>57</v>
      </c>
      <c r="D78" s="3">
        <v>56</v>
      </c>
      <c r="E78" s="3" t="s">
        <v>933</v>
      </c>
      <c r="F78" s="3" t="str">
        <f>A78&amp;B78&amp;C78&amp;E78</f>
        <v>DianneSmiglianiFGate City Striders</v>
      </c>
      <c r="G78" s="13">
        <v>0.11054513888888889</v>
      </c>
      <c r="H78" s="23">
        <f>IF(C78="F",VLOOKUP(D78,'F Half'!$A$2:$B$101,2,FALSE)*G78,VLOOKUP(D78,'M Half'!$A$2:$B$101,2,FALSE)*G78)</f>
        <v>9.0768613541666682E-2</v>
      </c>
      <c r="I78" s="24">
        <f>COUNTIFS($C$2:$C$300,C78,$H$2:$H$300,"&lt;"&amp;H78)+1</f>
        <v>77</v>
      </c>
      <c r="J78" s="25">
        <f>VLOOKUP(I78,'Point Table - Half'!A:B,2,FALSE)</f>
        <v>11</v>
      </c>
    </row>
    <row r="79" spans="1:30" ht="12.45" x14ac:dyDescent="0.3">
      <c r="A79" s="3" t="s">
        <v>273</v>
      </c>
      <c r="B79" s="3" t="s">
        <v>274</v>
      </c>
      <c r="C79" s="3" t="s">
        <v>57</v>
      </c>
      <c r="D79" s="3">
        <v>54</v>
      </c>
      <c r="E79" s="3" t="s">
        <v>871</v>
      </c>
      <c r="F79" s="3" t="str">
        <f>A79&amp;B79&amp;C79&amp;E79</f>
        <v>KimberlyBonenfantFMillennium Running</v>
      </c>
      <c r="G79" s="13">
        <v>0.10787962962962962</v>
      </c>
      <c r="H79" s="23">
        <f>IF(C79="F",VLOOKUP(D79,'F Half'!$A$2:$B$101,2,FALSE)*G79,VLOOKUP(D79,'M Half'!$A$2:$B$101,2,FALSE)*G79)</f>
        <v>9.0823860185185179E-2</v>
      </c>
      <c r="I79" s="24">
        <f>COUNTIFS($C$2:$C$300,C79,$H$2:$H$300,"&lt;"&amp;H79)+1</f>
        <v>78</v>
      </c>
      <c r="J79" s="25">
        <f>VLOOKUP(I79,'Point Table - Half'!A:B,2,FALSE)</f>
        <v>10.5</v>
      </c>
      <c r="P79" s="6"/>
      <c r="Q79" s="6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45" x14ac:dyDescent="0.3">
      <c r="A80" s="3" t="s">
        <v>127</v>
      </c>
      <c r="B80" s="3" t="s">
        <v>286</v>
      </c>
      <c r="C80" s="3" t="s">
        <v>57</v>
      </c>
      <c r="D80" s="3">
        <v>56</v>
      </c>
      <c r="E80" s="3" t="s">
        <v>933</v>
      </c>
      <c r="F80" s="3" t="str">
        <f>A80&amp;B80&amp;C80&amp;E80</f>
        <v>SaraLandryFGate City Striders</v>
      </c>
      <c r="G80" s="13">
        <v>0.11063541666666667</v>
      </c>
      <c r="H80" s="23">
        <f>IF(C80="F",VLOOKUP(D80,'F Half'!$A$2:$B$101,2,FALSE)*G80,VLOOKUP(D80,'M Half'!$A$2:$B$101,2,FALSE)*G80)</f>
        <v>9.0842740625000001E-2</v>
      </c>
      <c r="I80" s="24">
        <f>COUNTIFS($C$2:$C$300,C80,$H$2:$H$300,"&lt;"&amp;H80)+1</f>
        <v>79</v>
      </c>
      <c r="J80" s="25">
        <f>VLOOKUP(I80,'Point Table - Half'!A:B,2,FALSE)</f>
        <v>10</v>
      </c>
      <c r="P80" s="6"/>
      <c r="Q80" s="6"/>
      <c r="W80" s="2"/>
      <c r="AA80" s="2"/>
      <c r="AB80" s="2"/>
      <c r="AC80" s="2"/>
      <c r="AD80" s="2"/>
    </row>
    <row r="81" spans="1:30" ht="12.45" x14ac:dyDescent="0.3">
      <c r="A81" s="3" t="s">
        <v>347</v>
      </c>
      <c r="B81" s="3" t="s">
        <v>348</v>
      </c>
      <c r="C81" s="3" t="s">
        <v>57</v>
      </c>
      <c r="D81" s="3">
        <v>63</v>
      </c>
      <c r="E81" s="3" t="s">
        <v>871</v>
      </c>
      <c r="F81" s="3" t="str">
        <f>A81&amp;B81&amp;C81&amp;E81</f>
        <v>PennySullivanFMillennium Running</v>
      </c>
      <c r="G81" s="13">
        <v>0.12171064814814815</v>
      </c>
      <c r="H81" s="23">
        <f>IF(C81="F",VLOOKUP(D81,'F Half'!$A$2:$B$101,2,FALSE)*G81,VLOOKUP(D81,'M Half'!$A$2:$B$101,2,FALSE)*G81)</f>
        <v>9.1076078009259251E-2</v>
      </c>
      <c r="I81" s="24">
        <f>COUNTIFS($C$2:$C$300,C81,$H$2:$H$300,"&lt;"&amp;H81)+1</f>
        <v>80</v>
      </c>
      <c r="J81" s="25">
        <f>VLOOKUP(I81,'Point Table - Half'!A:B,2,FALSE)</f>
        <v>9.75</v>
      </c>
    </row>
    <row r="82" spans="1:30" ht="12.45" x14ac:dyDescent="0.3">
      <c r="A82" s="3" t="s">
        <v>149</v>
      </c>
      <c r="B82" s="3" t="s">
        <v>150</v>
      </c>
      <c r="C82" s="3" t="s">
        <v>57</v>
      </c>
      <c r="D82" s="3">
        <v>52</v>
      </c>
      <c r="E82" s="3" t="s">
        <v>922</v>
      </c>
      <c r="F82" s="3" t="str">
        <f>A82&amp;B82&amp;C82&amp;E82</f>
        <v>KerriHaskinsFGreater Derry Track Club</v>
      </c>
      <c r="G82" s="13">
        <v>0.10647685185185185</v>
      </c>
      <c r="H82" s="23">
        <f>IF(C82="F",VLOOKUP(D82,'F Half'!$A$2:$B$101,2,FALSE)*G82,VLOOKUP(D82,'M Half'!$A$2:$B$101,2,FALSE)*G82)</f>
        <v>9.1857580092592594E-2</v>
      </c>
      <c r="I82" s="24">
        <f>COUNTIFS($C$2:$C$300,C82,$H$2:$H$300,"&lt;"&amp;H82)+1</f>
        <v>81</v>
      </c>
      <c r="J82" s="25">
        <f>VLOOKUP(I82,'Point Table - Half'!A:B,2,FALSE)</f>
        <v>9.5</v>
      </c>
      <c r="P82" s="6"/>
      <c r="Z82" s="2"/>
      <c r="AA82" s="2"/>
      <c r="AB82" s="2"/>
      <c r="AC82" s="2"/>
      <c r="AD82" s="2"/>
    </row>
    <row r="83" spans="1:30" ht="12.45" x14ac:dyDescent="0.3">
      <c r="A83" t="s">
        <v>331</v>
      </c>
      <c r="B83" t="s">
        <v>332</v>
      </c>
      <c r="C83" t="s">
        <v>57</v>
      </c>
      <c r="D83">
        <v>43</v>
      </c>
      <c r="E83" t="s">
        <v>871</v>
      </c>
      <c r="F83" s="6" t="str">
        <f>A83&amp;B83&amp;C83&amp;E83</f>
        <v>NicoleFanteFMillennium Running</v>
      </c>
      <c r="G83" s="12">
        <v>9.7097222222222224E-2</v>
      </c>
      <c r="H83" s="23">
        <f>IF(C83="F",VLOOKUP(D83,'F Half'!$A$2:$B$101,2,FALSE)*G83,VLOOKUP(D83,'M Half'!$A$2:$B$101,2,FALSE)*G83)</f>
        <v>9.2048166666666667E-2</v>
      </c>
      <c r="I83" s="24">
        <f>COUNTIFS($C$2:$C$300,C83,$H$2:$H$300,"&lt;"&amp;H83)+1</f>
        <v>82</v>
      </c>
      <c r="J83" s="25">
        <f>VLOOKUP(I83,'Point Table - Half'!A:B,2,FALSE)</f>
        <v>9.25</v>
      </c>
    </row>
    <row r="84" spans="1:30" ht="12.45" x14ac:dyDescent="0.3">
      <c r="A84" t="s">
        <v>344</v>
      </c>
      <c r="B84" t="s">
        <v>112</v>
      </c>
      <c r="C84" t="s">
        <v>57</v>
      </c>
      <c r="D84">
        <v>43</v>
      </c>
      <c r="E84" t="s">
        <v>871</v>
      </c>
      <c r="F84" s="6" t="str">
        <f>A84&amp;B84&amp;C84&amp;E84</f>
        <v>MalissaKnightFMillennium Running</v>
      </c>
      <c r="G84" s="12">
        <v>9.7226851851851856E-2</v>
      </c>
      <c r="H84" s="23">
        <f>IF(C84="F",VLOOKUP(D84,'F Half'!$A$2:$B$101,2,FALSE)*G84,VLOOKUP(D84,'M Half'!$A$2:$B$101,2,FALSE)*G84)</f>
        <v>9.2171055555555562E-2</v>
      </c>
      <c r="I84" s="24">
        <f>COUNTIFS($C$2:$C$300,C84,$H$2:$H$300,"&lt;"&amp;H84)+1</f>
        <v>83</v>
      </c>
      <c r="J84" s="25">
        <f>VLOOKUP(I84,'Point Table - Half'!A:B,2,FALSE)</f>
        <v>9</v>
      </c>
    </row>
    <row r="85" spans="1:30" ht="12.45" x14ac:dyDescent="0.3">
      <c r="A85" s="3" t="s">
        <v>642</v>
      </c>
      <c r="B85" s="3" t="s">
        <v>643</v>
      </c>
      <c r="C85" s="3" t="s">
        <v>57</v>
      </c>
      <c r="D85" s="3">
        <v>63</v>
      </c>
      <c r="E85" s="3" t="s">
        <v>871</v>
      </c>
      <c r="F85" s="3" t="str">
        <f>A85&amp;B85&amp;C85&amp;E85</f>
        <v>BonnieRobertsFMillennium Running</v>
      </c>
      <c r="G85" s="13">
        <v>0.1232199074074074</v>
      </c>
      <c r="H85" s="23">
        <f>IF(C85="F",VLOOKUP(D85,'F Half'!$A$2:$B$101,2,FALSE)*G85,VLOOKUP(D85,'M Half'!$A$2:$B$101,2,FALSE)*G85)</f>
        <v>9.2205456712962958E-2</v>
      </c>
      <c r="I85" s="24">
        <f>COUNTIFS($C$2:$C$300,C85,$H$2:$H$300,"&lt;"&amp;H85)+1</f>
        <v>84</v>
      </c>
      <c r="J85" s="25">
        <f>VLOOKUP(I85,'Point Table - Half'!A:B,2,FALSE)</f>
        <v>8.75</v>
      </c>
    </row>
    <row r="86" spans="1:30" ht="12.45" x14ac:dyDescent="0.3">
      <c r="A86" s="3" t="s">
        <v>352</v>
      </c>
      <c r="B86" s="3" t="s">
        <v>353</v>
      </c>
      <c r="C86" s="3" t="s">
        <v>57</v>
      </c>
      <c r="D86" s="3">
        <v>41</v>
      </c>
      <c r="E86" s="3" t="s">
        <v>922</v>
      </c>
      <c r="F86" s="3" t="str">
        <f>A86&amp;B86&amp;C86&amp;E86</f>
        <v>SharonPetersonFGreater Derry Track Club</v>
      </c>
      <c r="G86" s="13">
        <v>9.6513888888888899E-2</v>
      </c>
      <c r="H86" s="23">
        <f>IF(C86="F",VLOOKUP(D86,'F Half'!$A$2:$B$101,2,FALSE)*G86,VLOOKUP(D86,'M Half'!$A$2:$B$101,2,FALSE)*G86)</f>
        <v>9.2827058333333337E-2</v>
      </c>
      <c r="I86" s="24">
        <f>COUNTIFS($C$2:$C$300,C86,$H$2:$H$300,"&lt;"&amp;H86)+1</f>
        <v>85</v>
      </c>
      <c r="J86" s="25">
        <f>VLOOKUP(I86,'Point Table - Half'!A:B,2,FALSE)</f>
        <v>8.5</v>
      </c>
      <c r="P86" s="8"/>
      <c r="Q86" s="6"/>
      <c r="Z86" s="2"/>
      <c r="AA86" s="2"/>
      <c r="AB86" s="2"/>
      <c r="AC86" s="2"/>
      <c r="AD86" s="2"/>
    </row>
    <row r="87" spans="1:30" ht="12.45" x14ac:dyDescent="0.3">
      <c r="A87" s="3" t="s">
        <v>121</v>
      </c>
      <c r="B87" s="3" t="s">
        <v>308</v>
      </c>
      <c r="C87" s="3" t="s">
        <v>57</v>
      </c>
      <c r="D87" s="3">
        <v>47</v>
      </c>
      <c r="E87" s="3" t="s">
        <v>933</v>
      </c>
      <c r="F87" s="3" t="str">
        <f>A87&amp;B87&amp;C87&amp;E87</f>
        <v>ShelbyWalker-AdamsFGate City Striders</v>
      </c>
      <c r="G87" s="13">
        <v>0.10187384259259259</v>
      </c>
      <c r="H87" s="23">
        <f>IF(C87="F",VLOOKUP(D87,'F Half'!$A$2:$B$101,2,FALSE)*G87,VLOOKUP(D87,'M Half'!$A$2:$B$101,2,FALSE)*G87)</f>
        <v>9.3112692129629637E-2</v>
      </c>
      <c r="I87" s="24">
        <f>COUNTIFS($C$2:$C$300,C87,$H$2:$H$300,"&lt;"&amp;H87)+1</f>
        <v>86</v>
      </c>
      <c r="J87" s="25">
        <f>VLOOKUP(I87,'Point Table - Half'!A:B,2,FALSE)</f>
        <v>8.25</v>
      </c>
    </row>
    <row r="88" spans="1:30" ht="12.45" x14ac:dyDescent="0.3">
      <c r="A88" s="3" t="s">
        <v>158</v>
      </c>
      <c r="B88" s="3" t="s">
        <v>159</v>
      </c>
      <c r="C88" s="3" t="s">
        <v>57</v>
      </c>
      <c r="D88" s="3">
        <v>62</v>
      </c>
      <c r="E88" s="3" t="s">
        <v>922</v>
      </c>
      <c r="F88" s="3" t="str">
        <f>A88&amp;B88&amp;C88&amp;E88</f>
        <v>CarolynSnyderFGreater Derry Track Club</v>
      </c>
      <c r="G88" s="13">
        <v>0.12345138888888889</v>
      </c>
      <c r="H88" s="23">
        <f>IF(C88="F",VLOOKUP(D88,'F Half'!$A$2:$B$101,2,FALSE)*G88,VLOOKUP(D88,'M Half'!$A$2:$B$101,2,FALSE)*G88)</f>
        <v>9.3662568750000008E-2</v>
      </c>
      <c r="I88" s="24">
        <f>COUNTIFS($C$2:$C$300,C88,$H$2:$H$300,"&lt;"&amp;H88)+1</f>
        <v>87</v>
      </c>
      <c r="J88" s="25">
        <f>VLOOKUP(I88,'Point Table - Half'!A:B,2,FALSE)</f>
        <v>8</v>
      </c>
      <c r="P88" s="6"/>
      <c r="Q88" s="6"/>
      <c r="Z88" s="2"/>
      <c r="AA88" s="2"/>
      <c r="AB88" s="2"/>
      <c r="AC88" s="2"/>
      <c r="AD88" s="2"/>
    </row>
    <row r="89" spans="1:30" ht="12.45" x14ac:dyDescent="0.3">
      <c r="A89" t="s">
        <v>279</v>
      </c>
      <c r="B89" t="s">
        <v>280</v>
      </c>
      <c r="C89" t="s">
        <v>57</v>
      </c>
      <c r="D89">
        <v>32</v>
      </c>
      <c r="E89" t="s">
        <v>871</v>
      </c>
      <c r="F89" s="6" t="str">
        <f>A89&amp;B89&amp;C89&amp;E89</f>
        <v>SavannahRitterFMillennium Running</v>
      </c>
      <c r="G89" s="12">
        <v>9.4141203703703713E-2</v>
      </c>
      <c r="H89" s="23">
        <f>IF(C89="F",VLOOKUP(D89,'F Half'!$A$2:$B$101,2,FALSE)*G89,VLOOKUP(D89,'M Half'!$A$2:$B$101,2,FALSE)*G89)</f>
        <v>9.3915264814814825E-2</v>
      </c>
      <c r="I89" s="24">
        <f>COUNTIFS($C$2:$C$300,C89,$H$2:$H$300,"&lt;"&amp;H89)+1</f>
        <v>88</v>
      </c>
      <c r="J89" s="25">
        <f>VLOOKUP(I89,'Point Table - Half'!A:B,2,FALSE)</f>
        <v>7.75</v>
      </c>
      <c r="P89" s="6"/>
      <c r="Q89" s="6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45" x14ac:dyDescent="0.3">
      <c r="A90" s="3" t="s">
        <v>103</v>
      </c>
      <c r="B90" s="3" t="s">
        <v>333</v>
      </c>
      <c r="C90" s="3" t="s">
        <v>57</v>
      </c>
      <c r="D90" s="3">
        <v>50</v>
      </c>
      <c r="E90" s="3" t="s">
        <v>933</v>
      </c>
      <c r="F90" s="3" t="str">
        <f>A90&amp;B90&amp;C90&amp;E90</f>
        <v>JenniferMackFGate City Striders</v>
      </c>
      <c r="G90" s="13">
        <v>0.10687268518518518</v>
      </c>
      <c r="H90" s="23">
        <f>IF(C90="F",VLOOKUP(D90,'F Half'!$A$2:$B$101,2,FALSE)*G90,VLOOKUP(D90,'M Half'!$A$2:$B$101,2,FALSE)*G90)</f>
        <v>9.4422017361111096E-2</v>
      </c>
      <c r="I90" s="24">
        <f>COUNTIFS($C$2:$C$300,C90,$H$2:$H$300,"&lt;"&amp;H90)+1</f>
        <v>89</v>
      </c>
      <c r="J90" s="25">
        <f>VLOOKUP(I90,'Point Table - Half'!A:B,2,FALSE)</f>
        <v>7.5</v>
      </c>
    </row>
    <row r="91" spans="1:30" ht="12.45" x14ac:dyDescent="0.3">
      <c r="A91" t="s">
        <v>626</v>
      </c>
      <c r="B91" t="s">
        <v>627</v>
      </c>
      <c r="C91" t="s">
        <v>57</v>
      </c>
      <c r="D91">
        <v>46</v>
      </c>
      <c r="E91" t="s">
        <v>871</v>
      </c>
      <c r="F91" s="6" t="str">
        <f>A91&amp;B91&amp;C91&amp;E91</f>
        <v>ErickaSwettFMillennium Running</v>
      </c>
      <c r="G91" s="12">
        <v>0.10234606481481483</v>
      </c>
      <c r="H91" s="23">
        <f>IF(C91="F",VLOOKUP(D91,'F Half'!$A$2:$B$101,2,FALSE)*G91,VLOOKUP(D91,'M Half'!$A$2:$B$101,2,FALSE)*G91)</f>
        <v>9.4496121643518532E-2</v>
      </c>
      <c r="I91" s="24">
        <f>COUNTIFS($C$2:$C$300,C91,$H$2:$H$300,"&lt;"&amp;H91)+1</f>
        <v>90</v>
      </c>
      <c r="J91" s="25">
        <f>VLOOKUP(I91,'Point Table - Half'!A:B,2,FALSE)</f>
        <v>7.25</v>
      </c>
    </row>
    <row r="92" spans="1:30" ht="12.45" x14ac:dyDescent="0.3">
      <c r="A92" s="3" t="s">
        <v>129</v>
      </c>
      <c r="B92" s="3" t="s">
        <v>130</v>
      </c>
      <c r="C92" s="3" t="s">
        <v>57</v>
      </c>
      <c r="D92" s="3">
        <v>34</v>
      </c>
      <c r="E92" s="3" t="s">
        <v>933</v>
      </c>
      <c r="F92" s="3" t="str">
        <f>A92&amp;B92&amp;C92&amp;E92</f>
        <v>CarlyMatthewsFGate City Striders</v>
      </c>
      <c r="G92" s="13">
        <v>9.5148148148148148E-2</v>
      </c>
      <c r="H92" s="23">
        <f>IF(C92="F",VLOOKUP(D92,'F Half'!$A$2:$B$101,2,FALSE)*G92,VLOOKUP(D92,'M Half'!$A$2:$B$101,2,FALSE)*G92)</f>
        <v>9.452017037037036E-2</v>
      </c>
      <c r="I92" s="24">
        <f>COUNTIFS($C$2:$C$300,C92,$H$2:$H$300,"&lt;"&amp;H92)+1</f>
        <v>91</v>
      </c>
      <c r="J92" s="25">
        <f>VLOOKUP(I92,'Point Table - Half'!A:B,2,FALSE)</f>
        <v>7</v>
      </c>
    </row>
    <row r="93" spans="1:30" ht="12.45" x14ac:dyDescent="0.3">
      <c r="A93" t="s">
        <v>315</v>
      </c>
      <c r="B93" t="s">
        <v>382</v>
      </c>
      <c r="C93" t="s">
        <v>57</v>
      </c>
      <c r="D93">
        <v>46</v>
      </c>
      <c r="E93" t="s">
        <v>871</v>
      </c>
      <c r="F93" s="6" t="str">
        <f>A93&amp;B93&amp;C93&amp;E93</f>
        <v>HeatherGeisserFMillennium Running</v>
      </c>
      <c r="G93" s="12">
        <v>0.10260416666666666</v>
      </c>
      <c r="H93" s="23">
        <f>IF(C93="F",VLOOKUP(D93,'F Half'!$A$2:$B$101,2,FALSE)*G93,VLOOKUP(D93,'M Half'!$A$2:$B$101,2,FALSE)*G93)</f>
        <v>9.4734427083333336E-2</v>
      </c>
      <c r="I93" s="24">
        <f>COUNTIFS($C$2:$C$300,C93,$H$2:$H$300,"&lt;"&amp;H93)+1</f>
        <v>92</v>
      </c>
      <c r="J93" s="25">
        <f>VLOOKUP(I93,'Point Table - Half'!A:B,2,FALSE)</f>
        <v>6.75</v>
      </c>
    </row>
    <row r="94" spans="1:30" ht="12.45" x14ac:dyDescent="0.3">
      <c r="A94" t="s">
        <v>47</v>
      </c>
      <c r="B94" t="s">
        <v>361</v>
      </c>
      <c r="C94" t="s">
        <v>57</v>
      </c>
      <c r="D94">
        <v>48</v>
      </c>
      <c r="E94" t="s">
        <v>871</v>
      </c>
      <c r="F94" s="6" t="str">
        <f>A94&amp;B94&amp;C94&amp;E94</f>
        <v>TracyLennonFMillennium Running</v>
      </c>
      <c r="G94" s="12">
        <v>0.10528819444444444</v>
      </c>
      <c r="H94" s="23">
        <f>IF(C94="F",VLOOKUP(D94,'F Half'!$A$2:$B$101,2,FALSE)*G94,VLOOKUP(D94,'M Half'!$A$2:$B$101,2,FALSE)*G94)</f>
        <v>9.5201585416666665E-2</v>
      </c>
      <c r="I94" s="24">
        <f>COUNTIFS($C$2:$C$300,C94,$H$2:$H$300,"&lt;"&amp;H94)+1</f>
        <v>93</v>
      </c>
      <c r="J94" s="25">
        <f>VLOOKUP(I94,'Point Table - Half'!A:B,2,FALSE)</f>
        <v>6.5</v>
      </c>
      <c r="P94" s="8"/>
      <c r="Q94" s="6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45" x14ac:dyDescent="0.3">
      <c r="A95" t="s">
        <v>864</v>
      </c>
      <c r="B95" t="s">
        <v>865</v>
      </c>
      <c r="C95" t="s">
        <v>57</v>
      </c>
      <c r="D95">
        <v>60</v>
      </c>
      <c r="E95" t="s">
        <v>861</v>
      </c>
      <c r="F95" s="6" t="str">
        <f>A95&amp;B95&amp;C95&amp;E95</f>
        <v>JuliaNeilyFUpper Valley Running Club</v>
      </c>
      <c r="G95" s="14">
        <v>0.12307175925925927</v>
      </c>
      <c r="H95" s="23">
        <f>IF(C95="F",VLOOKUP(D95,'F Half'!$A$2:$B$101,2,FALSE)*G95,VLOOKUP(D95,'M Half'!$A$2:$B$101,2,FALSE)*G95)</f>
        <v>9.5934436342592591E-2</v>
      </c>
      <c r="I95" s="24">
        <f>COUNTIFS($C$2:$C$300,C95,$H$2:$H$300,"&lt;"&amp;H95)+1</f>
        <v>94</v>
      </c>
      <c r="J95" s="25">
        <f>VLOOKUP(I95,'Point Table - Half'!A:B,2,FALSE)</f>
        <v>6.25</v>
      </c>
    </row>
    <row r="96" spans="1:30" ht="12.45" x14ac:dyDescent="0.3">
      <c r="A96" s="3" t="s">
        <v>297</v>
      </c>
      <c r="B96" s="3" t="s">
        <v>102</v>
      </c>
      <c r="C96" s="3" t="s">
        <v>57</v>
      </c>
      <c r="D96" s="3">
        <v>51</v>
      </c>
      <c r="E96" s="3" t="s">
        <v>871</v>
      </c>
      <c r="F96" s="3" t="str">
        <f>A96&amp;B96&amp;C96&amp;E96</f>
        <v>MicheleKellyFMillennium Running</v>
      </c>
      <c r="G96" s="13">
        <v>0.10992592592592593</v>
      </c>
      <c r="H96" s="23">
        <f>IF(C96="F",VLOOKUP(D96,'F Half'!$A$2:$B$101,2,FALSE)*G96,VLOOKUP(D96,'M Half'!$A$2:$B$101,2,FALSE)*G96)</f>
        <v>9.597632592592592E-2</v>
      </c>
      <c r="I96" s="24">
        <f>COUNTIFS($C$2:$C$300,C96,$H$2:$H$300,"&lt;"&amp;H96)+1</f>
        <v>95</v>
      </c>
      <c r="J96" s="25">
        <f>VLOOKUP(I96,'Point Table - Half'!A:B,2,FALSE)</f>
        <v>6</v>
      </c>
      <c r="P96" s="6"/>
      <c r="Q96" s="6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45" x14ac:dyDescent="0.3">
      <c r="A97" s="3" t="s">
        <v>119</v>
      </c>
      <c r="B97" s="3" t="s">
        <v>363</v>
      </c>
      <c r="C97" s="3" t="s">
        <v>57</v>
      </c>
      <c r="D97" s="3">
        <v>57</v>
      </c>
      <c r="E97" s="3" t="s">
        <v>871</v>
      </c>
      <c r="F97" s="3" t="str">
        <f>A97&amp;B97&amp;C97&amp;E97</f>
        <v>DeniseWhittemoreFMillennium Running</v>
      </c>
      <c r="G97" s="13">
        <v>0.12105671296296296</v>
      </c>
      <c r="H97" s="23">
        <f>IF(C97="F",VLOOKUP(D97,'F Half'!$A$2:$B$101,2,FALSE)*G97,VLOOKUP(D97,'M Half'!$A$2:$B$101,2,FALSE)*G97)</f>
        <v>9.8140677199074072E-2</v>
      </c>
      <c r="I97" s="24">
        <f>COUNTIFS($C$2:$C$300,C97,$H$2:$H$300,"&lt;"&amp;H97)+1</f>
        <v>96</v>
      </c>
      <c r="J97" s="25">
        <f>VLOOKUP(I97,'Point Table - Half'!A:B,2,FALSE)</f>
        <v>5.75</v>
      </c>
    </row>
    <row r="98" spans="1:30" ht="12.45" x14ac:dyDescent="0.3">
      <c r="A98" s="3" t="s">
        <v>383</v>
      </c>
      <c r="B98" s="3" t="s">
        <v>384</v>
      </c>
      <c r="C98" s="3" t="s">
        <v>57</v>
      </c>
      <c r="D98" s="3">
        <v>58</v>
      </c>
      <c r="E98" s="3" t="s">
        <v>871</v>
      </c>
      <c r="F98" s="3" t="str">
        <f>A98&amp;B98&amp;C98&amp;E98</f>
        <v>TerriFournierFMillennium Running</v>
      </c>
      <c r="G98" s="13">
        <v>0.12334837962962963</v>
      </c>
      <c r="H98" s="23">
        <f>IF(C98="F",VLOOKUP(D98,'F Half'!$A$2:$B$101,2,FALSE)*G98,VLOOKUP(D98,'M Half'!$A$2:$B$101,2,FALSE)*G98)</f>
        <v>9.8715708217592596E-2</v>
      </c>
      <c r="I98" s="24">
        <f>COUNTIFS($C$2:$C$300,C98,$H$2:$H$300,"&lt;"&amp;H98)+1</f>
        <v>97</v>
      </c>
      <c r="J98" s="25">
        <f>VLOOKUP(I98,'Point Table - Half'!A:B,2,FALSE)</f>
        <v>5.5</v>
      </c>
      <c r="P98" s="6"/>
      <c r="Q98" s="6"/>
      <c r="W98" s="2"/>
      <c r="AA98" s="2"/>
      <c r="AB98" s="2"/>
      <c r="AC98" s="2"/>
      <c r="AD98" s="2"/>
    </row>
    <row r="99" spans="1:30" ht="12.45" x14ac:dyDescent="0.3">
      <c r="A99" s="3" t="s">
        <v>273</v>
      </c>
      <c r="B99" s="3" t="s">
        <v>298</v>
      </c>
      <c r="C99" s="3" t="s">
        <v>57</v>
      </c>
      <c r="D99" s="3">
        <v>50</v>
      </c>
      <c r="E99" s="3" t="s">
        <v>871</v>
      </c>
      <c r="F99" s="3" t="str">
        <f>A99&amp;B99&amp;C99&amp;E99</f>
        <v>KimberlyMcKenneyFMillennium Running</v>
      </c>
      <c r="G99" s="13">
        <v>0.11180902777777778</v>
      </c>
      <c r="H99" s="23">
        <f>IF(C99="F",VLOOKUP(D99,'F Half'!$A$2:$B$101,2,FALSE)*G99,VLOOKUP(D99,'M Half'!$A$2:$B$101,2,FALSE)*G99)</f>
        <v>9.8783276041666659E-2</v>
      </c>
      <c r="I99" s="24">
        <f>COUNTIFS($C$2:$C$300,C99,$H$2:$H$300,"&lt;"&amp;H99)+1</f>
        <v>98</v>
      </c>
      <c r="J99" s="25">
        <f>VLOOKUP(I99,'Point Table - Half'!A:B,2,FALSE)</f>
        <v>5.25</v>
      </c>
      <c r="P99" s="6"/>
      <c r="Q99" s="6"/>
      <c r="W99" s="2"/>
      <c r="AA99" s="2"/>
      <c r="AB99" s="2"/>
      <c r="AC99" s="2"/>
      <c r="AD99" s="2"/>
    </row>
    <row r="100" spans="1:30" ht="12.45" x14ac:dyDescent="0.3">
      <c r="A100" s="3" t="s">
        <v>140</v>
      </c>
      <c r="B100" s="3" t="s">
        <v>141</v>
      </c>
      <c r="C100" s="3" t="s">
        <v>57</v>
      </c>
      <c r="D100" s="3">
        <v>30</v>
      </c>
      <c r="E100" s="3" t="s">
        <v>933</v>
      </c>
      <c r="F100" s="3" t="str">
        <f>A100&amp;B100&amp;C100&amp;E100</f>
        <v>AllisonBelliveauFGate City Striders</v>
      </c>
      <c r="G100" s="13">
        <v>9.9858796296296293E-2</v>
      </c>
      <c r="H100" s="23">
        <f>IF(C100="F",VLOOKUP(D100,'F Half'!$A$2:$B$101,2,FALSE)*G100,VLOOKUP(D100,'M Half'!$A$2:$B$101,2,FALSE)*G100)</f>
        <v>9.9828838657407409E-2</v>
      </c>
      <c r="I100" s="24">
        <f>COUNTIFS($C$2:$C$300,C100,$H$2:$H$300,"&lt;"&amp;H100)+1</f>
        <v>99</v>
      </c>
      <c r="J100" s="25">
        <f>VLOOKUP(I100,'Point Table - Half'!A:B,2,FALSE)</f>
        <v>5</v>
      </c>
      <c r="P100" s="6"/>
      <c r="W100" s="2"/>
      <c r="AA100" s="2"/>
      <c r="AB100" s="2"/>
      <c r="AC100" s="2"/>
      <c r="AD100" s="2"/>
    </row>
    <row r="101" spans="1:30" ht="12.45" x14ac:dyDescent="0.3">
      <c r="A101" t="s">
        <v>901</v>
      </c>
      <c r="B101" s="3" t="s">
        <v>902</v>
      </c>
      <c r="C101" t="s">
        <v>57</v>
      </c>
      <c r="D101">
        <v>35</v>
      </c>
      <c r="E101" t="s">
        <v>871</v>
      </c>
      <c r="F101" s="6" t="str">
        <f>A101&amp;B101&amp;C101&amp;E101</f>
        <v>KayleePingreeFMillennium Running</v>
      </c>
      <c r="G101" s="12">
        <v>0.10164814814814815</v>
      </c>
      <c r="H101" s="23">
        <f>IF(C101="F",VLOOKUP(D101,'F Half'!$A$2:$B$101,2,FALSE)*G101,VLOOKUP(D101,'M Half'!$A$2:$B$101,2,FALSE)*G101)</f>
        <v>0.10067232592592593</v>
      </c>
      <c r="I101" s="24">
        <f>COUNTIFS($C$2:$C$300,C101,$H$2:$H$300,"&lt;"&amp;H101)+1</f>
        <v>100</v>
      </c>
      <c r="J101" s="25">
        <f>VLOOKUP(I101,'Point Table - Half'!A:B,2,FALSE)</f>
        <v>4.875</v>
      </c>
      <c r="P101" s="8"/>
      <c r="Q101" s="6"/>
      <c r="Z101" s="2"/>
      <c r="AA101" s="2"/>
      <c r="AB101" s="2"/>
      <c r="AC101" s="2"/>
      <c r="AD101" s="2"/>
    </row>
    <row r="102" spans="1:30" ht="12.45" x14ac:dyDescent="0.3">
      <c r="A102" s="3" t="s">
        <v>380</v>
      </c>
      <c r="B102" s="3" t="s">
        <v>381</v>
      </c>
      <c r="C102" s="3" t="s">
        <v>57</v>
      </c>
      <c r="D102" s="3">
        <v>63</v>
      </c>
      <c r="E102" s="3" t="s">
        <v>871</v>
      </c>
      <c r="F102" s="3" t="str">
        <f>A102&amp;B102&amp;C102&amp;E102</f>
        <v>KimMacdonald-ConillFMillennium Running</v>
      </c>
      <c r="G102" s="13">
        <v>0.13474537037037038</v>
      </c>
      <c r="H102" s="23">
        <f>IF(C102="F",VLOOKUP(D102,'F Half'!$A$2:$B$101,2,FALSE)*G102,VLOOKUP(D102,'M Half'!$A$2:$B$101,2,FALSE)*G102)</f>
        <v>0.10082996064814814</v>
      </c>
      <c r="I102" s="24">
        <f>COUNTIFS($C$2:$C$300,C102,$H$2:$H$300,"&lt;"&amp;H102)+1</f>
        <v>101</v>
      </c>
      <c r="J102" s="25">
        <f>VLOOKUP(I102,'Point Table - Half'!A:B,2,FALSE)</f>
        <v>4.75</v>
      </c>
    </row>
    <row r="103" spans="1:30" ht="12.45" x14ac:dyDescent="0.3">
      <c r="A103" s="3" t="s">
        <v>702</v>
      </c>
      <c r="B103" s="3" t="s">
        <v>754</v>
      </c>
      <c r="C103" s="3" t="s">
        <v>57</v>
      </c>
      <c r="D103" s="3">
        <v>50</v>
      </c>
      <c r="E103" s="3" t="s">
        <v>871</v>
      </c>
      <c r="F103" s="3" t="str">
        <f>A103&amp;B103&amp;C103&amp;E103</f>
        <v>KristenSheppardFMillennium Running</v>
      </c>
      <c r="G103" s="13">
        <v>0.11491898148148148</v>
      </c>
      <c r="H103" s="23">
        <f>IF(C103="F",VLOOKUP(D103,'F Half'!$A$2:$B$101,2,FALSE)*G103,VLOOKUP(D103,'M Half'!$A$2:$B$101,2,FALSE)*G103)</f>
        <v>0.10153092013888888</v>
      </c>
      <c r="I103" s="24">
        <f>COUNTIFS($C$2:$C$300,C103,$H$2:$H$300,"&lt;"&amp;H103)+1</f>
        <v>102</v>
      </c>
      <c r="J103" s="25">
        <f>VLOOKUP(I103,'Point Table - Half'!A:B,2,FALSE)</f>
        <v>4.625</v>
      </c>
      <c r="P103" s="6"/>
      <c r="Z103" s="2"/>
      <c r="AA103" s="2"/>
      <c r="AB103" s="2"/>
      <c r="AC103" s="2"/>
      <c r="AD103" s="2"/>
    </row>
    <row r="104" spans="1:30" ht="12.45" x14ac:dyDescent="0.3">
      <c r="A104" s="3" t="s">
        <v>378</v>
      </c>
      <c r="B104" s="3" t="s">
        <v>379</v>
      </c>
      <c r="C104" s="3" t="s">
        <v>57</v>
      </c>
      <c r="D104" s="3">
        <v>43</v>
      </c>
      <c r="E104" s="3" t="s">
        <v>871</v>
      </c>
      <c r="F104" s="3" t="str">
        <f>A104&amp;B104&amp;C104&amp;E104</f>
        <v>MelanieHardingFMillennium Running</v>
      </c>
      <c r="G104" s="13">
        <v>0.10940046296296296</v>
      </c>
      <c r="H104" s="23">
        <f>IF(C104="F",VLOOKUP(D104,'F Half'!$A$2:$B$101,2,FALSE)*G104,VLOOKUP(D104,'M Half'!$A$2:$B$101,2,FALSE)*G104)</f>
        <v>0.10371163888888889</v>
      </c>
      <c r="I104" s="24">
        <f>COUNTIFS($C$2:$C$300,C104,$H$2:$H$300,"&lt;"&amp;H104)+1</f>
        <v>103</v>
      </c>
      <c r="J104" s="25">
        <f>VLOOKUP(I104,'Point Table - Half'!A:B,2,FALSE)</f>
        <v>4.5</v>
      </c>
    </row>
    <row r="105" spans="1:30" ht="12.45" x14ac:dyDescent="0.3">
      <c r="A105" s="3" t="s">
        <v>326</v>
      </c>
      <c r="B105" s="3" t="s">
        <v>327</v>
      </c>
      <c r="C105" s="3" t="s">
        <v>57</v>
      </c>
      <c r="D105" s="3">
        <v>54</v>
      </c>
      <c r="E105" s="3" t="s">
        <v>922</v>
      </c>
      <c r="F105" s="3" t="str">
        <f>A105&amp;B105&amp;C105&amp;E105</f>
        <v>WendyRapaportFGreater Derry Track Club</v>
      </c>
      <c r="G105" s="13">
        <v>0.1233263888888889</v>
      </c>
      <c r="H105" s="23">
        <f>IF(C105="F",VLOOKUP(D105,'F Half'!$A$2:$B$101,2,FALSE)*G105,VLOOKUP(D105,'M Half'!$A$2:$B$101,2,FALSE)*G105)</f>
        <v>0.10382848680555556</v>
      </c>
      <c r="I105" s="24">
        <f>COUNTIFS($C$2:$C$300,C105,$H$2:$H$300,"&lt;"&amp;H105)+1</f>
        <v>104</v>
      </c>
      <c r="J105" s="25">
        <f>VLOOKUP(I105,'Point Table - Half'!A:B,2,FALSE)</f>
        <v>4.375</v>
      </c>
    </row>
    <row r="106" spans="1:30" ht="12.45" x14ac:dyDescent="0.3">
      <c r="A106" s="3" t="s">
        <v>103</v>
      </c>
      <c r="B106" s="3" t="s">
        <v>909</v>
      </c>
      <c r="C106" s="3" t="s">
        <v>57</v>
      </c>
      <c r="D106" s="3">
        <v>54</v>
      </c>
      <c r="E106" s="3" t="s">
        <v>871</v>
      </c>
      <c r="F106" s="3" t="str">
        <f>A106&amp;B106&amp;C106&amp;E106</f>
        <v>JenniferMorinFMillennium Running</v>
      </c>
      <c r="G106" s="13">
        <v>0.12483564814814814</v>
      </c>
      <c r="H106" s="23">
        <f>IF(C106="F",VLOOKUP(D106,'F Half'!$A$2:$B$101,2,FALSE)*G106,VLOOKUP(D106,'M Half'!$A$2:$B$101,2,FALSE)*G106)</f>
        <v>0.10509913217592591</v>
      </c>
      <c r="I106" s="24">
        <f>COUNTIFS($C$2:$C$300,C106,$H$2:$H$300,"&lt;"&amp;H106)+1</f>
        <v>105</v>
      </c>
      <c r="J106" s="25">
        <f>VLOOKUP(I106,'Point Table - Half'!A:B,2,FALSE)</f>
        <v>4.25</v>
      </c>
      <c r="P106" s="8"/>
      <c r="Z106" s="2"/>
      <c r="AA106" s="2"/>
      <c r="AB106" s="2"/>
      <c r="AC106" s="2"/>
      <c r="AD106" s="2"/>
    </row>
    <row r="107" spans="1:30" ht="12.45" x14ac:dyDescent="0.3">
      <c r="A107" s="3" t="s">
        <v>160</v>
      </c>
      <c r="B107" s="3" t="s">
        <v>161</v>
      </c>
      <c r="C107" s="3" t="s">
        <v>57</v>
      </c>
      <c r="D107" s="3">
        <v>60</v>
      </c>
      <c r="E107" s="3" t="s">
        <v>933</v>
      </c>
      <c r="F107" s="3" t="str">
        <f>A107&amp;B107&amp;C107&amp;E107</f>
        <v>DebbieRiouxFGate City Striders</v>
      </c>
      <c r="G107" s="13">
        <v>0.13597800925925926</v>
      </c>
      <c r="H107" s="23">
        <f>IF(C107="F",VLOOKUP(D107,'F Half'!$A$2:$B$101,2,FALSE)*G107,VLOOKUP(D107,'M Half'!$A$2:$B$101,2,FALSE)*G107)</f>
        <v>0.10599485821759259</v>
      </c>
      <c r="I107" s="24">
        <f>COUNTIFS($C$2:$C$300,C107,$H$2:$H$300,"&lt;"&amp;H107)+1</f>
        <v>106</v>
      </c>
      <c r="J107" s="25">
        <f>VLOOKUP(I107,'Point Table - Half'!A:B,2,FALSE)</f>
        <v>4.125</v>
      </c>
      <c r="P107" s="6"/>
      <c r="Q107" s="6"/>
      <c r="Z107" s="2"/>
      <c r="AA107" s="2"/>
      <c r="AB107" s="2"/>
      <c r="AC107" s="2"/>
      <c r="AD107" s="2"/>
    </row>
    <row r="108" spans="1:30" ht="12.45" x14ac:dyDescent="0.3">
      <c r="A108" s="3" t="s">
        <v>413</v>
      </c>
      <c r="B108" s="3" t="s">
        <v>122</v>
      </c>
      <c r="C108" s="3" t="s">
        <v>57</v>
      </c>
      <c r="D108" s="3">
        <v>49</v>
      </c>
      <c r="E108" s="3" t="s">
        <v>871</v>
      </c>
      <c r="F108" s="3" t="str">
        <f>A108&amp;B108&amp;C108&amp;E108</f>
        <v>PaulaAdamsFMillennium Running</v>
      </c>
      <c r="G108" s="13">
        <v>0.11865162037037037</v>
      </c>
      <c r="H108" s="23">
        <f>IF(C108="F",VLOOKUP(D108,'F Half'!$A$2:$B$101,2,FALSE)*G108,VLOOKUP(D108,'M Half'!$A$2:$B$101,2,FALSE)*G108)</f>
        <v>0.10606268344907407</v>
      </c>
      <c r="I108" s="24">
        <f>COUNTIFS($C$2:$C$300,C108,$H$2:$H$300,"&lt;"&amp;H108)+1</f>
        <v>107</v>
      </c>
      <c r="J108" s="25">
        <f>VLOOKUP(I108,'Point Table - Half'!A:B,2,FALSE)</f>
        <v>4</v>
      </c>
      <c r="P108" s="6"/>
      <c r="Q108" s="6"/>
      <c r="W108" s="2"/>
      <c r="AA108" s="2"/>
      <c r="AB108" s="2"/>
      <c r="AC108" s="2"/>
      <c r="AD108" s="2"/>
    </row>
    <row r="109" spans="1:30" ht="12.45" x14ac:dyDescent="0.3">
      <c r="A109" s="3" t="s">
        <v>223</v>
      </c>
      <c r="B109" s="3" t="s">
        <v>349</v>
      </c>
      <c r="C109" s="3" t="s">
        <v>57</v>
      </c>
      <c r="D109" s="3">
        <v>42</v>
      </c>
      <c r="E109" s="3" t="s">
        <v>871</v>
      </c>
      <c r="F109" s="3" t="str">
        <f>A109&amp;B109&amp;C109&amp;E109</f>
        <v>LaraRichardsFMillennium Running</v>
      </c>
      <c r="G109" s="13">
        <v>0.11181597222222223</v>
      </c>
      <c r="H109" s="23">
        <f>IF(C109="F",VLOOKUP(D109,'F Half'!$A$2:$B$101,2,FALSE)*G109,VLOOKUP(D109,'M Half'!$A$2:$B$101,2,FALSE)*G109)</f>
        <v>0.10680661666666667</v>
      </c>
      <c r="I109" s="24">
        <f>COUNTIFS($C$2:$C$300,C109,$H$2:$H$300,"&lt;"&amp;H109)+1</f>
        <v>108</v>
      </c>
      <c r="J109" s="25">
        <f>VLOOKUP(I109,'Point Table - Half'!A:B,2,FALSE)</f>
        <v>3.875</v>
      </c>
      <c r="P109" s="6"/>
      <c r="Q109" s="6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45" x14ac:dyDescent="0.3">
      <c r="A110" s="3" t="s">
        <v>240</v>
      </c>
      <c r="B110" s="3" t="s">
        <v>394</v>
      </c>
      <c r="C110" s="3" t="s">
        <v>57</v>
      </c>
      <c r="D110" s="3">
        <v>59</v>
      </c>
      <c r="E110" s="3" t="s">
        <v>871</v>
      </c>
      <c r="F110" s="3" t="str">
        <f>A110&amp;B110&amp;C110&amp;E110</f>
        <v>MichelleShea La SalaFMillennium Running</v>
      </c>
      <c r="G110" s="13">
        <v>0.13597800925925926</v>
      </c>
      <c r="H110" s="23">
        <f>IF(C110="F",VLOOKUP(D110,'F Half'!$A$2:$B$101,2,FALSE)*G110,VLOOKUP(D110,'M Half'!$A$2:$B$101,2,FALSE)*G110)</f>
        <v>0.10740902951388889</v>
      </c>
      <c r="I110" s="24">
        <f>COUNTIFS($C$2:$C$300,C110,$H$2:$H$300,"&lt;"&amp;H110)+1</f>
        <v>109</v>
      </c>
      <c r="J110" s="25">
        <f>VLOOKUP(I110,'Point Table - Half'!A:B,2,FALSE)</f>
        <v>3.75</v>
      </c>
    </row>
    <row r="111" spans="1:30" ht="12.45" x14ac:dyDescent="0.3">
      <c r="A111" s="3" t="s">
        <v>149</v>
      </c>
      <c r="B111" s="3" t="s">
        <v>405</v>
      </c>
      <c r="C111" s="3" t="s">
        <v>57</v>
      </c>
      <c r="D111" s="3">
        <v>42</v>
      </c>
      <c r="E111" s="3" t="s">
        <v>871</v>
      </c>
      <c r="F111" s="3" t="str">
        <f>A111&amp;B111&amp;C111&amp;E111</f>
        <v>KerriBoucherFMillennium Running</v>
      </c>
      <c r="G111" s="13">
        <v>0.11408564814814814</v>
      </c>
      <c r="H111" s="23">
        <f>IF(C111="F",VLOOKUP(D111,'F Half'!$A$2:$B$101,2,FALSE)*G111,VLOOKUP(D111,'M Half'!$A$2:$B$101,2,FALSE)*G111)</f>
        <v>0.10897461111111112</v>
      </c>
      <c r="I111" s="24">
        <f>COUNTIFS($C$2:$C$300,C111,$H$2:$H$300,"&lt;"&amp;H111)+1</f>
        <v>110</v>
      </c>
      <c r="J111" s="25">
        <f>VLOOKUP(I111,'Point Table - Half'!A:B,2,FALSE)</f>
        <v>3.625</v>
      </c>
      <c r="P111" s="6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45" x14ac:dyDescent="0.3">
      <c r="A112" s="3" t="s">
        <v>389</v>
      </c>
      <c r="B112" s="3" t="s">
        <v>390</v>
      </c>
      <c r="C112" s="3" t="s">
        <v>57</v>
      </c>
      <c r="D112" s="3">
        <v>47</v>
      </c>
      <c r="E112" s="3" t="s">
        <v>871</v>
      </c>
      <c r="F112" s="3" t="str">
        <f>A112&amp;B112&amp;C112&amp;E112</f>
        <v>LeahBurgessFMillennium Running</v>
      </c>
      <c r="G112" s="13">
        <v>0.12214351851851853</v>
      </c>
      <c r="H112" s="23">
        <f>IF(C112="F",VLOOKUP(D112,'F Half'!$A$2:$B$101,2,FALSE)*G112,VLOOKUP(D112,'M Half'!$A$2:$B$101,2,FALSE)*G112)</f>
        <v>0.11163917592592594</v>
      </c>
      <c r="I112" s="24">
        <f>COUNTIFS($C$2:$C$300,C112,$H$2:$H$300,"&lt;"&amp;H112)+1</f>
        <v>111</v>
      </c>
      <c r="J112" s="25">
        <f>VLOOKUP(I112,'Point Table - Half'!A:B,2,FALSE)</f>
        <v>3.5</v>
      </c>
      <c r="P112" s="6"/>
      <c r="Q112" s="6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45" x14ac:dyDescent="0.3">
      <c r="A113" s="3" t="s">
        <v>345</v>
      </c>
      <c r="B113" s="3" t="s">
        <v>346</v>
      </c>
      <c r="C113" s="3" t="s">
        <v>57</v>
      </c>
      <c r="D113" s="3">
        <v>35</v>
      </c>
      <c r="E113" s="3" t="s">
        <v>871</v>
      </c>
      <c r="F113" s="3" t="str">
        <f>A113&amp;B113&amp;C113&amp;E113</f>
        <v>MeganMcDermottFMillennium Running</v>
      </c>
      <c r="G113" s="13">
        <v>0.1146400462962963</v>
      </c>
      <c r="H113" s="23">
        <f>IF(C113="F",VLOOKUP(D113,'F Half'!$A$2:$B$101,2,FALSE)*G113,VLOOKUP(D113,'M Half'!$A$2:$B$101,2,FALSE)*G113)</f>
        <v>0.11353950185185185</v>
      </c>
      <c r="I113" s="24">
        <f>COUNTIFS($C$2:$C$300,C113,$H$2:$H$300,"&lt;"&amp;H113)+1</f>
        <v>112</v>
      </c>
      <c r="J113" s="25">
        <f>VLOOKUP(I113,'Point Table - Half'!A:B,2,FALSE)</f>
        <v>3.375</v>
      </c>
    </row>
    <row r="114" spans="1:30" ht="12.45" x14ac:dyDescent="0.3">
      <c r="A114" s="3" t="s">
        <v>386</v>
      </c>
      <c r="B114" s="3" t="s">
        <v>387</v>
      </c>
      <c r="C114" s="3" t="s">
        <v>57</v>
      </c>
      <c r="D114" s="3">
        <v>52</v>
      </c>
      <c r="E114" s="3" t="s">
        <v>871</v>
      </c>
      <c r="F114" s="3" t="str">
        <f>A114&amp;B114&amp;C114&amp;E114</f>
        <v>KateRobichaudFMillennium Running</v>
      </c>
      <c r="G114" s="13">
        <v>0.13231597222222222</v>
      </c>
      <c r="H114" s="23">
        <f>IF(C114="F",VLOOKUP(D114,'F Half'!$A$2:$B$101,2,FALSE)*G114,VLOOKUP(D114,'M Half'!$A$2:$B$101,2,FALSE)*G114)</f>
        <v>0.11414898923611111</v>
      </c>
      <c r="I114" s="24">
        <f>COUNTIFS($C$2:$C$300,C114,$H$2:$H$300,"&lt;"&amp;H114)+1</f>
        <v>113</v>
      </c>
      <c r="J114" s="25">
        <f>VLOOKUP(I114,'Point Table - Half'!A:B,2,FALSE)</f>
        <v>3.25</v>
      </c>
    </row>
    <row r="115" spans="1:30" ht="12.45" x14ac:dyDescent="0.3">
      <c r="A115" s="3" t="s">
        <v>904</v>
      </c>
      <c r="B115" s="3" t="s">
        <v>905</v>
      </c>
      <c r="C115" s="3" t="s">
        <v>57</v>
      </c>
      <c r="D115" s="3">
        <v>25</v>
      </c>
      <c r="E115" s="3" t="s">
        <v>871</v>
      </c>
      <c r="F115" s="3" t="str">
        <f>A115&amp;B115&amp;C115&amp;E115</f>
        <v>NattieViscoFMillennium Running</v>
      </c>
      <c r="G115" s="13">
        <v>0.11415162037037037</v>
      </c>
      <c r="H115" s="23">
        <f>IF(C115="F",VLOOKUP(D115,'F Half'!$A$2:$B$101,2,FALSE)*G115,VLOOKUP(D115,'M Half'!$A$2:$B$101,2,FALSE)*G115)</f>
        <v>0.11415162037037037</v>
      </c>
      <c r="I115" s="24">
        <f>COUNTIFS($C$2:$C$300,C115,$H$2:$H$300,"&lt;"&amp;H115)+1</f>
        <v>114</v>
      </c>
      <c r="J115" s="25">
        <f>VLOOKUP(I115,'Point Table - Half'!A:B,2,FALSE)</f>
        <v>3.125</v>
      </c>
      <c r="P115" s="8"/>
      <c r="Q115" s="6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45" x14ac:dyDescent="0.3">
      <c r="A116" s="3" t="s">
        <v>277</v>
      </c>
      <c r="B116" s="3" t="s">
        <v>937</v>
      </c>
      <c r="C116" s="3" t="s">
        <v>57</v>
      </c>
      <c r="D116" s="3">
        <v>49</v>
      </c>
      <c r="E116" s="3" t="s">
        <v>922</v>
      </c>
      <c r="F116" s="3" t="str">
        <f>A116&amp;B116&amp;C116&amp;E116</f>
        <v>SusanEmersonFGreater Derry Track Club</v>
      </c>
      <c r="G116" s="13">
        <v>0.13447916666666668</v>
      </c>
      <c r="H116" s="23">
        <f>IF(C116="F",VLOOKUP(D116,'F Half'!$A$2:$B$101,2,FALSE)*G116,VLOOKUP(D116,'M Half'!$A$2:$B$101,2,FALSE)*G116)</f>
        <v>0.12021092708333335</v>
      </c>
      <c r="I116" s="24">
        <f>COUNTIFS($C$2:$C$300,C116,$H$2:$H$300,"&lt;"&amp;H116)+1</f>
        <v>115</v>
      </c>
      <c r="J116" s="25">
        <f>VLOOKUP(I116,'Point Table - Half'!A:B,2,FALSE)</f>
        <v>3</v>
      </c>
      <c r="P116" s="6"/>
      <c r="W116" s="2"/>
      <c r="X116" s="2"/>
      <c r="Y116" s="2"/>
      <c r="Z116" s="2"/>
      <c r="AA116" s="2"/>
      <c r="AB116" s="2"/>
      <c r="AC116" s="2"/>
      <c r="AD116" s="2"/>
    </row>
    <row r="117" spans="1:30" ht="12.45" x14ac:dyDescent="0.3">
      <c r="A117" s="3" t="s">
        <v>143</v>
      </c>
      <c r="B117" s="3" t="s">
        <v>144</v>
      </c>
      <c r="C117" s="3" t="s">
        <v>57</v>
      </c>
      <c r="D117" s="3">
        <v>28</v>
      </c>
      <c r="E117" s="3" t="s">
        <v>933</v>
      </c>
      <c r="F117" s="3" t="str">
        <f>A117&amp;B117&amp;C117&amp;E117</f>
        <v>AlisonLilienfeldFGate City Striders</v>
      </c>
      <c r="G117" s="13">
        <v>0.1212511574074074</v>
      </c>
      <c r="H117" s="23">
        <f>IF(C117="F",VLOOKUP(D117,'F Half'!$A$2:$B$101,2,FALSE)*G117,VLOOKUP(D117,'M Half'!$A$2:$B$101,2,FALSE)*G117)</f>
        <v>0.1212511574074074</v>
      </c>
      <c r="I117" s="24">
        <f>COUNTIFS($C$2:$C$300,C117,$H$2:$H$300,"&lt;"&amp;H117)+1</f>
        <v>116</v>
      </c>
      <c r="J117" s="25">
        <f>VLOOKUP(I117,'Point Table - Half'!A:B,2,FALSE)</f>
        <v>2.875</v>
      </c>
      <c r="P117" s="8"/>
      <c r="Q117" s="6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45" x14ac:dyDescent="0.3">
      <c r="A118" s="3" t="s">
        <v>910</v>
      </c>
      <c r="B118" s="3" t="s">
        <v>911</v>
      </c>
      <c r="C118" s="3" t="s">
        <v>57</v>
      </c>
      <c r="D118" s="3">
        <v>40</v>
      </c>
      <c r="E118" s="3" t="s">
        <v>871</v>
      </c>
      <c r="F118" s="3" t="str">
        <f>A118&amp;B118&amp;C118&amp;E118</f>
        <v>BriRysFMillennium Running</v>
      </c>
      <c r="G118" s="13">
        <v>0.12594444444444444</v>
      </c>
      <c r="H118" s="23">
        <f>IF(C118="F",VLOOKUP(D118,'F Half'!$A$2:$B$101,2,FALSE)*G118,VLOOKUP(D118,'M Half'!$A$2:$B$101,2,FALSE)*G118)</f>
        <v>0.12190162777777777</v>
      </c>
      <c r="I118" s="24">
        <f>COUNTIFS($C$2:$C$300,C118,$H$2:$H$300,"&lt;"&amp;H118)+1</f>
        <v>117</v>
      </c>
      <c r="J118" s="25">
        <f>VLOOKUP(I118,'Point Table - Half'!A:B,2,FALSE)</f>
        <v>2.75</v>
      </c>
    </row>
    <row r="119" spans="1:30" ht="12.45" x14ac:dyDescent="0.3">
      <c r="A119" s="3" t="s">
        <v>315</v>
      </c>
      <c r="B119" s="3" t="s">
        <v>427</v>
      </c>
      <c r="C119" s="3" t="s">
        <v>57</v>
      </c>
      <c r="D119" s="3">
        <v>46</v>
      </c>
      <c r="E119" s="3" t="s">
        <v>871</v>
      </c>
      <c r="F119" s="3" t="str">
        <f>A119&amp;B119&amp;C119&amp;E119</f>
        <v>HeatherTaylorFMillennium Running</v>
      </c>
      <c r="G119" s="13">
        <v>0.13601041666666666</v>
      </c>
      <c r="H119" s="23">
        <f>IF(C119="F",VLOOKUP(D119,'F Half'!$A$2:$B$101,2,FALSE)*G119,VLOOKUP(D119,'M Half'!$A$2:$B$101,2,FALSE)*G119)</f>
        <v>0.12557841770833333</v>
      </c>
      <c r="I119" s="24">
        <f>COUNTIFS($C$2:$C$300,C119,$H$2:$H$300,"&lt;"&amp;H119)+1</f>
        <v>118</v>
      </c>
      <c r="J119" s="25">
        <f>VLOOKUP(I119,'Point Table - Half'!A:B,2,FALSE)</f>
        <v>2.625</v>
      </c>
      <c r="P119" s="8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45" x14ac:dyDescent="0.3">
      <c r="A120" s="3" t="s">
        <v>912</v>
      </c>
      <c r="B120" s="3" t="s">
        <v>913</v>
      </c>
      <c r="C120" s="3" t="s">
        <v>57</v>
      </c>
      <c r="D120" s="3">
        <v>47</v>
      </c>
      <c r="E120" s="3" t="s">
        <v>871</v>
      </c>
      <c r="F120" s="3" t="str">
        <f>A120&amp;B120&amp;C120&amp;E120</f>
        <v>TonyaWatkinsFMillennium Running</v>
      </c>
      <c r="G120" s="13">
        <v>0.13786226851851852</v>
      </c>
      <c r="H120" s="23">
        <f>IF(C120="F",VLOOKUP(D120,'F Half'!$A$2:$B$101,2,FALSE)*G120,VLOOKUP(D120,'M Half'!$A$2:$B$101,2,FALSE)*G120)</f>
        <v>0.12600611342592594</v>
      </c>
      <c r="I120" s="24">
        <f>COUNTIFS($C$2:$C$300,C120,$H$2:$H$300,"&lt;"&amp;H120)+1</f>
        <v>119</v>
      </c>
      <c r="J120" s="25">
        <f>VLOOKUP(I120,'Point Table - Half'!A:B,2,FALSE)</f>
        <v>2.5</v>
      </c>
    </row>
    <row r="121" spans="1:30" ht="12.45" x14ac:dyDescent="0.3">
      <c r="A121" s="3" t="s">
        <v>131</v>
      </c>
      <c r="B121" s="3" t="s">
        <v>646</v>
      </c>
      <c r="C121" s="3" t="s">
        <v>57</v>
      </c>
      <c r="D121" s="3">
        <v>35</v>
      </c>
      <c r="E121" s="3" t="s">
        <v>922</v>
      </c>
      <c r="F121" s="3" t="str">
        <f>A121&amp;B121&amp;C121&amp;E121</f>
        <v>AmySeagrovesFGreater Derry Track Club</v>
      </c>
      <c r="G121" s="13">
        <v>0.13056712962962963</v>
      </c>
      <c r="H121" s="23">
        <f>IF(C121="F",VLOOKUP(D121,'F Half'!$A$2:$B$101,2,FALSE)*G121,VLOOKUP(D121,'M Half'!$A$2:$B$101,2,FALSE)*G121)</f>
        <v>0.12931368518518518</v>
      </c>
      <c r="I121" s="24">
        <f>COUNTIFS($C$2:$C$300,C121,$H$2:$H$300,"&lt;"&amp;H121)+1</f>
        <v>120</v>
      </c>
      <c r="J121" s="25">
        <f>VLOOKUP(I121,'Point Table - Half'!A:B,2,FALSE)</f>
        <v>2.4375</v>
      </c>
    </row>
    <row r="122" spans="1:30" ht="12.45" x14ac:dyDescent="0.3">
      <c r="A122" t="s">
        <v>658</v>
      </c>
      <c r="B122" t="s">
        <v>804</v>
      </c>
      <c r="C122" t="s">
        <v>33</v>
      </c>
      <c r="D122">
        <v>46</v>
      </c>
      <c r="E122" t="s">
        <v>871</v>
      </c>
      <c r="F122" s="6" t="str">
        <f>A122&amp;B122&amp;C122&amp;E122</f>
        <v>MikeVeilleuxMMillennium Running</v>
      </c>
      <c r="G122" s="12">
        <v>5.3498842592592598E-2</v>
      </c>
      <c r="H122" s="23">
        <f>IF(C122="F",VLOOKUP(D122,'F Half'!$A$2:$B$101,2,FALSE)*G122,VLOOKUP(D122,'M Half'!$A$2:$B$101,2,FALSE)*G122)</f>
        <v>4.9400831250000006E-2</v>
      </c>
      <c r="I122" s="24">
        <f>COUNTIFS($C$2:$C$300,C122,$H$2:$H$300,"&lt;"&amp;H122)+1</f>
        <v>1</v>
      </c>
      <c r="J122" s="25">
        <f>VLOOKUP(I122,'Point Table - Half'!A:B,2,FALSE)</f>
        <v>125</v>
      </c>
      <c r="P122" s="6"/>
      <c r="Q122" s="6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45" x14ac:dyDescent="0.3">
      <c r="A123" s="3" t="s">
        <v>31</v>
      </c>
      <c r="B123" s="3" t="s">
        <v>32</v>
      </c>
      <c r="C123" s="3" t="s">
        <v>33</v>
      </c>
      <c r="D123" s="3">
        <v>31</v>
      </c>
      <c r="E123" s="3" t="s">
        <v>922</v>
      </c>
      <c r="F123" s="3" t="str">
        <f>A123&amp;B123&amp;C123&amp;E123</f>
        <v>SamuelFazioliMGreater Derry Track Club</v>
      </c>
      <c r="G123" s="13">
        <v>4.9791666666666672E-2</v>
      </c>
      <c r="H123" s="23">
        <f>IF(C123="F",VLOOKUP(D123,'F Half'!$A$2:$B$101,2,FALSE)*G123,VLOOKUP(D123,'M Half'!$A$2:$B$101,2,FALSE)*G123)</f>
        <v>4.9791666666666672E-2</v>
      </c>
      <c r="I123" s="24">
        <f>COUNTIFS($C$2:$C$300,C123,$H$2:$H$300,"&lt;"&amp;H123)+1</f>
        <v>2</v>
      </c>
      <c r="J123" s="25">
        <f>VLOOKUP(I123,'Point Table - Half'!A:B,2,FALSE)</f>
        <v>122</v>
      </c>
    </row>
    <row r="124" spans="1:30" ht="12.45" x14ac:dyDescent="0.3">
      <c r="A124" s="3" t="s">
        <v>517</v>
      </c>
      <c r="B124" s="3" t="s">
        <v>917</v>
      </c>
      <c r="C124" s="3" t="s">
        <v>33</v>
      </c>
      <c r="D124" s="3">
        <v>60</v>
      </c>
      <c r="E124" s="3" t="s">
        <v>915</v>
      </c>
      <c r="F124" s="3" t="str">
        <f>A124&amp;B124&amp;C124&amp;E124</f>
        <v>PeterMaddenMGreater Manchester Running Club</v>
      </c>
      <c r="G124" s="13">
        <v>6.1609953703703701E-2</v>
      </c>
      <c r="H124" s="23">
        <f>IF(C124="F",VLOOKUP(D124,'F Half'!$A$2:$B$101,2,FALSE)*G124,VLOOKUP(D124,'M Half'!$A$2:$B$101,2,FALSE)*G124)</f>
        <v>5.0175146296296297E-2</v>
      </c>
      <c r="I124" s="24">
        <f>COUNTIFS($C$2:$C$300,C124,$H$2:$H$300,"&lt;"&amp;H124)+1</f>
        <v>3</v>
      </c>
      <c r="J124" s="25">
        <f>VLOOKUP(I124,'Point Table - Half'!A:B,2,FALSE)</f>
        <v>119</v>
      </c>
    </row>
    <row r="125" spans="1:30" ht="12.45" x14ac:dyDescent="0.3">
      <c r="A125" s="3" t="s">
        <v>36</v>
      </c>
      <c r="B125" s="3" t="s">
        <v>37</v>
      </c>
      <c r="C125" s="3" t="s">
        <v>33</v>
      </c>
      <c r="D125" s="3">
        <v>33</v>
      </c>
      <c r="E125" s="3" t="s">
        <v>933</v>
      </c>
      <c r="F125" s="3" t="str">
        <f>A125&amp;B125&amp;C125&amp;E125</f>
        <v>ThomasCantaraMGate City Striders</v>
      </c>
      <c r="G125" s="13">
        <v>5.0570601851851853E-2</v>
      </c>
      <c r="H125" s="23">
        <f>IF(C125="F",VLOOKUP(D125,'F Half'!$A$2:$B$101,2,FALSE)*G125,VLOOKUP(D125,'M Half'!$A$2:$B$101,2,FALSE)*G125)</f>
        <v>5.0509917129629635E-2</v>
      </c>
      <c r="I125" s="24">
        <f>COUNTIFS($C$2:$C$300,C125,$H$2:$H$300,"&lt;"&amp;H125)+1</f>
        <v>4</v>
      </c>
      <c r="J125" s="25">
        <f>VLOOKUP(I125,'Point Table - Half'!A:B,2,FALSE)</f>
        <v>116</v>
      </c>
    </row>
    <row r="126" spans="1:30" ht="12.45" x14ac:dyDescent="0.3">
      <c r="A126" s="3" t="s">
        <v>42</v>
      </c>
      <c r="B126" s="3" t="s">
        <v>43</v>
      </c>
      <c r="C126" s="3" t="s">
        <v>33</v>
      </c>
      <c r="D126" s="3">
        <v>46</v>
      </c>
      <c r="E126" s="3" t="s">
        <v>933</v>
      </c>
      <c r="F126" s="3" t="str">
        <f>A126&amp;B126&amp;C126&amp;E126</f>
        <v>RyanAschbrennerMGate City Striders</v>
      </c>
      <c r="G126" s="13">
        <v>5.4740740740740736E-2</v>
      </c>
      <c r="H126" s="23">
        <f>IF(C126="F",VLOOKUP(D126,'F Half'!$A$2:$B$101,2,FALSE)*G126,VLOOKUP(D126,'M Half'!$A$2:$B$101,2,FALSE)*G126)</f>
        <v>5.0547599999999998E-2</v>
      </c>
      <c r="I126" s="24">
        <f>COUNTIFS($C$2:$C$300,C126,$H$2:$H$300,"&lt;"&amp;H126)+1</f>
        <v>5</v>
      </c>
      <c r="J126" s="25">
        <f>VLOOKUP(I126,'Point Table - Half'!A:B,2,FALSE)</f>
        <v>113</v>
      </c>
      <c r="P126" s="6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45" x14ac:dyDescent="0.3">
      <c r="A127" s="3" t="s">
        <v>475</v>
      </c>
      <c r="B127" s="3" t="s">
        <v>916</v>
      </c>
      <c r="C127" s="3" t="s">
        <v>33</v>
      </c>
      <c r="D127" s="3">
        <v>54</v>
      </c>
      <c r="E127" s="3" t="s">
        <v>915</v>
      </c>
      <c r="F127" s="3" t="str">
        <f>A127&amp;B127&amp;C127&amp;E127</f>
        <v>StevenNichollsMGreater Manchester Running Club</v>
      </c>
      <c r="G127" s="13">
        <v>5.9302083333333332E-2</v>
      </c>
      <c r="H127" s="23">
        <f>IF(C127="F",VLOOKUP(D127,'F Half'!$A$2:$B$101,2,FALSE)*G127,VLOOKUP(D127,'M Half'!$A$2:$B$101,2,FALSE)*G127)</f>
        <v>5.106502395833333E-2</v>
      </c>
      <c r="I127" s="24">
        <f>COUNTIFS($C$2:$C$300,C127,$H$2:$H$300,"&lt;"&amp;H127)+1</f>
        <v>6</v>
      </c>
      <c r="J127" s="25">
        <f>VLOOKUP(I127,'Point Table - Half'!A:B,2,FALSE)</f>
        <v>110</v>
      </c>
      <c r="P127" s="6"/>
      <c r="Q127" s="6"/>
      <c r="Z127" s="2"/>
      <c r="AA127" s="2"/>
      <c r="AB127" s="2"/>
      <c r="AC127" s="2"/>
      <c r="AD127" s="2"/>
    </row>
    <row r="128" spans="1:30" ht="12.45" x14ac:dyDescent="0.3">
      <c r="A128" t="s">
        <v>516</v>
      </c>
      <c r="B128" t="s">
        <v>652</v>
      </c>
      <c r="C128" t="s">
        <v>33</v>
      </c>
      <c r="D128">
        <v>45</v>
      </c>
      <c r="E128" t="s">
        <v>871</v>
      </c>
      <c r="F128" s="6" t="str">
        <f>A128&amp;B128&amp;C128&amp;E128</f>
        <v>DaveBeaudoinMMillennium Running</v>
      </c>
      <c r="G128" s="12">
        <v>5.5387731481481482E-2</v>
      </c>
      <c r="H128" s="23">
        <f>IF(C128="F",VLOOKUP(D128,'F Half'!$A$2:$B$101,2,FALSE)*G128,VLOOKUP(D128,'M Half'!$A$2:$B$101,2,FALSE)*G128)</f>
        <v>5.1571516782407407E-2</v>
      </c>
      <c r="I128" s="24">
        <f>COUNTIFS($C$2:$C$300,C128,$H$2:$H$300,"&lt;"&amp;H128)+1</f>
        <v>7</v>
      </c>
      <c r="J128" s="25">
        <f>VLOOKUP(I128,'Point Table - Half'!A:B,2,FALSE)</f>
        <v>107</v>
      </c>
      <c r="P128" s="6"/>
      <c r="Q128" s="6"/>
      <c r="W128" s="2"/>
      <c r="AA128" s="2"/>
      <c r="AB128" s="2"/>
      <c r="AC128" s="2"/>
      <c r="AD128" s="2"/>
    </row>
    <row r="129" spans="1:30" ht="12.45" x14ac:dyDescent="0.3">
      <c r="A129" s="3" t="s">
        <v>48</v>
      </c>
      <c r="B129" s="3" t="s">
        <v>49</v>
      </c>
      <c r="C129" s="3" t="s">
        <v>33</v>
      </c>
      <c r="D129" s="3">
        <v>55</v>
      </c>
      <c r="E129" s="3" t="s">
        <v>933</v>
      </c>
      <c r="F129" s="3" t="str">
        <f>A129&amp;B129&amp;C129&amp;E129</f>
        <v>MichaelO'NeillMGate City Striders</v>
      </c>
      <c r="G129" s="13">
        <v>6.0476851851851844E-2</v>
      </c>
      <c r="H129" s="23">
        <f>IF(C129="F",VLOOKUP(D129,'F Half'!$A$2:$B$101,2,FALSE)*G129,VLOOKUP(D129,'M Half'!$A$2:$B$101,2,FALSE)*G129)</f>
        <v>5.1604897685185176E-2</v>
      </c>
      <c r="I129" s="24">
        <f>COUNTIFS($C$2:$C$300,C129,$H$2:$H$300,"&lt;"&amp;H129)+1</f>
        <v>8</v>
      </c>
      <c r="J129" s="25">
        <f>VLOOKUP(I129,'Point Table - Half'!A:B,2,FALSE)</f>
        <v>104</v>
      </c>
      <c r="P129" s="8"/>
      <c r="Q129" s="6"/>
      <c r="W129" s="2"/>
      <c r="AA129" s="2"/>
      <c r="AB129" s="2"/>
      <c r="AC129" s="2"/>
      <c r="AD129" s="2"/>
    </row>
    <row r="130" spans="1:30" ht="12.45" x14ac:dyDescent="0.3">
      <c r="A130" t="s">
        <v>180</v>
      </c>
      <c r="B130" t="s">
        <v>356</v>
      </c>
      <c r="C130" t="s">
        <v>33</v>
      </c>
      <c r="D130">
        <v>51</v>
      </c>
      <c r="E130" t="s">
        <v>871</v>
      </c>
      <c r="F130" s="6" t="str">
        <f>A130&amp;B130&amp;C130&amp;E130</f>
        <v>MarkLapradeMMillennium Running</v>
      </c>
      <c r="G130" s="12">
        <v>5.8680555555555548E-2</v>
      </c>
      <c r="H130" s="23">
        <f>IF(C130="F",VLOOKUP(D130,'F Half'!$A$2:$B$101,2,FALSE)*G130,VLOOKUP(D130,'M Half'!$A$2:$B$101,2,FALSE)*G130)</f>
        <v>5.1902951388888882E-2</v>
      </c>
      <c r="I130" s="24">
        <f>COUNTIFS($C$2:$C$300,C130,$H$2:$H$300,"&lt;"&amp;H130)+1</f>
        <v>9</v>
      </c>
      <c r="J130" s="25">
        <f>VLOOKUP(I130,'Point Table - Half'!A:B,2,FALSE)</f>
        <v>101</v>
      </c>
      <c r="P130" s="6"/>
      <c r="Q130" s="6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45" x14ac:dyDescent="0.3">
      <c r="A131" t="s">
        <v>473</v>
      </c>
      <c r="B131" t="s">
        <v>474</v>
      </c>
      <c r="C131" t="s">
        <v>33</v>
      </c>
      <c r="D131">
        <v>52</v>
      </c>
      <c r="E131" t="s">
        <v>871</v>
      </c>
      <c r="F131" s="6" t="str">
        <f>A131&amp;B131&amp;C131&amp;E131</f>
        <v>DavidSaarinenMMillennium Running</v>
      </c>
      <c r="G131" s="12">
        <v>5.9579861111111111E-2</v>
      </c>
      <c r="H131" s="23">
        <f>IF(C131="F",VLOOKUP(D131,'F Half'!$A$2:$B$101,2,FALSE)*G131,VLOOKUP(D131,'M Half'!$A$2:$B$101,2,FALSE)*G131)</f>
        <v>5.2233664236111116E-2</v>
      </c>
      <c r="I131" s="24">
        <f>COUNTIFS($C$2:$C$300,C131,$H$2:$H$300,"&lt;"&amp;H131)+1</f>
        <v>10</v>
      </c>
      <c r="J131" s="25">
        <f>VLOOKUP(I131,'Point Table - Half'!A:B,2,FALSE)</f>
        <v>98</v>
      </c>
      <c r="P131" s="8"/>
      <c r="Q131" s="6"/>
      <c r="W131" s="2"/>
      <c r="AA131" s="2"/>
      <c r="AB131" s="2"/>
      <c r="AC131" s="2"/>
      <c r="AD131" s="2"/>
    </row>
    <row r="132" spans="1:30" ht="12.45" x14ac:dyDescent="0.3">
      <c r="A132" s="3" t="s">
        <v>44</v>
      </c>
      <c r="B132" s="3" t="s">
        <v>45</v>
      </c>
      <c r="C132" s="3" t="s">
        <v>33</v>
      </c>
      <c r="D132" s="3">
        <v>55</v>
      </c>
      <c r="E132" s="3" t="s">
        <v>922</v>
      </c>
      <c r="F132" s="3" t="str">
        <f>A132&amp;B132&amp;C132&amp;E132</f>
        <v>John DavidToscanoMGreater Derry Track Club</v>
      </c>
      <c r="G132" s="13">
        <v>6.2041666666666662E-2</v>
      </c>
      <c r="H132" s="23">
        <f>IF(C132="F",VLOOKUP(D132,'F Half'!$A$2:$B$101,2,FALSE)*G132,VLOOKUP(D132,'M Half'!$A$2:$B$101,2,FALSE)*G132)</f>
        <v>5.2940154166666656E-2</v>
      </c>
      <c r="I132" s="24">
        <f>COUNTIFS($C$2:$C$300,C132,$H$2:$H$300,"&lt;"&amp;H132)+1</f>
        <v>11</v>
      </c>
      <c r="J132" s="25">
        <f>VLOOKUP(I132,'Point Table - Half'!A:B,2,FALSE)</f>
        <v>96</v>
      </c>
      <c r="P132" s="6"/>
      <c r="Q132" s="6"/>
      <c r="W132" s="2"/>
      <c r="AA132" s="2"/>
      <c r="AB132" s="2"/>
      <c r="AC132" s="2"/>
      <c r="AD132" s="2"/>
    </row>
    <row r="133" spans="1:30" ht="12.45" x14ac:dyDescent="0.3">
      <c r="A133" s="3" t="s">
        <v>34</v>
      </c>
      <c r="B133" s="3" t="s">
        <v>35</v>
      </c>
      <c r="C133" s="3" t="s">
        <v>33</v>
      </c>
      <c r="D133" s="3">
        <v>28</v>
      </c>
      <c r="E133" s="3" t="s">
        <v>933</v>
      </c>
      <c r="F133" s="3" t="str">
        <f>A133&amp;B133&amp;C133&amp;E133</f>
        <v>JacobWormaldMGate City Striders</v>
      </c>
      <c r="G133" s="13">
        <v>5.3010416666666671E-2</v>
      </c>
      <c r="H133" s="23">
        <f>IF(C133="F",VLOOKUP(D133,'F Half'!$A$2:$B$101,2,FALSE)*G133,VLOOKUP(D133,'M Half'!$A$2:$B$101,2,FALSE)*G133)</f>
        <v>5.3010416666666671E-2</v>
      </c>
      <c r="I133" s="24">
        <f>COUNTIFS($C$2:$C$300,C133,$H$2:$H$300,"&lt;"&amp;H133)+1</f>
        <v>12</v>
      </c>
      <c r="J133" s="25">
        <f>VLOOKUP(I133,'Point Table - Half'!A:B,2,FALSE)</f>
        <v>94</v>
      </c>
    </row>
    <row r="134" spans="1:30" ht="12.45" x14ac:dyDescent="0.3">
      <c r="A134" s="3" t="s">
        <v>58</v>
      </c>
      <c r="B134" s="3" t="s">
        <v>59</v>
      </c>
      <c r="C134" s="3" t="s">
        <v>33</v>
      </c>
      <c r="D134" s="3">
        <v>64</v>
      </c>
      <c r="E134" s="3" t="s">
        <v>933</v>
      </c>
      <c r="F134" s="3" t="str">
        <f>A134&amp;B134&amp;C134&amp;E134</f>
        <v>JimHansenMGate City Striders</v>
      </c>
      <c r="G134" s="13">
        <v>6.7967592592592593E-2</v>
      </c>
      <c r="H134" s="23">
        <f>IF(C134="F",VLOOKUP(D134,'F Half'!$A$2:$B$101,2,FALSE)*G134,VLOOKUP(D134,'M Half'!$A$2:$B$101,2,FALSE)*G134)</f>
        <v>5.3239015277777781E-2</v>
      </c>
      <c r="I134" s="24">
        <f>COUNTIFS($C$2:$C$300,C134,$H$2:$H$300,"&lt;"&amp;H134)+1</f>
        <v>13</v>
      </c>
      <c r="J134" s="25">
        <f>VLOOKUP(I134,'Point Table - Half'!A:B,2,FALSE)</f>
        <v>92</v>
      </c>
      <c r="P134" s="6"/>
      <c r="Q134" s="6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45" x14ac:dyDescent="0.3">
      <c r="A135" t="s">
        <v>517</v>
      </c>
      <c r="B135" t="s">
        <v>877</v>
      </c>
      <c r="C135" t="s">
        <v>33</v>
      </c>
      <c r="D135">
        <v>68</v>
      </c>
      <c r="E135" t="s">
        <v>871</v>
      </c>
      <c r="F135" s="6" t="str">
        <f>A135&amp;B135&amp;C135&amp;E135</f>
        <v>PeterWasylakMMillennium Running</v>
      </c>
      <c r="G135" s="12">
        <v>7.0935185185185184E-2</v>
      </c>
      <c r="H135" s="23">
        <f>IF(C135="F",VLOOKUP(D135,'F Half'!$A$2:$B$101,2,FALSE)*G135,VLOOKUP(D135,'M Half'!$A$2:$B$101,2,FALSE)*G135)</f>
        <v>5.3357446296296296E-2</v>
      </c>
      <c r="I135" s="24">
        <f>COUNTIFS($C$2:$C$300,C135,$H$2:$H$300,"&lt;"&amp;H135)+1</f>
        <v>14</v>
      </c>
      <c r="J135" s="25">
        <f>VLOOKUP(I135,'Point Table - Half'!A:B,2,FALSE)</f>
        <v>90</v>
      </c>
    </row>
    <row r="136" spans="1:30" ht="12.45" x14ac:dyDescent="0.3">
      <c r="A136" t="s">
        <v>58</v>
      </c>
      <c r="B136" t="s">
        <v>60</v>
      </c>
      <c r="C136" t="s">
        <v>33</v>
      </c>
      <c r="D136">
        <v>59</v>
      </c>
      <c r="E136" t="s">
        <v>861</v>
      </c>
      <c r="F136" s="6" t="str">
        <f>A136&amp;B136&amp;C136&amp;E136</f>
        <v>JimWestrichMUpper Valley Running Club</v>
      </c>
      <c r="G136" s="12">
        <v>6.4931712962962962E-2</v>
      </c>
      <c r="H136" s="23">
        <f>IF(C136="F",VLOOKUP(D136,'F Half'!$A$2:$B$101,2,FALSE)*G136,VLOOKUP(D136,'M Half'!$A$2:$B$101,2,FALSE)*G136)</f>
        <v>5.3386854398148151E-2</v>
      </c>
      <c r="I136" s="24">
        <f>COUNTIFS($C$2:$C$300,C136,$H$2:$H$300,"&lt;"&amp;H136)+1</f>
        <v>15</v>
      </c>
      <c r="J136" s="25">
        <f>VLOOKUP(I136,'Point Table - Half'!A:B,2,FALSE)</f>
        <v>88</v>
      </c>
    </row>
    <row r="137" spans="1:30" ht="12.45" x14ac:dyDescent="0.3">
      <c r="A137" s="3" t="s">
        <v>53</v>
      </c>
      <c r="B137" s="3" t="s">
        <v>54</v>
      </c>
      <c r="C137" s="3" t="s">
        <v>33</v>
      </c>
      <c r="D137" s="3">
        <v>56</v>
      </c>
      <c r="E137" s="3" t="s">
        <v>922</v>
      </c>
      <c r="F137" s="3" t="str">
        <f>A137&amp;B137&amp;C137&amp;E137</f>
        <v>JohnMcGarryMGreater Derry Track Club</v>
      </c>
      <c r="G137" s="13">
        <v>6.3156250000000011E-2</v>
      </c>
      <c r="H137" s="23">
        <f>IF(C137="F",VLOOKUP(D137,'F Half'!$A$2:$B$101,2,FALSE)*G137,VLOOKUP(D137,'M Half'!$A$2:$B$101,2,FALSE)*G137)</f>
        <v>5.3404925000000013E-2</v>
      </c>
      <c r="I137" s="24">
        <f>COUNTIFS($C$2:$C$300,C137,$H$2:$H$300,"&lt;"&amp;H137)+1</f>
        <v>16</v>
      </c>
      <c r="J137" s="25">
        <f>VLOOKUP(I137,'Point Table - Half'!A:B,2,FALSE)</f>
        <v>86</v>
      </c>
      <c r="P137" s="6"/>
      <c r="Q137" s="6"/>
      <c r="Z137" s="2"/>
      <c r="AA137" s="2"/>
      <c r="AB137" s="2"/>
      <c r="AC137" s="2"/>
      <c r="AD137" s="2"/>
    </row>
    <row r="138" spans="1:30" ht="12.45" x14ac:dyDescent="0.3">
      <c r="A138" s="3" t="s">
        <v>532</v>
      </c>
      <c r="B138" s="3" t="s">
        <v>923</v>
      </c>
      <c r="C138" s="3" t="s">
        <v>33</v>
      </c>
      <c r="D138" s="3">
        <v>22</v>
      </c>
      <c r="E138" s="3" t="s">
        <v>922</v>
      </c>
      <c r="F138" s="3" t="str">
        <f>A138&amp;B138&amp;C138&amp;E138</f>
        <v>EricNowakMGreater Derry Track Club</v>
      </c>
      <c r="G138" s="13">
        <v>5.4012731481481481E-2</v>
      </c>
      <c r="H138" s="23">
        <f>IF(C138="F",VLOOKUP(D138,'F Half'!$A$2:$B$101,2,FALSE)*G138,VLOOKUP(D138,'M Half'!$A$2:$B$101,2,FALSE)*G138)</f>
        <v>5.4012731481481481E-2</v>
      </c>
      <c r="I138" s="24">
        <f>COUNTIFS($C$2:$C$300,C138,$H$2:$H$300,"&lt;"&amp;H138)+1</f>
        <v>17</v>
      </c>
      <c r="J138" s="25">
        <f>VLOOKUP(I138,'Point Table - Half'!A:B,2,FALSE)</f>
        <v>84</v>
      </c>
    </row>
    <row r="139" spans="1:30" ht="12.45" x14ac:dyDescent="0.3">
      <c r="A139" s="3" t="s">
        <v>483</v>
      </c>
      <c r="B139" s="3" t="s">
        <v>46</v>
      </c>
      <c r="C139" s="3" t="s">
        <v>33</v>
      </c>
      <c r="D139" s="3">
        <v>49</v>
      </c>
      <c r="E139" s="3" t="s">
        <v>922</v>
      </c>
      <c r="F139" s="3" t="str">
        <f>A139&amp;B139&amp;C139&amp;E139</f>
        <v>FredCarterMGreater Derry Track Club</v>
      </c>
      <c r="G139" s="13">
        <v>6.0063657407407406E-2</v>
      </c>
      <c r="H139" s="23">
        <f>IF(C139="F",VLOOKUP(D139,'F Half'!$A$2:$B$101,2,FALSE)*G139,VLOOKUP(D139,'M Half'!$A$2:$B$101,2,FALSE)*G139)</f>
        <v>5.4057291666666667E-2</v>
      </c>
      <c r="I139" s="24">
        <f>COUNTIFS($C$2:$C$300,C139,$H$2:$H$300,"&lt;"&amp;H139)+1</f>
        <v>18</v>
      </c>
      <c r="J139" s="25">
        <f>VLOOKUP(I139,'Point Table - Half'!A:B,2,FALSE)</f>
        <v>82</v>
      </c>
      <c r="P139" s="6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45" x14ac:dyDescent="0.3">
      <c r="A140" s="3" t="s">
        <v>924</v>
      </c>
      <c r="B140" s="3" t="s">
        <v>925</v>
      </c>
      <c r="C140" s="3" t="s">
        <v>33</v>
      </c>
      <c r="D140" s="3">
        <v>49</v>
      </c>
      <c r="E140" s="3" t="s">
        <v>922</v>
      </c>
      <c r="F140" s="3" t="str">
        <f>A140&amp;B140&amp;C140&amp;E140</f>
        <v>JimmieCochranMGreater Derry Track Club</v>
      </c>
      <c r="G140" s="13">
        <v>6.012384259259259E-2</v>
      </c>
      <c r="H140" s="23">
        <f>IF(C140="F",VLOOKUP(D140,'F Half'!$A$2:$B$101,2,FALSE)*G140,VLOOKUP(D140,'M Half'!$A$2:$B$101,2,FALSE)*G140)</f>
        <v>5.4111458333333334E-2</v>
      </c>
      <c r="I140" s="24">
        <f>COUNTIFS($C$2:$C$300,C140,$H$2:$H$300,"&lt;"&amp;H140)+1</f>
        <v>19</v>
      </c>
      <c r="J140" s="25">
        <f>VLOOKUP(I140,'Point Table - Half'!A:B,2,FALSE)</f>
        <v>80</v>
      </c>
      <c r="P140" s="8"/>
      <c r="W140" s="2"/>
      <c r="X140" s="2"/>
      <c r="Y140" s="2"/>
      <c r="Z140" s="2"/>
      <c r="AA140" s="2"/>
      <c r="AB140" s="2"/>
      <c r="AC140" s="2"/>
      <c r="AD140" s="2"/>
    </row>
    <row r="141" spans="1:30" ht="12.45" x14ac:dyDescent="0.3">
      <c r="A141" t="s">
        <v>481</v>
      </c>
      <c r="B141" t="s">
        <v>482</v>
      </c>
      <c r="C141" t="s">
        <v>33</v>
      </c>
      <c r="D141">
        <v>41</v>
      </c>
      <c r="E141" t="s">
        <v>871</v>
      </c>
      <c r="F141" s="6" t="str">
        <f>A141&amp;B141&amp;C141&amp;E141</f>
        <v>CoreyGirardMMillennium Running</v>
      </c>
      <c r="G141" s="12">
        <v>5.6337962962962958E-2</v>
      </c>
      <c r="H141" s="23">
        <f>IF(C141="F",VLOOKUP(D141,'F Half'!$A$2:$B$101,2,FALSE)*G141,VLOOKUP(D141,'M Half'!$A$2:$B$101,2,FALSE)*G141)</f>
        <v>5.4214021759259254E-2</v>
      </c>
      <c r="I141" s="24">
        <f>COUNTIFS($C$2:$C$300,C141,$H$2:$H$300,"&lt;"&amp;H141)+1</f>
        <v>20</v>
      </c>
      <c r="J141" s="25">
        <f>VLOOKUP(I141,'Point Table - Half'!A:B,2,FALSE)</f>
        <v>78</v>
      </c>
      <c r="P141" s="6"/>
      <c r="Q141" s="6"/>
      <c r="Z141" s="2"/>
      <c r="AA141" s="2"/>
      <c r="AB141" s="2"/>
      <c r="AC141" s="2"/>
      <c r="AD141" s="2"/>
    </row>
    <row r="142" spans="1:30" ht="12.45" x14ac:dyDescent="0.3">
      <c r="A142" s="3" t="s">
        <v>918</v>
      </c>
      <c r="B142" s="3" t="s">
        <v>919</v>
      </c>
      <c r="C142" s="3" t="s">
        <v>33</v>
      </c>
      <c r="D142" s="3">
        <v>53</v>
      </c>
      <c r="E142" s="3" t="s">
        <v>915</v>
      </c>
      <c r="F142" s="3" t="str">
        <f>A142&amp;B142&amp;C142&amp;E142</f>
        <v>ErnestoBurdenMGreater Manchester Running Club</v>
      </c>
      <c r="G142" s="13">
        <v>6.2414351851851846E-2</v>
      </c>
      <c r="H142" s="23">
        <f>IF(C142="F",VLOOKUP(D142,'F Half'!$A$2:$B$101,2,FALSE)*G142,VLOOKUP(D142,'M Half'!$A$2:$B$101,2,FALSE)*G142)</f>
        <v>5.4231830324074068E-2</v>
      </c>
      <c r="I142" s="24">
        <f>COUNTIFS($C$2:$C$300,C142,$H$2:$H$300,"&lt;"&amp;H142)+1</f>
        <v>21</v>
      </c>
      <c r="J142" s="25">
        <f>VLOOKUP(I142,'Point Table - Half'!A:B,2,FALSE)</f>
        <v>76</v>
      </c>
      <c r="P142" s="8"/>
      <c r="W142" s="2"/>
      <c r="X142" s="2"/>
      <c r="Y142" s="2"/>
      <c r="AC142" s="2"/>
      <c r="AD142" s="2"/>
    </row>
    <row r="143" spans="1:30" ht="12.45" x14ac:dyDescent="0.3">
      <c r="A143" s="3" t="s">
        <v>38</v>
      </c>
      <c r="B143" s="3" t="s">
        <v>39</v>
      </c>
      <c r="C143" s="3" t="s">
        <v>33</v>
      </c>
      <c r="D143" s="3">
        <v>37</v>
      </c>
      <c r="E143" s="3" t="s">
        <v>922</v>
      </c>
      <c r="F143" s="3" t="str">
        <f>A143&amp;B143&amp;C143&amp;E143</f>
        <v>NicholasGregoryMGreater Derry Track Club</v>
      </c>
      <c r="G143" s="13">
        <v>5.4964120370370372E-2</v>
      </c>
      <c r="H143" s="23">
        <f>IF(C143="F",VLOOKUP(D143,'F Half'!$A$2:$B$101,2,FALSE)*G143,VLOOKUP(D143,'M Half'!$A$2:$B$101,2,FALSE)*G143)</f>
        <v>5.4249586805555555E-2</v>
      </c>
      <c r="I143" s="24">
        <f>COUNTIFS($C$2:$C$300,C143,$H$2:$H$300,"&lt;"&amp;H143)+1</f>
        <v>22</v>
      </c>
      <c r="J143" s="25">
        <f>VLOOKUP(I143,'Point Table - Half'!A:B,2,FALSE)</f>
        <v>74</v>
      </c>
      <c r="P143" s="6"/>
      <c r="W143" s="2"/>
      <c r="X143" s="2"/>
      <c r="Y143" s="2"/>
      <c r="Z143" s="2"/>
      <c r="AA143" s="2"/>
      <c r="AB143" s="2"/>
      <c r="AC143" s="2"/>
      <c r="AD143" s="2"/>
    </row>
    <row r="144" spans="1:30" ht="12.45" x14ac:dyDescent="0.3">
      <c r="A144" t="s">
        <v>180</v>
      </c>
      <c r="B144" t="s">
        <v>181</v>
      </c>
      <c r="C144" t="s">
        <v>33</v>
      </c>
      <c r="D144">
        <v>56</v>
      </c>
      <c r="E144" t="s">
        <v>871</v>
      </c>
      <c r="F144" s="6" t="str">
        <f>A144&amp;B144&amp;C144&amp;E144</f>
        <v>MarkCraneMMillennium Running</v>
      </c>
      <c r="G144" s="12">
        <v>6.4627314814814818E-2</v>
      </c>
      <c r="H144" s="23">
        <f>IF(C144="F",VLOOKUP(D144,'F Half'!$A$2:$B$101,2,FALSE)*G144,VLOOKUP(D144,'M Half'!$A$2:$B$101,2,FALSE)*G144)</f>
        <v>5.4648857407407408E-2</v>
      </c>
      <c r="I144" s="24">
        <f>COUNTIFS($C$2:$C$300,C144,$H$2:$H$300,"&lt;"&amp;H144)+1</f>
        <v>23</v>
      </c>
      <c r="J144" s="25">
        <f>VLOOKUP(I144,'Point Table - Half'!A:B,2,FALSE)</f>
        <v>72</v>
      </c>
      <c r="P144" s="6"/>
      <c r="Q144" s="6"/>
      <c r="Z144" s="2"/>
      <c r="AA144" s="2"/>
      <c r="AB144" s="2"/>
      <c r="AC144" s="2"/>
      <c r="AD144" s="2"/>
    </row>
    <row r="145" spans="1:30" ht="12.45" x14ac:dyDescent="0.3">
      <c r="A145" t="s">
        <v>531</v>
      </c>
      <c r="B145" t="s">
        <v>735</v>
      </c>
      <c r="C145" t="s">
        <v>33</v>
      </c>
      <c r="D145">
        <v>32</v>
      </c>
      <c r="E145" t="s">
        <v>871</v>
      </c>
      <c r="F145" s="6" t="str">
        <f>A145&amp;B145&amp;C145&amp;E145</f>
        <v>KyleBraytonMMillennium Running</v>
      </c>
      <c r="G145" s="12">
        <v>5.5232638888888887E-2</v>
      </c>
      <c r="H145" s="23">
        <f>IF(C145="F",VLOOKUP(D145,'F Half'!$A$2:$B$101,2,FALSE)*G145,VLOOKUP(D145,'M Half'!$A$2:$B$101,2,FALSE)*G145)</f>
        <v>5.5221592361111113E-2</v>
      </c>
      <c r="I145" s="24">
        <f>COUNTIFS($C$2:$C$300,C145,$H$2:$H$300,"&lt;"&amp;H145)+1</f>
        <v>24</v>
      </c>
      <c r="J145" s="25">
        <f>VLOOKUP(I145,'Point Table - Half'!A:B,2,FALSE)</f>
        <v>70</v>
      </c>
      <c r="P145" s="8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45" x14ac:dyDescent="0.3">
      <c r="A146" t="s">
        <v>715</v>
      </c>
      <c r="B146" t="s">
        <v>714</v>
      </c>
      <c r="C146" s="3" t="s">
        <v>33</v>
      </c>
      <c r="D146">
        <v>44</v>
      </c>
      <c r="E146" s="3" t="s">
        <v>922</v>
      </c>
      <c r="F146" s="3" t="str">
        <f>A146&amp;B146&amp;C146&amp;E146</f>
        <v>BradFernandesMGreater Derry Track Club</v>
      </c>
      <c r="G146" s="13">
        <v>5.9074074074074077E-2</v>
      </c>
      <c r="H146" s="23">
        <f>IF(C146="F",VLOOKUP(D146,'F Half'!$A$2:$B$101,2,FALSE)*G146,VLOOKUP(D146,'M Half'!$A$2:$B$101,2,FALSE)*G146)</f>
        <v>5.5464648148148152E-2</v>
      </c>
      <c r="I146" s="24">
        <f>COUNTIFS($C$2:$C$300,C146,$H$2:$H$300,"&lt;"&amp;H146)+1</f>
        <v>25</v>
      </c>
      <c r="J146" s="25">
        <f>VLOOKUP(I146,'Point Table - Half'!A:B,2,FALSE)</f>
        <v>68</v>
      </c>
      <c r="P146" s="8"/>
      <c r="W146" s="2"/>
      <c r="X146" s="2"/>
      <c r="Y146" s="2"/>
      <c r="Z146" s="2"/>
      <c r="AA146" s="2"/>
      <c r="AB146" s="2"/>
      <c r="AC146" s="2"/>
      <c r="AD146" s="2"/>
    </row>
    <row r="147" spans="1:30" ht="12.45" x14ac:dyDescent="0.3">
      <c r="A147" t="s">
        <v>654</v>
      </c>
      <c r="B147" t="s">
        <v>655</v>
      </c>
      <c r="C147" t="s">
        <v>33</v>
      </c>
      <c r="D147">
        <v>57</v>
      </c>
      <c r="E147" t="s">
        <v>871</v>
      </c>
      <c r="F147" s="6" t="str">
        <f>A147&amp;B147&amp;C147&amp;E147</f>
        <v>GiuseppeLe PeraMMillennium Running</v>
      </c>
      <c r="G147" s="12">
        <v>6.6243055555555555E-2</v>
      </c>
      <c r="H147" s="23">
        <f>IF(C147="F",VLOOKUP(D147,'F Half'!$A$2:$B$101,2,FALSE)*G147,VLOOKUP(D147,'M Half'!$A$2:$B$101,2,FALSE)*G147)</f>
        <v>5.549843194444444E-2</v>
      </c>
      <c r="I147" s="24">
        <f>COUNTIFS($C$2:$C$300,C147,$H$2:$H$300,"&lt;"&amp;H147)+1</f>
        <v>26</v>
      </c>
      <c r="J147" s="25">
        <f>VLOOKUP(I147,'Point Table - Half'!A:B,2,FALSE)</f>
        <v>66</v>
      </c>
    </row>
    <row r="148" spans="1:30" ht="12.45" x14ac:dyDescent="0.3">
      <c r="A148" s="3" t="s">
        <v>790</v>
      </c>
      <c r="B148" t="s">
        <v>791</v>
      </c>
      <c r="C148" t="s">
        <v>33</v>
      </c>
      <c r="D148">
        <v>61</v>
      </c>
      <c r="E148" t="s">
        <v>861</v>
      </c>
      <c r="F148" s="6" t="str">
        <f>A148&amp;B148&amp;C148&amp;E148</f>
        <v>RobDanielsMUpper Valley Running Club</v>
      </c>
      <c r="G148" s="12">
        <v>6.9065972222222216E-2</v>
      </c>
      <c r="H148" s="23">
        <f>IF(C148="F",VLOOKUP(D148,'F Half'!$A$2:$B$101,2,FALSE)*G148,VLOOKUP(D148,'M Half'!$A$2:$B$101,2,FALSE)*G148)</f>
        <v>5.5715519791666661E-2</v>
      </c>
      <c r="I148" s="24">
        <f>COUNTIFS($C$2:$C$300,C148,$H$2:$H$300,"&lt;"&amp;H148)+1</f>
        <v>27</v>
      </c>
      <c r="J148" s="25">
        <f>VLOOKUP(I148,'Point Table - Half'!A:B,2,FALSE)</f>
        <v>64</v>
      </c>
    </row>
    <row r="149" spans="1:30" ht="12.45" x14ac:dyDescent="0.3">
      <c r="A149" t="s">
        <v>36</v>
      </c>
      <c r="B149" t="s">
        <v>214</v>
      </c>
      <c r="C149" t="s">
        <v>33</v>
      </c>
      <c r="D149">
        <v>37</v>
      </c>
      <c r="E149" t="s">
        <v>871</v>
      </c>
      <c r="F149" s="6" t="str">
        <f>A149&amp;B149&amp;C149&amp;E149</f>
        <v>ThomasCookMMillennium Running</v>
      </c>
      <c r="G149" s="12">
        <v>5.6513888888888891E-2</v>
      </c>
      <c r="H149" s="23">
        <f>IF(C149="F",VLOOKUP(D149,'F Half'!$A$2:$B$101,2,FALSE)*G149,VLOOKUP(D149,'M Half'!$A$2:$B$101,2,FALSE)*G149)</f>
        <v>5.5779208333333337E-2</v>
      </c>
      <c r="I149" s="24">
        <f>COUNTIFS($C$2:$C$300,C149,$H$2:$H$300,"&lt;"&amp;H149)+1</f>
        <v>28</v>
      </c>
      <c r="J149" s="25">
        <f>VLOOKUP(I149,'Point Table - Half'!A:B,2,FALSE)</f>
        <v>62</v>
      </c>
      <c r="P149" s="6"/>
      <c r="Q149" s="6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45" x14ac:dyDescent="0.3">
      <c r="A150" s="3" t="s">
        <v>63</v>
      </c>
      <c r="B150" s="3" t="s">
        <v>914</v>
      </c>
      <c r="C150" s="3" t="s">
        <v>33</v>
      </c>
      <c r="D150" s="3">
        <v>33</v>
      </c>
      <c r="E150" s="3" t="s">
        <v>915</v>
      </c>
      <c r="F150" s="3" t="str">
        <f>A150&amp;B150&amp;C150&amp;E150</f>
        <v>GregLangeMGreater Manchester Running Club</v>
      </c>
      <c r="G150" s="13">
        <v>5.6173611111111112E-2</v>
      </c>
      <c r="H150" s="23">
        <f>IF(C150="F",VLOOKUP(D150,'F Half'!$A$2:$B$101,2,FALSE)*G150,VLOOKUP(D150,'M Half'!$A$2:$B$101,2,FALSE)*G150)</f>
        <v>5.6106202777777781E-2</v>
      </c>
      <c r="I150" s="24">
        <f>COUNTIFS($C$2:$C$300,C150,$H$2:$H$300,"&lt;"&amp;H150)+1</f>
        <v>29</v>
      </c>
      <c r="J150" s="25">
        <f>VLOOKUP(I150,'Point Table - Half'!A:B,2,FALSE)</f>
        <v>60</v>
      </c>
      <c r="P150" s="6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45" x14ac:dyDescent="0.3">
      <c r="A151" t="s">
        <v>489</v>
      </c>
      <c r="B151" s="3" t="s">
        <v>490</v>
      </c>
      <c r="C151" t="s">
        <v>33</v>
      </c>
      <c r="D151">
        <v>46</v>
      </c>
      <c r="E151" t="s">
        <v>871</v>
      </c>
      <c r="F151" s="6" t="str">
        <f>A151&amp;B151&amp;C151&amp;E151</f>
        <v>EdwardFerris, IIIMMillennium Running</v>
      </c>
      <c r="G151" s="12">
        <v>6.0789351851851851E-2</v>
      </c>
      <c r="H151" s="23">
        <f>IF(C151="F",VLOOKUP(D151,'F Half'!$A$2:$B$101,2,FALSE)*G151,VLOOKUP(D151,'M Half'!$A$2:$B$101,2,FALSE)*G151)</f>
        <v>5.6132887499999999E-2</v>
      </c>
      <c r="I151" s="24">
        <f>COUNTIFS($C$2:$C$300,C151,$H$2:$H$300,"&lt;"&amp;H151)+1</f>
        <v>30</v>
      </c>
      <c r="J151" s="25">
        <f>VLOOKUP(I151,'Point Table - Half'!A:B,2,FALSE)</f>
        <v>58</v>
      </c>
    </row>
    <row r="152" spans="1:30" ht="12.45" x14ac:dyDescent="0.3">
      <c r="A152" s="3" t="s">
        <v>928</v>
      </c>
      <c r="B152" s="3" t="s">
        <v>929</v>
      </c>
      <c r="C152" s="3" t="s">
        <v>33</v>
      </c>
      <c r="D152" s="3">
        <v>59</v>
      </c>
      <c r="E152" s="3" t="s">
        <v>930</v>
      </c>
      <c r="F152" s="3" t="str">
        <f>A152&amp;B152&amp;C152&amp;E152</f>
        <v>VincentPerelliMGranite State Racing Team</v>
      </c>
      <c r="G152" s="13">
        <v>6.86712962962963E-2</v>
      </c>
      <c r="H152" s="23">
        <f>IF(C152="F",VLOOKUP(D152,'F Half'!$A$2:$B$101,2,FALSE)*G152,VLOOKUP(D152,'M Half'!$A$2:$B$101,2,FALSE)*G152)</f>
        <v>5.6461539814814818E-2</v>
      </c>
      <c r="I152" s="24">
        <f>COUNTIFS($C$2:$C$300,C152,$H$2:$H$300,"&lt;"&amp;H152)+1</f>
        <v>31</v>
      </c>
      <c r="J152" s="25">
        <f>VLOOKUP(I152,'Point Table - Half'!A:B,2,FALSE)</f>
        <v>56</v>
      </c>
    </row>
    <row r="153" spans="1:30" ht="12.45" x14ac:dyDescent="0.3">
      <c r="A153" t="s">
        <v>48</v>
      </c>
      <c r="B153" t="s">
        <v>492</v>
      </c>
      <c r="C153" t="s">
        <v>33</v>
      </c>
      <c r="D153">
        <v>44</v>
      </c>
      <c r="E153" t="s">
        <v>871</v>
      </c>
      <c r="F153" s="6" t="str">
        <f>A153&amp;B153&amp;C153&amp;E153</f>
        <v>MichaelMartinezMMillennium Running</v>
      </c>
      <c r="G153" s="12">
        <v>6.0848379629629634E-2</v>
      </c>
      <c r="H153" s="23">
        <f>IF(C153="F",VLOOKUP(D153,'F Half'!$A$2:$B$101,2,FALSE)*G153,VLOOKUP(D153,'M Half'!$A$2:$B$101,2,FALSE)*G153)</f>
        <v>5.7130543634259262E-2</v>
      </c>
      <c r="I153" s="24">
        <f>COUNTIFS($C$2:$C$300,C153,$H$2:$H$300,"&lt;"&amp;H153)+1</f>
        <v>32</v>
      </c>
      <c r="J153" s="25">
        <f>VLOOKUP(I153,'Point Table - Half'!A:B,2,FALSE)</f>
        <v>54</v>
      </c>
      <c r="P153" s="6"/>
      <c r="Q153" s="6"/>
      <c r="Z153" s="2"/>
      <c r="AA153" s="2"/>
      <c r="AB153" s="2"/>
      <c r="AC153" s="2"/>
      <c r="AD153" s="2"/>
    </row>
    <row r="154" spans="1:30" ht="12.45" x14ac:dyDescent="0.3">
      <c r="A154" t="s">
        <v>862</v>
      </c>
      <c r="B154" t="s">
        <v>863</v>
      </c>
      <c r="C154" t="s">
        <v>33</v>
      </c>
      <c r="D154">
        <v>52</v>
      </c>
      <c r="E154" t="s">
        <v>861</v>
      </c>
      <c r="F154" s="6" t="str">
        <f>A154&amp;B154&amp;C154&amp;E154</f>
        <v>GeoffDunbarMUpper Valley Running Club</v>
      </c>
      <c r="G154" s="12">
        <v>6.5637731481481484E-2</v>
      </c>
      <c r="H154" s="23">
        <f>IF(C154="F",VLOOKUP(D154,'F Half'!$A$2:$B$101,2,FALSE)*G154,VLOOKUP(D154,'M Half'!$A$2:$B$101,2,FALSE)*G154)</f>
        <v>5.7544599189814818E-2</v>
      </c>
      <c r="I154" s="24">
        <f>COUNTIFS($C$2:$C$300,C154,$H$2:$H$300,"&lt;"&amp;H154)+1</f>
        <v>33</v>
      </c>
      <c r="J154" s="25">
        <f>VLOOKUP(I154,'Point Table - Half'!A:B,2,FALSE)</f>
        <v>52</v>
      </c>
    </row>
    <row r="155" spans="1:30" ht="12.45" x14ac:dyDescent="0.3">
      <c r="A155" t="s">
        <v>594</v>
      </c>
      <c r="B155" t="s">
        <v>737</v>
      </c>
      <c r="C155" t="s">
        <v>33</v>
      </c>
      <c r="D155">
        <v>48</v>
      </c>
      <c r="E155" t="s">
        <v>871</v>
      </c>
      <c r="F155" s="6" t="str">
        <f>A155&amp;B155&amp;C155&amp;E155</f>
        <v>BrettRickenbachMMillennium Running</v>
      </c>
      <c r="G155" s="12">
        <v>6.3585648148148141E-2</v>
      </c>
      <c r="H155" s="23">
        <f>IF(C155="F",VLOOKUP(D155,'F Half'!$A$2:$B$101,2,FALSE)*G155,VLOOKUP(D155,'M Half'!$A$2:$B$101,2,FALSE)*G155)</f>
        <v>5.7723051388888884E-2</v>
      </c>
      <c r="I155" s="24">
        <f>COUNTIFS($C$2:$C$300,C155,$H$2:$H$300,"&lt;"&amp;H155)+1</f>
        <v>34</v>
      </c>
      <c r="J155" s="25">
        <f>VLOOKUP(I155,'Point Table - Half'!A:B,2,FALSE)</f>
        <v>50</v>
      </c>
      <c r="P155" s="6"/>
      <c r="Q155" s="6"/>
      <c r="Z155" s="2"/>
      <c r="AA155" s="2"/>
      <c r="AB155" s="2"/>
      <c r="AC155" s="2"/>
      <c r="AD155" s="2"/>
    </row>
    <row r="156" spans="1:30" ht="12.45" x14ac:dyDescent="0.3">
      <c r="A156" s="3" t="s">
        <v>493</v>
      </c>
      <c r="B156" s="3" t="s">
        <v>494</v>
      </c>
      <c r="C156" s="3" t="s">
        <v>33</v>
      </c>
      <c r="D156" s="3">
        <v>25</v>
      </c>
      <c r="E156" s="3" t="s">
        <v>922</v>
      </c>
      <c r="F156" s="3" t="str">
        <f>A156&amp;B156&amp;C156&amp;E156</f>
        <v>JasonSchoellerMGreater Derry Track Club</v>
      </c>
      <c r="G156" s="13">
        <v>5.8346064814814823E-2</v>
      </c>
      <c r="H156" s="23">
        <f>IF(C156="F",VLOOKUP(D156,'F Half'!$A$2:$B$101,2,FALSE)*G156,VLOOKUP(D156,'M Half'!$A$2:$B$101,2,FALSE)*G156)</f>
        <v>5.8346064814814823E-2</v>
      </c>
      <c r="I156" s="24">
        <f>COUNTIFS($C$2:$C$300,C156,$H$2:$H$300,"&lt;"&amp;H156)+1</f>
        <v>35</v>
      </c>
      <c r="J156" s="25">
        <f>VLOOKUP(I156,'Point Table - Half'!A:B,2,FALSE)</f>
        <v>48</v>
      </c>
    </row>
    <row r="157" spans="1:30" ht="12.45" x14ac:dyDescent="0.3">
      <c r="A157" t="s">
        <v>479</v>
      </c>
      <c r="B157" t="s">
        <v>78</v>
      </c>
      <c r="C157" t="s">
        <v>33</v>
      </c>
      <c r="D157">
        <v>42</v>
      </c>
      <c r="E157" t="s">
        <v>871</v>
      </c>
      <c r="F157" s="6" t="str">
        <f>A157&amp;B157&amp;C157&amp;E157</f>
        <v>BrianSeveranceMMillennium Running</v>
      </c>
      <c r="G157" s="12">
        <v>6.1226851851851859E-2</v>
      </c>
      <c r="H157" s="23">
        <f>IF(C157="F",VLOOKUP(D157,'F Half'!$A$2:$B$101,2,FALSE)*G157,VLOOKUP(D157,'M Half'!$A$2:$B$101,2,FALSE)*G157)</f>
        <v>5.8441030092592598E-2</v>
      </c>
      <c r="I157" s="24">
        <f>COUNTIFS($C$2:$C$300,C157,$H$2:$H$300,"&lt;"&amp;H157)+1</f>
        <v>36</v>
      </c>
      <c r="J157" s="25">
        <f>VLOOKUP(I157,'Point Table - Half'!A:B,2,FALSE)</f>
        <v>46</v>
      </c>
    </row>
    <row r="158" spans="1:30" ht="12.45" x14ac:dyDescent="0.3">
      <c r="A158" s="3" t="s">
        <v>573</v>
      </c>
      <c r="B158" s="3" t="s">
        <v>940</v>
      </c>
      <c r="C158" s="3" t="s">
        <v>33</v>
      </c>
      <c r="D158" s="3">
        <v>35</v>
      </c>
      <c r="E158" s="3" t="s">
        <v>861</v>
      </c>
      <c r="F158" s="3" t="str">
        <f>A158&amp;B158&amp;C158&amp;E158</f>
        <v>GeorgeCullerMUpper Valley Running Club</v>
      </c>
      <c r="G158" s="13">
        <v>5.9340277777777777E-2</v>
      </c>
      <c r="H158" s="23">
        <f>IF(C158="F",VLOOKUP(D158,'F Half'!$A$2:$B$101,2,FALSE)*G158,VLOOKUP(D158,'M Half'!$A$2:$B$101,2,FALSE)*G158)</f>
        <v>5.9013906250000005E-2</v>
      </c>
      <c r="I158" s="24">
        <f>COUNTIFS($C$2:$C$300,C158,$H$2:$H$300,"&lt;"&amp;H158)+1</f>
        <v>37</v>
      </c>
      <c r="J158" s="25">
        <f>VLOOKUP(I158,'Point Table - Half'!A:B,2,FALSE)</f>
        <v>44</v>
      </c>
    </row>
    <row r="159" spans="1:30" ht="12.45" x14ac:dyDescent="0.3">
      <c r="A159" t="s">
        <v>477</v>
      </c>
      <c r="B159" t="s">
        <v>478</v>
      </c>
      <c r="C159" t="s">
        <v>33</v>
      </c>
      <c r="D159">
        <v>70</v>
      </c>
      <c r="E159" t="s">
        <v>871</v>
      </c>
      <c r="F159" s="6" t="str">
        <f>A159&amp;B159&amp;C159&amp;E159</f>
        <v>DickJardineMMillennium Running</v>
      </c>
      <c r="G159" s="12">
        <v>8.0523148148148149E-2</v>
      </c>
      <c r="H159" s="23">
        <f>IF(C159="F",VLOOKUP(D159,'F Half'!$A$2:$B$101,2,FALSE)*G159,VLOOKUP(D159,'M Half'!$A$2:$B$101,2,FALSE)*G159)</f>
        <v>5.9313350925925927E-2</v>
      </c>
      <c r="I159" s="24">
        <f>COUNTIFS($C$2:$C$300,C159,$H$2:$H$300,"&lt;"&amp;H159)+1</f>
        <v>38</v>
      </c>
      <c r="J159" s="25">
        <f>VLOOKUP(I159,'Point Table - Half'!A:B,2,FALSE)</f>
        <v>42</v>
      </c>
    </row>
    <row r="160" spans="1:30" ht="12.45" x14ac:dyDescent="0.3">
      <c r="A160" s="3" t="s">
        <v>489</v>
      </c>
      <c r="B160" s="3" t="s">
        <v>497</v>
      </c>
      <c r="C160" s="3" t="s">
        <v>33</v>
      </c>
      <c r="D160" s="3">
        <v>58</v>
      </c>
      <c r="E160" s="3" t="s">
        <v>915</v>
      </c>
      <c r="F160" s="3" t="str">
        <f>A160&amp;B160&amp;C160&amp;E160</f>
        <v>EdwardIthierMGreater Manchester Running Club</v>
      </c>
      <c r="G160" s="13">
        <v>7.1538194444444439E-2</v>
      </c>
      <c r="H160" s="23">
        <f>IF(C160="F",VLOOKUP(D160,'F Half'!$A$2:$B$101,2,FALSE)*G160,VLOOKUP(D160,'M Half'!$A$2:$B$101,2,FALSE)*G160)</f>
        <v>5.9376701388888883E-2</v>
      </c>
      <c r="I160" s="24">
        <f>COUNTIFS($C$2:$C$300,C160,$H$2:$H$300,"&lt;"&amp;H160)+1</f>
        <v>39</v>
      </c>
      <c r="J160" s="25">
        <f>VLOOKUP(I160,'Point Table - Half'!A:B,2,FALSE)</f>
        <v>40</v>
      </c>
    </row>
    <row r="161" spans="1:30" ht="12.45" x14ac:dyDescent="0.3">
      <c r="A161" s="3" t="s">
        <v>488</v>
      </c>
      <c r="B161" s="3" t="s">
        <v>320</v>
      </c>
      <c r="C161" s="3" t="s">
        <v>33</v>
      </c>
      <c r="D161" s="3">
        <v>49</v>
      </c>
      <c r="E161" s="3" t="s">
        <v>922</v>
      </c>
      <c r="F161" s="3" t="str">
        <f>A161&amp;B161&amp;C161&amp;E161</f>
        <v>KurtMullenMGreater Derry Track Club</v>
      </c>
      <c r="G161" s="13">
        <v>6.6203703703703709E-2</v>
      </c>
      <c r="H161" s="23">
        <f>IF(C161="F",VLOOKUP(D161,'F Half'!$A$2:$B$101,2,FALSE)*G161,VLOOKUP(D161,'M Half'!$A$2:$B$101,2,FALSE)*G161)</f>
        <v>5.9583333333333342E-2</v>
      </c>
      <c r="I161" s="24">
        <f>COUNTIFS($C$2:$C$300,C161,$H$2:$H$300,"&lt;"&amp;H161)+1</f>
        <v>40</v>
      </c>
      <c r="J161" s="25">
        <f>VLOOKUP(I161,'Point Table - Half'!A:B,2,FALSE)</f>
        <v>39</v>
      </c>
      <c r="P161" s="6"/>
      <c r="Q161" s="6"/>
      <c r="Z161" s="2"/>
      <c r="AA161" s="2"/>
      <c r="AB161" s="2"/>
      <c r="AC161" s="2"/>
      <c r="AD161" s="2"/>
    </row>
    <row r="162" spans="1:30" ht="12.45" x14ac:dyDescent="0.3">
      <c r="A162" t="s">
        <v>496</v>
      </c>
      <c r="B162" t="s">
        <v>36</v>
      </c>
      <c r="C162" t="s">
        <v>33</v>
      </c>
      <c r="D162">
        <v>26</v>
      </c>
      <c r="E162" t="s">
        <v>871</v>
      </c>
      <c r="F162" s="6" t="str">
        <f>A162&amp;B162&amp;C162&amp;E162</f>
        <v>GavinThomasMMillennium Running</v>
      </c>
      <c r="G162" s="13">
        <v>6.0222222222222226E-2</v>
      </c>
      <c r="H162" s="23">
        <f>IF(C162="F",VLOOKUP(D162,'F Half'!$A$2:$B$101,2,FALSE)*G162,VLOOKUP(D162,'M Half'!$A$2:$B$101,2,FALSE)*G162)</f>
        <v>6.0222222222222226E-2</v>
      </c>
      <c r="I162" s="24">
        <f>COUNTIFS($C$2:$C$300,C162,$H$2:$H$300,"&lt;"&amp;H162)+1</f>
        <v>41</v>
      </c>
      <c r="J162" s="25">
        <f>VLOOKUP(I162,'Point Table - Half'!A:B,2,FALSE)</f>
        <v>38</v>
      </c>
      <c r="P162" s="8"/>
      <c r="Q162" s="6"/>
      <c r="Z162" s="2"/>
      <c r="AA162" s="2"/>
      <c r="AB162" s="2"/>
      <c r="AC162" s="2"/>
      <c r="AD162" s="2"/>
    </row>
    <row r="163" spans="1:30" ht="12.45" x14ac:dyDescent="0.3">
      <c r="A163" s="3" t="s">
        <v>85</v>
      </c>
      <c r="B163" s="3" t="s">
        <v>286</v>
      </c>
      <c r="C163" s="3" t="s">
        <v>33</v>
      </c>
      <c r="D163" s="3">
        <v>54</v>
      </c>
      <c r="E163" s="3" t="s">
        <v>930</v>
      </c>
      <c r="F163" s="3" t="str">
        <f>A163&amp;B163&amp;C163&amp;E163</f>
        <v>StephenLandryMGranite State Racing Team</v>
      </c>
      <c r="G163" s="13">
        <v>6.9943287037037047E-2</v>
      </c>
      <c r="H163" s="23">
        <f>IF(C163="F",VLOOKUP(D163,'F Half'!$A$2:$B$101,2,FALSE)*G163,VLOOKUP(D163,'M Half'!$A$2:$B$101,2,FALSE)*G163)</f>
        <v>6.0228164467592597E-2</v>
      </c>
      <c r="I163" s="24">
        <f>COUNTIFS($C$2:$C$300,C163,$H$2:$H$300,"&lt;"&amp;H163)+1</f>
        <v>42</v>
      </c>
      <c r="J163" s="25">
        <f>VLOOKUP(I163,'Point Table - Half'!A:B,2,FALSE)</f>
        <v>37</v>
      </c>
    </row>
    <row r="164" spans="1:30" ht="12.45" x14ac:dyDescent="0.3">
      <c r="A164" t="s">
        <v>872</v>
      </c>
      <c r="B164" t="s">
        <v>873</v>
      </c>
      <c r="C164" t="s">
        <v>33</v>
      </c>
      <c r="D164">
        <v>18</v>
      </c>
      <c r="E164" t="s">
        <v>871</v>
      </c>
      <c r="F164" s="6" t="str">
        <f>A164&amp;B164&amp;C164&amp;E164</f>
        <v>ChaseHallMMillennium Running</v>
      </c>
      <c r="G164" s="12">
        <v>6.0652777777777778E-2</v>
      </c>
      <c r="H164" s="23">
        <f>IF(C164="F",VLOOKUP(D164,'F Half'!$A$2:$B$101,2,FALSE)*G164,VLOOKUP(D164,'M Half'!$A$2:$B$101,2,FALSE)*G164)</f>
        <v>6.0652777777777778E-2</v>
      </c>
      <c r="I164" s="24">
        <f>COUNTIFS($C$2:$C$300,C164,$H$2:$H$300,"&lt;"&amp;H164)+1</f>
        <v>43</v>
      </c>
      <c r="J164" s="25">
        <f>VLOOKUP(I164,'Point Table - Half'!A:B,2,FALSE)</f>
        <v>36</v>
      </c>
    </row>
    <row r="165" spans="1:30" ht="12.45" x14ac:dyDescent="0.3">
      <c r="A165" s="3" t="s">
        <v>583</v>
      </c>
      <c r="B165" s="3" t="s">
        <v>931</v>
      </c>
      <c r="C165" s="3" t="s">
        <v>33</v>
      </c>
      <c r="D165" s="3">
        <v>61</v>
      </c>
      <c r="E165" s="3" t="s">
        <v>930</v>
      </c>
      <c r="F165" s="3" t="str">
        <f>A165&amp;B165&amp;C165&amp;E165</f>
        <v>WilliamMcCannMGranite State Racing Team</v>
      </c>
      <c r="G165" s="13">
        <v>7.542824074074074E-2</v>
      </c>
      <c r="H165" s="23">
        <f>IF(C165="F",VLOOKUP(D165,'F Half'!$A$2:$B$101,2,FALSE)*G165,VLOOKUP(D165,'M Half'!$A$2:$B$101,2,FALSE)*G165)</f>
        <v>6.0847961805555552E-2</v>
      </c>
      <c r="I165" s="24">
        <f>COUNTIFS($C$2:$C$300,C165,$H$2:$H$300,"&lt;"&amp;H165)+1</f>
        <v>44</v>
      </c>
      <c r="J165" s="25">
        <f>VLOOKUP(I165,'Point Table - Half'!A:B,2,FALSE)</f>
        <v>35</v>
      </c>
    </row>
    <row r="166" spans="1:30" ht="12.45" x14ac:dyDescent="0.3">
      <c r="A166" t="s">
        <v>495</v>
      </c>
      <c r="B166" t="s">
        <v>503</v>
      </c>
      <c r="C166" t="s">
        <v>33</v>
      </c>
      <c r="D166">
        <v>47</v>
      </c>
      <c r="E166" t="s">
        <v>871</v>
      </c>
      <c r="F166" s="6" t="str">
        <f>A166&amp;B166&amp;C166&amp;E166</f>
        <v>ChristopherDeanMMillennium Running</v>
      </c>
      <c r="G166" s="13">
        <v>6.6659722222222217E-2</v>
      </c>
      <c r="H166" s="23">
        <f>IF(C166="F",VLOOKUP(D166,'F Half'!$A$2:$B$101,2,FALSE)*G166,VLOOKUP(D166,'M Half'!$A$2:$B$101,2,FALSE)*G166)</f>
        <v>6.1033641666666659E-2</v>
      </c>
      <c r="I166" s="24">
        <f>COUNTIFS($C$2:$C$300,C166,$H$2:$H$300,"&lt;"&amp;H166)+1</f>
        <v>45</v>
      </c>
      <c r="J166" s="25">
        <f>VLOOKUP(I166,'Point Table - Half'!A:B,2,FALSE)</f>
        <v>34</v>
      </c>
    </row>
    <row r="167" spans="1:30" ht="12.45" x14ac:dyDescent="0.3">
      <c r="A167" t="s">
        <v>581</v>
      </c>
      <c r="B167" t="s">
        <v>681</v>
      </c>
      <c r="C167" t="s">
        <v>33</v>
      </c>
      <c r="D167">
        <v>24</v>
      </c>
      <c r="E167" t="s">
        <v>871</v>
      </c>
      <c r="F167" s="6" t="str">
        <f>A167&amp;B167&amp;C167&amp;E167</f>
        <v>AnthonyRaineyMMillennium Running</v>
      </c>
      <c r="G167" s="12">
        <v>6.234143518518518E-2</v>
      </c>
      <c r="H167" s="23">
        <f>IF(C167="F",VLOOKUP(D167,'F Half'!$A$2:$B$101,2,FALSE)*G167,VLOOKUP(D167,'M Half'!$A$2:$B$101,2,FALSE)*G167)</f>
        <v>6.234143518518518E-2</v>
      </c>
      <c r="I167" s="24">
        <f>COUNTIFS($C$2:$C$300,C167,$H$2:$H$300,"&lt;"&amp;H167)+1</f>
        <v>46</v>
      </c>
      <c r="J167" s="25">
        <f>VLOOKUP(I167,'Point Table - Half'!A:B,2,FALSE)</f>
        <v>33</v>
      </c>
      <c r="P167" s="6"/>
      <c r="Q167" s="6"/>
      <c r="Z167" s="2"/>
      <c r="AA167" s="2"/>
      <c r="AB167" s="2"/>
      <c r="AC167" s="2"/>
      <c r="AD167" s="2"/>
    </row>
    <row r="168" spans="1:30" ht="12.45" x14ac:dyDescent="0.3">
      <c r="A168" t="s">
        <v>48</v>
      </c>
      <c r="B168" t="s">
        <v>498</v>
      </c>
      <c r="C168" t="s">
        <v>33</v>
      </c>
      <c r="D168">
        <v>36</v>
      </c>
      <c r="E168" t="s">
        <v>871</v>
      </c>
      <c r="F168" s="6" t="str">
        <f>A168&amp;B168&amp;C168&amp;E168</f>
        <v>MichaelGendreauMMillennium Running</v>
      </c>
      <c r="G168" s="12">
        <v>6.3081018518518508E-2</v>
      </c>
      <c r="H168" s="23">
        <f>IF(C168="F",VLOOKUP(D168,'F Half'!$A$2:$B$101,2,FALSE)*G168,VLOOKUP(D168,'M Half'!$A$2:$B$101,2,FALSE)*G168)</f>
        <v>6.2519597453703696E-2</v>
      </c>
      <c r="I168" s="24">
        <f>COUNTIFS($C$2:$C$300,C168,$H$2:$H$300,"&lt;"&amp;H168)+1</f>
        <v>47</v>
      </c>
      <c r="J168" s="25">
        <f>VLOOKUP(I168,'Point Table - Half'!A:B,2,FALSE)</f>
        <v>32</v>
      </c>
    </row>
    <row r="169" spans="1:30" ht="12.45" x14ac:dyDescent="0.3">
      <c r="A169" t="s">
        <v>473</v>
      </c>
      <c r="B169" t="s">
        <v>665</v>
      </c>
      <c r="C169" t="s">
        <v>33</v>
      </c>
      <c r="D169">
        <v>52</v>
      </c>
      <c r="E169" t="s">
        <v>871</v>
      </c>
      <c r="F169" s="6" t="str">
        <f>A169&amp;B169&amp;C169&amp;E169</f>
        <v>DavidRoseMMillennium Running</v>
      </c>
      <c r="G169" s="12">
        <v>7.1402777777777773E-2</v>
      </c>
      <c r="H169" s="23">
        <f>IF(C169="F",VLOOKUP(D169,'F Half'!$A$2:$B$101,2,FALSE)*G169,VLOOKUP(D169,'M Half'!$A$2:$B$101,2,FALSE)*G169)</f>
        <v>6.2598815277777775E-2</v>
      </c>
      <c r="I169" s="24">
        <f>COUNTIFS($C$2:$C$300,C169,$H$2:$H$300,"&lt;"&amp;H169)+1</f>
        <v>48</v>
      </c>
      <c r="J169" s="25">
        <f>VLOOKUP(I169,'Point Table - Half'!A:B,2,FALSE)</f>
        <v>31</v>
      </c>
    </row>
    <row r="170" spans="1:30" ht="12.45" x14ac:dyDescent="0.3">
      <c r="A170" t="s">
        <v>584</v>
      </c>
      <c r="B170" t="s">
        <v>666</v>
      </c>
      <c r="C170" t="s">
        <v>33</v>
      </c>
      <c r="D170">
        <v>51</v>
      </c>
      <c r="E170" s="3" t="s">
        <v>922</v>
      </c>
      <c r="F170" s="3" t="str">
        <f>A170&amp;B170&amp;C170&amp;E170</f>
        <v>PaulMahonMGreater Derry Track Club</v>
      </c>
      <c r="G170" s="13">
        <v>7.0972222222222228E-2</v>
      </c>
      <c r="H170" s="23">
        <f>IF(C170="F",VLOOKUP(D170,'F Half'!$A$2:$B$101,2,FALSE)*G170,VLOOKUP(D170,'M Half'!$A$2:$B$101,2,FALSE)*G170)</f>
        <v>6.2774930555555553E-2</v>
      </c>
      <c r="I170" s="24">
        <f>COUNTIFS($C$2:$C$300,C170,$H$2:$H$300,"&lt;"&amp;H170)+1</f>
        <v>49</v>
      </c>
      <c r="J170" s="25">
        <f>VLOOKUP(I170,'Point Table - Half'!A:B,2,FALSE)</f>
        <v>30</v>
      </c>
      <c r="P170" s="6"/>
      <c r="Q170" s="6"/>
      <c r="W170" s="2"/>
      <c r="AA170" s="2"/>
      <c r="AB170" s="2"/>
      <c r="AC170" s="2"/>
      <c r="AD170" s="2"/>
    </row>
    <row r="171" spans="1:30" ht="12.45" x14ac:dyDescent="0.3">
      <c r="A171" t="s">
        <v>509</v>
      </c>
      <c r="B171" t="s">
        <v>510</v>
      </c>
      <c r="C171" t="s">
        <v>33</v>
      </c>
      <c r="D171">
        <v>51</v>
      </c>
      <c r="E171" t="s">
        <v>871</v>
      </c>
      <c r="F171" s="6" t="str">
        <f>A171&amp;B171&amp;C171&amp;E171</f>
        <v>BradleyMaherMMillennium Running</v>
      </c>
      <c r="G171" s="12">
        <v>7.1270833333333339E-2</v>
      </c>
      <c r="H171" s="23">
        <f>IF(C171="F",VLOOKUP(D171,'F Half'!$A$2:$B$101,2,FALSE)*G171,VLOOKUP(D171,'M Half'!$A$2:$B$101,2,FALSE)*G171)</f>
        <v>6.3039052083333338E-2</v>
      </c>
      <c r="I171" s="24">
        <f>COUNTIFS($C$2:$C$300,C171,$H$2:$H$300,"&lt;"&amp;H171)+1</f>
        <v>50</v>
      </c>
      <c r="J171" s="25">
        <f>VLOOKUP(I171,'Point Table - Half'!A:B,2,FALSE)</f>
        <v>29</v>
      </c>
      <c r="P171" s="6"/>
      <c r="Q171" s="6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2.45" x14ac:dyDescent="0.3">
      <c r="A172" t="s">
        <v>479</v>
      </c>
      <c r="B172" t="s">
        <v>552</v>
      </c>
      <c r="C172" t="s">
        <v>33</v>
      </c>
      <c r="D172">
        <v>47</v>
      </c>
      <c r="E172" t="s">
        <v>871</v>
      </c>
      <c r="F172" s="6" t="str">
        <f>A172&amp;B172&amp;C172&amp;E172</f>
        <v>BrianGillMMillennium Running</v>
      </c>
      <c r="G172" s="12">
        <v>6.8856481481481477E-2</v>
      </c>
      <c r="H172" s="23">
        <f>IF(C172="F",VLOOKUP(D172,'F Half'!$A$2:$B$101,2,FALSE)*G172,VLOOKUP(D172,'M Half'!$A$2:$B$101,2,FALSE)*G172)</f>
        <v>6.3044994444444433E-2</v>
      </c>
      <c r="I172" s="24">
        <f>COUNTIFS($C$2:$C$300,C172,$H$2:$H$300,"&lt;"&amp;H172)+1</f>
        <v>51</v>
      </c>
      <c r="J172" s="25">
        <f>VLOOKUP(I172,'Point Table - Half'!A:B,2,FALSE)</f>
        <v>28</v>
      </c>
      <c r="P172" s="8"/>
      <c r="Q172" s="6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2.45" x14ac:dyDescent="0.3">
      <c r="A173" t="s">
        <v>479</v>
      </c>
      <c r="B173" t="s">
        <v>480</v>
      </c>
      <c r="C173" t="s">
        <v>33</v>
      </c>
      <c r="D173">
        <v>57</v>
      </c>
      <c r="E173" t="s">
        <v>871</v>
      </c>
      <c r="F173" s="6" t="str">
        <f>A173&amp;B173&amp;C173&amp;E173</f>
        <v>BrianArsenaultMMillennium Running</v>
      </c>
      <c r="G173" s="13">
        <v>7.5464120370370369E-2</v>
      </c>
      <c r="H173" s="23">
        <f>IF(C173="F",VLOOKUP(D173,'F Half'!$A$2:$B$101,2,FALSE)*G173,VLOOKUP(D173,'M Half'!$A$2:$B$101,2,FALSE)*G173)</f>
        <v>6.322384004629629E-2</v>
      </c>
      <c r="I173" s="24">
        <f>COUNTIFS($C$2:$C$300,C173,$H$2:$H$300,"&lt;"&amp;H173)+1</f>
        <v>52</v>
      </c>
      <c r="J173" s="25">
        <f>VLOOKUP(I173,'Point Table - Half'!A:B,2,FALSE)</f>
        <v>27</v>
      </c>
    </row>
    <row r="174" spans="1:30" ht="12.45" x14ac:dyDescent="0.3">
      <c r="A174" s="3" t="s">
        <v>106</v>
      </c>
      <c r="B174" s="3" t="s">
        <v>107</v>
      </c>
      <c r="C174" s="3" t="s">
        <v>33</v>
      </c>
      <c r="D174" s="3">
        <v>65</v>
      </c>
      <c r="E174" s="3" t="s">
        <v>933</v>
      </c>
      <c r="F174" s="3" t="str">
        <f>A174&amp;B174&amp;C174&amp;E174</f>
        <v>BruceContiMGate City Striders</v>
      </c>
      <c r="G174" s="13">
        <v>8.1546296296296297E-2</v>
      </c>
      <c r="H174" s="23">
        <f>IF(C174="F",VLOOKUP(D174,'F Half'!$A$2:$B$101,2,FALSE)*G174,VLOOKUP(D174,'M Half'!$A$2:$B$101,2,FALSE)*G174)</f>
        <v>6.323915277777778E-2</v>
      </c>
      <c r="I174" s="24">
        <f>COUNTIFS($C$2:$C$300,C174,$H$2:$H$300,"&lt;"&amp;H174)+1</f>
        <v>53</v>
      </c>
      <c r="J174" s="25">
        <f>VLOOKUP(I174,'Point Table - Half'!A:B,2,FALSE)</f>
        <v>26</v>
      </c>
    </row>
    <row r="175" spans="1:30" ht="12.45" x14ac:dyDescent="0.3">
      <c r="A175" t="s">
        <v>507</v>
      </c>
      <c r="B175" t="s">
        <v>508</v>
      </c>
      <c r="C175" t="s">
        <v>33</v>
      </c>
      <c r="D175">
        <v>46</v>
      </c>
      <c r="E175" t="s">
        <v>871</v>
      </c>
      <c r="F175" s="6" t="str">
        <f>A175&amp;B175&amp;C175&amp;E175</f>
        <v>RayLevesqueMMillennium Running</v>
      </c>
      <c r="G175" s="12">
        <v>6.8505787037037039E-2</v>
      </c>
      <c r="H175" s="23">
        <f>IF(C175="F",VLOOKUP(D175,'F Half'!$A$2:$B$101,2,FALSE)*G175,VLOOKUP(D175,'M Half'!$A$2:$B$101,2,FALSE)*G175)</f>
        <v>6.3258243749999998E-2</v>
      </c>
      <c r="I175" s="24">
        <f>COUNTIFS($C$2:$C$300,C175,$H$2:$H$300,"&lt;"&amp;H175)+1</f>
        <v>54</v>
      </c>
      <c r="J175" s="25">
        <f>VLOOKUP(I175,'Point Table - Half'!A:B,2,FALSE)</f>
        <v>25</v>
      </c>
      <c r="P175" s="6"/>
      <c r="Q175" s="6"/>
      <c r="W175" s="2"/>
      <c r="AA175" s="2"/>
      <c r="AB175" s="2"/>
      <c r="AC175" s="2"/>
      <c r="AD175" s="2"/>
    </row>
    <row r="176" spans="1:30" ht="12.45" x14ac:dyDescent="0.3">
      <c r="A176" s="3" t="s">
        <v>77</v>
      </c>
      <c r="B176" s="3" t="s">
        <v>98</v>
      </c>
      <c r="C176" s="3" t="s">
        <v>33</v>
      </c>
      <c r="D176" s="3">
        <v>21</v>
      </c>
      <c r="E176" s="3" t="s">
        <v>933</v>
      </c>
      <c r="F176" s="3" t="str">
        <f>A176&amp;B176&amp;C176&amp;E176</f>
        <v>ChrisDrudingMGate City Striders</v>
      </c>
      <c r="G176" s="13">
        <v>6.3300925925925927E-2</v>
      </c>
      <c r="H176" s="23">
        <f>IF(C176="F",VLOOKUP(D176,'F Half'!$A$2:$B$101,2,FALSE)*G176,VLOOKUP(D176,'M Half'!$A$2:$B$101,2,FALSE)*G176)</f>
        <v>6.3300925925925927E-2</v>
      </c>
      <c r="I176" s="24">
        <f>COUNTIFS($C$2:$C$300,C176,$H$2:$H$300,"&lt;"&amp;H176)+1</f>
        <v>55</v>
      </c>
      <c r="J176" s="25">
        <f>VLOOKUP(I176,'Point Table - Half'!A:B,2,FALSE)</f>
        <v>24</v>
      </c>
    </row>
    <row r="177" spans="1:30" ht="12.45" x14ac:dyDescent="0.3">
      <c r="A177" t="s">
        <v>48</v>
      </c>
      <c r="B177" t="s">
        <v>876</v>
      </c>
      <c r="C177" t="s">
        <v>33</v>
      </c>
      <c r="D177">
        <v>42</v>
      </c>
      <c r="E177" t="s">
        <v>871</v>
      </c>
      <c r="F177" s="6" t="str">
        <f>A177&amp;B177&amp;C177&amp;E177</f>
        <v>MichaelPophamMMillennium Running</v>
      </c>
      <c r="G177" s="12">
        <v>6.6372685185185187E-2</v>
      </c>
      <c r="H177" s="23">
        <f>IF(C177="F",VLOOKUP(D177,'F Half'!$A$2:$B$101,2,FALSE)*G177,VLOOKUP(D177,'M Half'!$A$2:$B$101,2,FALSE)*G177)</f>
        <v>6.3352728009259257E-2</v>
      </c>
      <c r="I177" s="24">
        <f>COUNTIFS($C$2:$C$300,C177,$H$2:$H$300,"&lt;"&amp;H177)+1</f>
        <v>56</v>
      </c>
      <c r="J177" s="25">
        <f>VLOOKUP(I177,'Point Table - Half'!A:B,2,FALSE)</f>
        <v>23</v>
      </c>
    </row>
    <row r="178" spans="1:30" ht="12.45" x14ac:dyDescent="0.3">
      <c r="A178" t="s">
        <v>517</v>
      </c>
      <c r="B178" t="s">
        <v>518</v>
      </c>
      <c r="C178" t="s">
        <v>33</v>
      </c>
      <c r="D178">
        <v>55</v>
      </c>
      <c r="E178" t="s">
        <v>871</v>
      </c>
      <c r="F178" s="6" t="str">
        <f>A178&amp;B178&amp;C178&amp;E178</f>
        <v>PeterLincolnMMillennium Running</v>
      </c>
      <c r="G178" s="11">
        <v>7.5627314814814814E-2</v>
      </c>
      <c r="H178" s="23">
        <f>IF(C178="F",VLOOKUP(D178,'F Half'!$A$2:$B$101,2,FALSE)*G178,VLOOKUP(D178,'M Half'!$A$2:$B$101,2,FALSE)*G178)</f>
        <v>6.4532787731481481E-2</v>
      </c>
      <c r="I178" s="24">
        <f>COUNTIFS($C$2:$C$300,C178,$H$2:$H$300,"&lt;"&amp;H178)+1</f>
        <v>57</v>
      </c>
      <c r="J178" s="25">
        <f>VLOOKUP(I178,'Point Table - Half'!A:B,2,FALSE)</f>
        <v>22</v>
      </c>
      <c r="P178" s="6"/>
      <c r="Q178" s="6"/>
      <c r="Z178" s="2"/>
      <c r="AA178" s="2"/>
      <c r="AB178" s="2"/>
      <c r="AC178" s="2"/>
      <c r="AD178" s="2"/>
    </row>
    <row r="179" spans="1:30" ht="12.45" x14ac:dyDescent="0.3">
      <c r="A179" s="3" t="s">
        <v>73</v>
      </c>
      <c r="B179" s="3" t="s">
        <v>74</v>
      </c>
      <c r="C179" s="3" t="s">
        <v>33</v>
      </c>
      <c r="D179" s="3">
        <v>50</v>
      </c>
      <c r="E179" s="3" t="s">
        <v>922</v>
      </c>
      <c r="F179" s="3" t="str">
        <f>A179&amp;B179&amp;C179&amp;E179</f>
        <v>JamesAikenMGreater Derry Track Club</v>
      </c>
      <c r="G179" s="13">
        <v>7.2378472222222226E-2</v>
      </c>
      <c r="H179" s="23">
        <f>IF(C179="F",VLOOKUP(D179,'F Half'!$A$2:$B$101,2,FALSE)*G179,VLOOKUP(D179,'M Half'!$A$2:$B$101,2,FALSE)*G179)</f>
        <v>6.4576072916666671E-2</v>
      </c>
      <c r="I179" s="24">
        <f>COUNTIFS($C$2:$C$300,C179,$H$2:$H$300,"&lt;"&amp;H179)+1</f>
        <v>58</v>
      </c>
      <c r="J179" s="25">
        <f>VLOOKUP(I179,'Point Table - Half'!A:B,2,FALSE)</f>
        <v>21</v>
      </c>
      <c r="P179" s="6"/>
      <c r="Q179" s="6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2.45" x14ac:dyDescent="0.3">
      <c r="A180" s="3" t="s">
        <v>672</v>
      </c>
      <c r="B180" s="3" t="s">
        <v>673</v>
      </c>
      <c r="C180" s="3" t="s">
        <v>33</v>
      </c>
      <c r="D180" s="3">
        <v>38</v>
      </c>
      <c r="E180" s="3" t="s">
        <v>922</v>
      </c>
      <c r="F180" s="3" t="str">
        <f>A180&amp;B180&amp;C180&amp;E180</f>
        <v>JustinMarshMGreater Derry Track Club</v>
      </c>
      <c r="G180" s="13">
        <v>6.6372685185185187E-2</v>
      </c>
      <c r="H180" s="23">
        <f>IF(C180="F",VLOOKUP(D180,'F Half'!$A$2:$B$101,2,FALSE)*G180,VLOOKUP(D180,'M Half'!$A$2:$B$101,2,FALSE)*G180)</f>
        <v>6.5177976851851852E-2</v>
      </c>
      <c r="I180" s="24">
        <f>COUNTIFS($C$2:$C$300,C180,$H$2:$H$300,"&lt;"&amp;H180)+1</f>
        <v>59</v>
      </c>
      <c r="J180" s="25">
        <f>VLOOKUP(I180,'Point Table - Half'!A:B,2,FALSE)</f>
        <v>20</v>
      </c>
      <c r="P180" s="6"/>
      <c r="Q180" s="6"/>
      <c r="V180" s="7"/>
      <c r="Z180" s="2"/>
      <c r="AA180" s="2"/>
      <c r="AB180" s="2"/>
      <c r="AC180" s="2"/>
      <c r="AD180" s="2"/>
    </row>
    <row r="181" spans="1:30" ht="12.45" x14ac:dyDescent="0.3">
      <c r="A181" t="s">
        <v>874</v>
      </c>
      <c r="B181" t="s">
        <v>875</v>
      </c>
      <c r="C181" t="s">
        <v>33</v>
      </c>
      <c r="D181">
        <v>29</v>
      </c>
      <c r="E181" t="s">
        <v>871</v>
      </c>
      <c r="F181" s="6" t="str">
        <f>A181&amp;B181&amp;C181&amp;E181</f>
        <v>ColtonPiperMMillennium Running</v>
      </c>
      <c r="G181" s="12">
        <v>6.5207175925925925E-2</v>
      </c>
      <c r="H181" s="23">
        <f>IF(C181="F",VLOOKUP(D181,'F Half'!$A$2:$B$101,2,FALSE)*G181,VLOOKUP(D181,'M Half'!$A$2:$B$101,2,FALSE)*G181)</f>
        <v>6.5207175925925925E-2</v>
      </c>
      <c r="I181" s="24">
        <f>COUNTIFS($C$2:$C$300,C181,$H$2:$H$300,"&lt;"&amp;H181)+1</f>
        <v>60</v>
      </c>
      <c r="J181" s="25">
        <f>VLOOKUP(I181,'Point Table - Half'!A:B,2,FALSE)</f>
        <v>19.5</v>
      </c>
    </row>
    <row r="182" spans="1:30" ht="12.45" x14ac:dyDescent="0.3">
      <c r="A182" s="3" t="s">
        <v>920</v>
      </c>
      <c r="B182" s="3" t="s">
        <v>921</v>
      </c>
      <c r="C182" s="3" t="s">
        <v>33</v>
      </c>
      <c r="D182" s="3">
        <v>42</v>
      </c>
      <c r="E182" s="3" t="s">
        <v>915</v>
      </c>
      <c r="F182" s="3" t="str">
        <f>A182&amp;B182&amp;C182&amp;E182</f>
        <v>JosephFeminoMGreater Manchester Running Club</v>
      </c>
      <c r="G182" s="13">
        <v>7.0181712962962953E-2</v>
      </c>
      <c r="H182" s="23">
        <f>IF(C182="F",VLOOKUP(D182,'F Half'!$A$2:$B$101,2,FALSE)*G182,VLOOKUP(D182,'M Half'!$A$2:$B$101,2,FALSE)*G182)</f>
        <v>6.6988445023148144E-2</v>
      </c>
      <c r="I182" s="24">
        <f>COUNTIFS($C$2:$C$300,C182,$H$2:$H$300,"&lt;"&amp;H182)+1</f>
        <v>61</v>
      </c>
      <c r="J182" s="25">
        <f>VLOOKUP(I182,'Point Table - Half'!A:B,2,FALSE)</f>
        <v>19</v>
      </c>
      <c r="P182" s="6"/>
      <c r="W182" s="2"/>
      <c r="X182" s="2"/>
      <c r="Y182" s="2"/>
      <c r="Z182" s="2"/>
      <c r="AA182" s="2"/>
    </row>
    <row r="183" spans="1:30" ht="12.45" x14ac:dyDescent="0.3">
      <c r="A183" s="3" t="s">
        <v>79</v>
      </c>
      <c r="B183" s="3" t="s">
        <v>80</v>
      </c>
      <c r="C183" s="3" t="s">
        <v>33</v>
      </c>
      <c r="D183" s="3">
        <v>51</v>
      </c>
      <c r="E183" s="3" t="s">
        <v>922</v>
      </c>
      <c r="F183" s="3" t="str">
        <f>A183&amp;B183&amp;C183&amp;E183</f>
        <v>ScottReiffMGreater Derry Track Club</v>
      </c>
      <c r="G183" s="13">
        <v>7.6700231481481473E-2</v>
      </c>
      <c r="H183" s="23">
        <f>IF(C183="F",VLOOKUP(D183,'F Half'!$A$2:$B$101,2,FALSE)*G183,VLOOKUP(D183,'M Half'!$A$2:$B$101,2,FALSE)*G183)</f>
        <v>6.7841354745370355E-2</v>
      </c>
      <c r="I183" s="24">
        <f>COUNTIFS($C$2:$C$300,C183,$H$2:$H$300,"&lt;"&amp;H183)+1</f>
        <v>62</v>
      </c>
      <c r="J183" s="25">
        <f>VLOOKUP(I183,'Point Table - Half'!A:B,2,FALSE)</f>
        <v>18.5</v>
      </c>
      <c r="P183" s="8"/>
      <c r="Q183" s="6"/>
      <c r="W183" s="2"/>
      <c r="AA183" s="2"/>
      <c r="AB183" s="2"/>
      <c r="AC183" s="2"/>
      <c r="AD183" s="2"/>
    </row>
    <row r="184" spans="1:30" ht="12.45" x14ac:dyDescent="0.3">
      <c r="A184" t="s">
        <v>495</v>
      </c>
      <c r="B184" t="s">
        <v>400</v>
      </c>
      <c r="C184" t="s">
        <v>33</v>
      </c>
      <c r="D184">
        <v>57</v>
      </c>
      <c r="E184" t="s">
        <v>871</v>
      </c>
      <c r="F184" s="6" t="str">
        <f>A184&amp;B184&amp;C184&amp;E184</f>
        <v>ChristopherBaermanMMillennium Running</v>
      </c>
      <c r="G184" s="12">
        <v>8.1452546296296294E-2</v>
      </c>
      <c r="H184" s="23">
        <f>IF(C184="F",VLOOKUP(D184,'F Half'!$A$2:$B$101,2,FALSE)*G184,VLOOKUP(D184,'M Half'!$A$2:$B$101,2,FALSE)*G184)</f>
        <v>6.8240943287037031E-2</v>
      </c>
      <c r="I184" s="24">
        <f>COUNTIFS($C$2:$C$300,C184,$H$2:$H$300,"&lt;"&amp;H184)+1</f>
        <v>63</v>
      </c>
      <c r="J184" s="25">
        <f>VLOOKUP(I184,'Point Table - Half'!A:B,2,FALSE)</f>
        <v>18</v>
      </c>
      <c r="P184" s="6"/>
      <c r="Q184" s="6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2.45" x14ac:dyDescent="0.3">
      <c r="A185" s="3" t="s">
        <v>676</v>
      </c>
      <c r="B185" s="3" t="s">
        <v>617</v>
      </c>
      <c r="C185" s="3" t="s">
        <v>33</v>
      </c>
      <c r="D185" s="3">
        <v>60</v>
      </c>
      <c r="E185" s="3" t="s">
        <v>922</v>
      </c>
      <c r="F185" s="3" t="str">
        <f>A185&amp;B185&amp;C185&amp;E185</f>
        <v>SeanCoyleMGreater Derry Track Club</v>
      </c>
      <c r="G185" s="13">
        <v>8.411226851851851E-2</v>
      </c>
      <c r="H185" s="23">
        <f>IF(C185="F",VLOOKUP(D185,'F Half'!$A$2:$B$101,2,FALSE)*G185,VLOOKUP(D185,'M Half'!$A$2:$B$101,2,FALSE)*G185)</f>
        <v>6.850103148148147E-2</v>
      </c>
      <c r="I185" s="24">
        <f>COUNTIFS($C$2:$C$300,C185,$H$2:$H$300,"&lt;"&amp;H185)+1</f>
        <v>64</v>
      </c>
      <c r="J185" s="25">
        <f>VLOOKUP(I185,'Point Table - Half'!A:B,2,FALSE)</f>
        <v>17.5</v>
      </c>
    </row>
    <row r="186" spans="1:30" ht="12.45" x14ac:dyDescent="0.3">
      <c r="A186" s="3" t="s">
        <v>113</v>
      </c>
      <c r="B186" s="3" t="s">
        <v>444</v>
      </c>
      <c r="C186" s="3" t="s">
        <v>33</v>
      </c>
      <c r="D186" s="3">
        <v>52</v>
      </c>
      <c r="E186" s="3" t="s">
        <v>922</v>
      </c>
      <c r="F186" s="3" t="str">
        <f>A186&amp;B186&amp;C186&amp;E186</f>
        <v>RichardChristianMGreater Derry Track Club</v>
      </c>
      <c r="G186" s="13">
        <v>7.8567129629629626E-2</v>
      </c>
      <c r="H186" s="23">
        <f>IF(C186="F",VLOOKUP(D186,'F Half'!$A$2:$B$101,2,FALSE)*G186,VLOOKUP(D186,'M Half'!$A$2:$B$101,2,FALSE)*G186)</f>
        <v>6.887980254629629E-2</v>
      </c>
      <c r="I186" s="24">
        <f>COUNTIFS($C$2:$C$300,C186,$H$2:$H$300,"&lt;"&amp;H186)+1</f>
        <v>65</v>
      </c>
      <c r="J186" s="25">
        <f>VLOOKUP(I186,'Point Table - Half'!A:B,2,FALSE)</f>
        <v>17</v>
      </c>
      <c r="P186" s="8"/>
      <c r="Y186" s="2"/>
      <c r="Z186" s="2"/>
      <c r="AA186" s="2"/>
      <c r="AB186" s="2"/>
      <c r="AC186" s="2"/>
      <c r="AD186" s="2"/>
    </row>
    <row r="187" spans="1:30" ht="12.45" x14ac:dyDescent="0.3">
      <c r="A187" t="s">
        <v>677</v>
      </c>
      <c r="B187" t="s">
        <v>552</v>
      </c>
      <c r="C187" t="s">
        <v>33</v>
      </c>
      <c r="D187">
        <v>53</v>
      </c>
      <c r="E187" t="s">
        <v>871</v>
      </c>
      <c r="F187" s="6" t="str">
        <f>A187&amp;B187&amp;C187&amp;E187</f>
        <v>JeremyGillMMillennium Running</v>
      </c>
      <c r="G187" s="12">
        <v>7.9415509259259262E-2</v>
      </c>
      <c r="H187" s="23">
        <f>IF(C187="F",VLOOKUP(D187,'F Half'!$A$2:$B$101,2,FALSE)*G187,VLOOKUP(D187,'M Half'!$A$2:$B$101,2,FALSE)*G187)</f>
        <v>6.9004135995370378E-2</v>
      </c>
      <c r="I187" s="24">
        <f>COUNTIFS($C$2:$C$300,C187,$H$2:$H$300,"&lt;"&amp;H187)+1</f>
        <v>66</v>
      </c>
      <c r="J187" s="25">
        <f>VLOOKUP(I187,'Point Table - Half'!A:B,2,FALSE)</f>
        <v>16.5</v>
      </c>
      <c r="P187" s="6"/>
      <c r="Q187" s="6"/>
      <c r="Z187" s="2"/>
      <c r="AA187" s="2"/>
      <c r="AB187" s="2"/>
      <c r="AC187" s="2"/>
      <c r="AD187" s="2"/>
    </row>
    <row r="188" spans="1:30" ht="12.45" x14ac:dyDescent="0.3">
      <c r="A188" t="s">
        <v>63</v>
      </c>
      <c r="B188" t="s">
        <v>422</v>
      </c>
      <c r="C188" t="s">
        <v>33</v>
      </c>
      <c r="D188">
        <v>58</v>
      </c>
      <c r="E188" t="s">
        <v>871</v>
      </c>
      <c r="F188" s="6" t="str">
        <f>A188&amp;B188&amp;C188&amp;E188</f>
        <v>GregSmithMMillennium Running</v>
      </c>
      <c r="G188" s="12">
        <v>8.3238425925925924E-2</v>
      </c>
      <c r="H188" s="23">
        <f>IF(C188="F",VLOOKUP(D188,'F Half'!$A$2:$B$101,2,FALSE)*G188,VLOOKUP(D188,'M Half'!$A$2:$B$101,2,FALSE)*G188)</f>
        <v>6.9087893518518517E-2</v>
      </c>
      <c r="I188" s="24">
        <f>COUNTIFS($C$2:$C$300,C188,$H$2:$H$300,"&lt;"&amp;H188)+1</f>
        <v>67</v>
      </c>
      <c r="J188" s="25">
        <f>VLOOKUP(I188,'Point Table - Half'!A:B,2,FALSE)</f>
        <v>16</v>
      </c>
      <c r="P188" s="6"/>
      <c r="Q188" s="6"/>
      <c r="Z188" s="2"/>
      <c r="AA188" s="2"/>
      <c r="AB188" s="2"/>
      <c r="AC188" s="2"/>
      <c r="AD188" s="2"/>
    </row>
    <row r="189" spans="1:30" ht="12.45" x14ac:dyDescent="0.3">
      <c r="A189" s="3" t="s">
        <v>563</v>
      </c>
      <c r="B189" s="3" t="s">
        <v>564</v>
      </c>
      <c r="C189" s="3" t="s">
        <v>33</v>
      </c>
      <c r="D189" s="3">
        <v>49</v>
      </c>
      <c r="E189" s="3" t="s">
        <v>922</v>
      </c>
      <c r="F189" s="3" t="str">
        <f>A189&amp;B189&amp;C189&amp;E189</f>
        <v>ClintHavensMGreater Derry Track Club</v>
      </c>
      <c r="G189" s="13">
        <v>7.713657407407408E-2</v>
      </c>
      <c r="H189" s="23">
        <f>IF(C189="F",VLOOKUP(D189,'F Half'!$A$2:$B$101,2,FALSE)*G189,VLOOKUP(D189,'M Half'!$A$2:$B$101,2,FALSE)*G189)</f>
        <v>6.9422916666666667E-2</v>
      </c>
      <c r="I189" s="24">
        <f>COUNTIFS($C$2:$C$300,C189,$H$2:$H$300,"&lt;"&amp;H189)+1</f>
        <v>68</v>
      </c>
      <c r="J189" s="25">
        <f>VLOOKUP(I189,'Point Table - Half'!A:B,2,FALSE)</f>
        <v>15.5</v>
      </c>
    </row>
    <row r="190" spans="1:30" ht="12.45" x14ac:dyDescent="0.3">
      <c r="A190" t="s">
        <v>532</v>
      </c>
      <c r="B190" s="2" t="s">
        <v>186</v>
      </c>
      <c r="C190" t="s">
        <v>33</v>
      </c>
      <c r="D190">
        <v>47</v>
      </c>
      <c r="E190" t="s">
        <v>871</v>
      </c>
      <c r="F190" s="6" t="str">
        <f>A190&amp;B190&amp;C190&amp;E190</f>
        <v>EricChorneyMMillennium Running</v>
      </c>
      <c r="G190" s="15">
        <v>7.6091435185185186E-2</v>
      </c>
      <c r="H190" s="23">
        <f>IF(C190="F",VLOOKUP(D190,'F Half'!$A$2:$B$101,2,FALSE)*G190,VLOOKUP(D190,'M Half'!$A$2:$B$101,2,FALSE)*G190)</f>
        <v>6.9669318055555554E-2</v>
      </c>
      <c r="I190" s="24">
        <f>COUNTIFS($C$2:$C$300,C190,$H$2:$H$300,"&lt;"&amp;H190)+1</f>
        <v>69</v>
      </c>
      <c r="J190" s="25">
        <f>VLOOKUP(I190,'Point Table - Half'!A:B,2,FALSE)</f>
        <v>15</v>
      </c>
    </row>
    <row r="191" spans="1:30" ht="12.45" x14ac:dyDescent="0.3">
      <c r="A191" s="3" t="s">
        <v>537</v>
      </c>
      <c r="B191" s="3" t="s">
        <v>793</v>
      </c>
      <c r="C191" s="3" t="s">
        <v>33</v>
      </c>
      <c r="D191" s="3">
        <v>50</v>
      </c>
      <c r="E191" s="3" t="s">
        <v>930</v>
      </c>
      <c r="F191" s="3" t="str">
        <f>A191&amp;B191&amp;C191&amp;E191</f>
        <v>SteveMcGowanMGranite State Racing Team</v>
      </c>
      <c r="G191" s="13">
        <v>7.8475694444444452E-2</v>
      </c>
      <c r="H191" s="23">
        <f>IF(C191="F",VLOOKUP(D191,'F Half'!$A$2:$B$101,2,FALSE)*G191,VLOOKUP(D191,'M Half'!$A$2:$B$101,2,FALSE)*G191)</f>
        <v>7.0016014583333341E-2</v>
      </c>
      <c r="I191" s="24">
        <f>COUNTIFS($C$2:$C$300,C191,$H$2:$H$300,"&lt;"&amp;H191)+1</f>
        <v>70</v>
      </c>
      <c r="J191" s="25">
        <f>VLOOKUP(I191,'Point Table - Half'!A:B,2,FALSE)</f>
        <v>14.5</v>
      </c>
      <c r="P191" s="6"/>
      <c r="Q191" s="6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2.45" x14ac:dyDescent="0.3">
      <c r="A192" t="s">
        <v>511</v>
      </c>
      <c r="B192" t="s">
        <v>466</v>
      </c>
      <c r="C192" t="s">
        <v>33</v>
      </c>
      <c r="D192">
        <v>64</v>
      </c>
      <c r="E192" t="s">
        <v>871</v>
      </c>
      <c r="F192" s="6" t="str">
        <f>A192&amp;B192&amp;C192&amp;E192</f>
        <v>WayneRobinsonMMillennium Running</v>
      </c>
      <c r="G192" s="12">
        <v>9.0546296296296291E-2</v>
      </c>
      <c r="H192" s="23">
        <f>IF(C192="F",VLOOKUP(D192,'F Half'!$A$2:$B$101,2,FALSE)*G192,VLOOKUP(D192,'M Half'!$A$2:$B$101,2,FALSE)*G192)</f>
        <v>7.0924913888888885E-2</v>
      </c>
      <c r="I192" s="24">
        <f>COUNTIFS($C$2:$C$300,C192,$H$2:$H$300,"&lt;"&amp;H192)+1</f>
        <v>71</v>
      </c>
      <c r="J192" s="25">
        <f>VLOOKUP(I192,'Point Table - Half'!A:B,2,FALSE)</f>
        <v>14</v>
      </c>
    </row>
    <row r="193" spans="1:30" ht="12.45" x14ac:dyDescent="0.3">
      <c r="A193" s="3" t="s">
        <v>77</v>
      </c>
      <c r="B193" s="3" t="s">
        <v>78</v>
      </c>
      <c r="C193" s="3" t="s">
        <v>33</v>
      </c>
      <c r="D193" s="3">
        <v>49</v>
      </c>
      <c r="E193" s="3" t="s">
        <v>922</v>
      </c>
      <c r="F193" s="3" t="str">
        <f>A193&amp;B193&amp;C193&amp;E193</f>
        <v>ChrisSeveranceMGreater Derry Track Club</v>
      </c>
      <c r="G193" s="13">
        <v>7.8832175925925924E-2</v>
      </c>
      <c r="H193" s="23">
        <f>IF(C193="F",VLOOKUP(D193,'F Half'!$A$2:$B$101,2,FALSE)*G193,VLOOKUP(D193,'M Half'!$A$2:$B$101,2,FALSE)*G193)</f>
        <v>7.094895833333334E-2</v>
      </c>
      <c r="I193" s="24">
        <f>COUNTIFS($C$2:$C$300,C193,$H$2:$H$300,"&lt;"&amp;H193)+1</f>
        <v>72</v>
      </c>
      <c r="J193" s="25">
        <f>VLOOKUP(I193,'Point Table - Half'!A:B,2,FALSE)</f>
        <v>13.5</v>
      </c>
      <c r="P193" s="6"/>
      <c r="W193" s="2"/>
      <c r="X193" s="2"/>
      <c r="Y193" s="2"/>
      <c r="Z193" s="2"/>
      <c r="AA193" s="2"/>
      <c r="AB193" s="2"/>
      <c r="AC193" s="2"/>
      <c r="AD193" s="2"/>
    </row>
    <row r="194" spans="1:30" ht="12.45" x14ac:dyDescent="0.3">
      <c r="A194" t="s">
        <v>832</v>
      </c>
      <c r="B194" t="s">
        <v>878</v>
      </c>
      <c r="C194" t="s">
        <v>33</v>
      </c>
      <c r="D194">
        <v>33</v>
      </c>
      <c r="E194" t="s">
        <v>871</v>
      </c>
      <c r="F194" s="6" t="str">
        <f>A194&amp;B194&amp;C194&amp;E194</f>
        <v>TimSnappMMillennium Running</v>
      </c>
      <c r="G194" s="12">
        <v>7.1125000000000008E-2</v>
      </c>
      <c r="H194" s="23">
        <f>IF(C194="F",VLOOKUP(D194,'F Half'!$A$2:$B$101,2,FALSE)*G194,VLOOKUP(D194,'M Half'!$A$2:$B$101,2,FALSE)*G194)</f>
        <v>7.103965000000001E-2</v>
      </c>
      <c r="I194" s="24">
        <f>COUNTIFS($C$2:$C$300,C194,$H$2:$H$300,"&lt;"&amp;H194)+1</f>
        <v>73</v>
      </c>
      <c r="J194" s="25">
        <f>VLOOKUP(I194,'Point Table - Half'!A:B,2,FALSE)</f>
        <v>13</v>
      </c>
    </row>
    <row r="195" spans="1:30" ht="12.45" x14ac:dyDescent="0.3">
      <c r="A195" t="s">
        <v>679</v>
      </c>
      <c r="B195" t="s">
        <v>868</v>
      </c>
      <c r="C195" t="s">
        <v>33</v>
      </c>
      <c r="D195">
        <v>58</v>
      </c>
      <c r="E195" s="2" t="s">
        <v>25</v>
      </c>
      <c r="F195" s="6" t="str">
        <f>A195&amp;B195&amp;C195&amp;E195</f>
        <v>RichMorrisseyMRUNNERS ALLEY</v>
      </c>
      <c r="G195" s="12">
        <v>8.6097222222222214E-2</v>
      </c>
      <c r="H195" s="23">
        <f>IF(C195="F",VLOOKUP(D195,'F Half'!$A$2:$B$101,2,FALSE)*G195,VLOOKUP(D195,'M Half'!$A$2:$B$101,2,FALSE)*G195)</f>
        <v>7.1460694444444431E-2</v>
      </c>
      <c r="I195" s="24">
        <f>COUNTIFS($C$2:$C$300,C195,$H$2:$H$300,"&lt;"&amp;H195)+1</f>
        <v>74</v>
      </c>
      <c r="J195" s="25">
        <f>VLOOKUP(I195,'Point Table - Half'!A:B,2,FALSE)</f>
        <v>12.5</v>
      </c>
    </row>
    <row r="196" spans="1:30" ht="12.45" x14ac:dyDescent="0.3">
      <c r="A196" t="s">
        <v>248</v>
      </c>
      <c r="B196" t="s">
        <v>890</v>
      </c>
      <c r="C196" t="s">
        <v>33</v>
      </c>
      <c r="D196">
        <v>51</v>
      </c>
      <c r="E196" t="s">
        <v>871</v>
      </c>
      <c r="F196" s="6" t="str">
        <f>A196&amp;B196&amp;C196&amp;E196</f>
        <v>HeathHuffmanMMillennium Running</v>
      </c>
      <c r="G196" s="12">
        <v>8.0825231481481477E-2</v>
      </c>
      <c r="H196" s="23">
        <f>IF(C196="F",VLOOKUP(D196,'F Half'!$A$2:$B$101,2,FALSE)*G196,VLOOKUP(D196,'M Half'!$A$2:$B$101,2,FALSE)*G196)</f>
        <v>7.1489917245370363E-2</v>
      </c>
      <c r="I196" s="24">
        <f>COUNTIFS($C$2:$C$300,C196,$H$2:$H$300,"&lt;"&amp;H196)+1</f>
        <v>75</v>
      </c>
      <c r="J196" s="25">
        <f>VLOOKUP(I196,'Point Table - Half'!A:B,2,FALSE)</f>
        <v>12</v>
      </c>
      <c r="P196" s="8"/>
      <c r="Z196" s="2"/>
      <c r="AA196" s="2"/>
      <c r="AB196" s="2"/>
      <c r="AC196" s="2"/>
      <c r="AD196" s="2"/>
    </row>
    <row r="197" spans="1:30" ht="12.45" x14ac:dyDescent="0.3">
      <c r="A197" s="3" t="s">
        <v>93</v>
      </c>
      <c r="B197" s="3" t="s">
        <v>94</v>
      </c>
      <c r="C197" s="3" t="s">
        <v>33</v>
      </c>
      <c r="D197" s="3">
        <v>51</v>
      </c>
      <c r="E197" s="3" t="s">
        <v>933</v>
      </c>
      <c r="F197" s="3" t="str">
        <f>A197&amp;B197&amp;C197&amp;E197</f>
        <v>MatthewShapiroMGate City Striders</v>
      </c>
      <c r="G197" s="13">
        <v>8.1281249999999999E-2</v>
      </c>
      <c r="H197" s="23">
        <f>IF(C197="F",VLOOKUP(D197,'F Half'!$A$2:$B$101,2,FALSE)*G197,VLOOKUP(D197,'M Half'!$A$2:$B$101,2,FALSE)*G197)</f>
        <v>7.1893265624999994E-2</v>
      </c>
      <c r="I197" s="24">
        <f>COUNTIFS($C$2:$C$300,C197,$H$2:$H$300,"&lt;"&amp;H197)+1</f>
        <v>76</v>
      </c>
      <c r="J197" s="25">
        <f>VLOOKUP(I197,'Point Table - Half'!A:B,2,FALSE)</f>
        <v>11.5</v>
      </c>
      <c r="P197" s="8"/>
      <c r="Q197" s="6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2.45" x14ac:dyDescent="0.3">
      <c r="A198" s="3" t="s">
        <v>528</v>
      </c>
      <c r="B198" s="3" t="s">
        <v>728</v>
      </c>
      <c r="C198" s="3" t="s">
        <v>33</v>
      </c>
      <c r="D198" s="3">
        <v>62</v>
      </c>
      <c r="E198" s="3" t="s">
        <v>922</v>
      </c>
      <c r="F198" s="3" t="str">
        <f>A198&amp;B198&amp;C198&amp;E198</f>
        <v>BryanKermanMGreater Derry Track Club</v>
      </c>
      <c r="G198" s="13">
        <v>9.2658564814814812E-2</v>
      </c>
      <c r="H198" s="23">
        <f>IF(C198="F",VLOOKUP(D198,'F Half'!$A$2:$B$101,2,FALSE)*G198,VLOOKUP(D198,'M Half'!$A$2:$B$101,2,FALSE)*G198)</f>
        <v>7.4024927430555554E-2</v>
      </c>
      <c r="I198" s="24">
        <f>COUNTIFS($C$2:$C$300,C198,$H$2:$H$300,"&lt;"&amp;H198)+1</f>
        <v>77</v>
      </c>
      <c r="J198" s="25">
        <f>VLOOKUP(I198,'Point Table - Half'!A:B,2,FALSE)</f>
        <v>11</v>
      </c>
    </row>
    <row r="199" spans="1:30" ht="12.45" x14ac:dyDescent="0.3">
      <c r="A199" s="3" t="s">
        <v>537</v>
      </c>
      <c r="B199" s="3" t="s">
        <v>941</v>
      </c>
      <c r="C199" s="3" t="s">
        <v>33</v>
      </c>
      <c r="D199" s="3">
        <v>66</v>
      </c>
      <c r="E199" s="3" t="s">
        <v>922</v>
      </c>
      <c r="F199" s="3" t="str">
        <f>A199&amp;B199&amp;C199&amp;E199</f>
        <v>StevePepeMGreater Derry Track Club</v>
      </c>
      <c r="G199" s="13">
        <v>9.6469907407407407E-2</v>
      </c>
      <c r="H199" s="23">
        <f>IF(C199="F",VLOOKUP(D199,'F Half'!$A$2:$B$101,2,FALSE)*G199,VLOOKUP(D199,'M Half'!$A$2:$B$101,2,FALSE)*G199)</f>
        <v>7.4069594907407416E-2</v>
      </c>
      <c r="I199" s="24">
        <f>COUNTIFS($C$2:$C$300,C199,$H$2:$H$300,"&lt;"&amp;H199)+1</f>
        <v>78</v>
      </c>
      <c r="J199" s="25">
        <f>VLOOKUP(I199,'Point Table - Half'!A:B,2,FALSE)</f>
        <v>10.5</v>
      </c>
    </row>
    <row r="200" spans="1:30" ht="12.45" x14ac:dyDescent="0.3">
      <c r="A200" s="3" t="s">
        <v>554</v>
      </c>
      <c r="B200" s="3" t="s">
        <v>265</v>
      </c>
      <c r="C200" s="3" t="s">
        <v>33</v>
      </c>
      <c r="D200" s="3">
        <v>68</v>
      </c>
      <c r="E200" s="3" t="s">
        <v>922</v>
      </c>
      <c r="F200" s="3" t="str">
        <f>A200&amp;B200&amp;C200&amp;E200</f>
        <v>GarySomogieMGreater Derry Track Club</v>
      </c>
      <c r="G200" s="13">
        <v>9.8875000000000005E-2</v>
      </c>
      <c r="H200" s="23">
        <f>IF(C200="F",VLOOKUP(D200,'F Half'!$A$2:$B$101,2,FALSE)*G200,VLOOKUP(D200,'M Half'!$A$2:$B$101,2,FALSE)*G200)</f>
        <v>7.4373775000000003E-2</v>
      </c>
      <c r="I200" s="24">
        <f>COUNTIFS($C$2:$C$300,C200,$H$2:$H$300,"&lt;"&amp;H200)+1</f>
        <v>79</v>
      </c>
      <c r="J200" s="25">
        <f>VLOOKUP(I200,'Point Table - Half'!A:B,2,FALSE)</f>
        <v>10</v>
      </c>
      <c r="P200" s="6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2.45" x14ac:dyDescent="0.3">
      <c r="A201" t="s">
        <v>545</v>
      </c>
      <c r="B201" t="s">
        <v>224</v>
      </c>
      <c r="C201" t="s">
        <v>33</v>
      </c>
      <c r="D201">
        <v>27</v>
      </c>
      <c r="E201" t="s">
        <v>871</v>
      </c>
      <c r="F201" s="6" t="str">
        <f>A201&amp;B201&amp;C201&amp;E201</f>
        <v>NoahKondorMMillennium Running</v>
      </c>
      <c r="G201" s="12">
        <v>7.4680555555555556E-2</v>
      </c>
      <c r="H201" s="23">
        <f>IF(C201="F",VLOOKUP(D201,'F Half'!$A$2:$B$101,2,FALSE)*G201,VLOOKUP(D201,'M Half'!$A$2:$B$101,2,FALSE)*G201)</f>
        <v>7.4680555555555556E-2</v>
      </c>
      <c r="I201" s="24">
        <f>COUNTIFS($C$2:$C$300,C201,$H$2:$H$300,"&lt;"&amp;H201)+1</f>
        <v>80</v>
      </c>
      <c r="J201" s="25">
        <f>VLOOKUP(I201,'Point Table - Half'!A:B,2,FALSE)</f>
        <v>9.75</v>
      </c>
      <c r="P201" s="8"/>
      <c r="Q201" s="6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2.45" x14ac:dyDescent="0.3">
      <c r="A202" t="s">
        <v>528</v>
      </c>
      <c r="B202" t="s">
        <v>529</v>
      </c>
      <c r="C202" t="s">
        <v>33</v>
      </c>
      <c r="D202">
        <v>60</v>
      </c>
      <c r="E202" t="s">
        <v>871</v>
      </c>
      <c r="F202" s="6" t="str">
        <f>A202&amp;B202&amp;C202&amp;E202</f>
        <v>BryanNowellMMillennium Running</v>
      </c>
      <c r="G202" s="12">
        <v>9.1819444444444454E-2</v>
      </c>
      <c r="H202" s="23">
        <f>IF(C202="F",VLOOKUP(D202,'F Half'!$A$2:$B$101,2,FALSE)*G202,VLOOKUP(D202,'M Half'!$A$2:$B$101,2,FALSE)*G202)</f>
        <v>7.4777755555555561E-2</v>
      </c>
      <c r="I202" s="24">
        <f>COUNTIFS($C$2:$C$300,C202,$H$2:$H$300,"&lt;"&amp;H202)+1</f>
        <v>81</v>
      </c>
      <c r="J202" s="25">
        <f>VLOOKUP(I202,'Point Table - Half'!A:B,2,FALSE)</f>
        <v>9.5</v>
      </c>
      <c r="P202" s="8"/>
      <c r="Q202" s="6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2.45" x14ac:dyDescent="0.3">
      <c r="A203" t="s">
        <v>790</v>
      </c>
      <c r="B203" t="s">
        <v>885</v>
      </c>
      <c r="C203" t="s">
        <v>33</v>
      </c>
      <c r="D203">
        <v>40</v>
      </c>
      <c r="E203" t="s">
        <v>871</v>
      </c>
      <c r="F203" s="6" t="str">
        <f>A203&amp;B203&amp;C203&amp;E203</f>
        <v>RobSilvermanMMillennium Running</v>
      </c>
      <c r="G203" s="12">
        <v>7.8123842592592599E-2</v>
      </c>
      <c r="H203" s="23">
        <f>IF(C203="F",VLOOKUP(D203,'F Half'!$A$2:$B$101,2,FALSE)*G203,VLOOKUP(D203,'M Half'!$A$2:$B$101,2,FALSE)*G203)</f>
        <v>7.5748877777777779E-2</v>
      </c>
      <c r="I203" s="24">
        <f>COUNTIFS($C$2:$C$300,C203,$H$2:$H$300,"&lt;"&amp;H203)+1</f>
        <v>82</v>
      </c>
      <c r="J203" s="25">
        <f>VLOOKUP(I203,'Point Table - Half'!A:B,2,FALSE)</f>
        <v>9.25</v>
      </c>
      <c r="P203" s="8"/>
      <c r="Q203" s="6"/>
      <c r="Z203" s="2"/>
      <c r="AA203" s="2"/>
      <c r="AB203" s="2"/>
      <c r="AC203" s="2"/>
      <c r="AD203" s="2"/>
    </row>
    <row r="204" spans="1:30" ht="13" customHeight="1" x14ac:dyDescent="0.3">
      <c r="A204" t="s">
        <v>537</v>
      </c>
      <c r="B204" t="s">
        <v>538</v>
      </c>
      <c r="C204" t="s">
        <v>33</v>
      </c>
      <c r="D204">
        <v>60</v>
      </c>
      <c r="E204" t="s">
        <v>871</v>
      </c>
      <c r="F204" s="6" t="str">
        <f>A204&amp;B204&amp;C204&amp;E204</f>
        <v>StevePembertonMMillennium Running</v>
      </c>
      <c r="G204" s="12">
        <v>9.3526620370370364E-2</v>
      </c>
      <c r="H204" s="23">
        <f>IF(C204="F",VLOOKUP(D204,'F Half'!$A$2:$B$101,2,FALSE)*G204,VLOOKUP(D204,'M Half'!$A$2:$B$101,2,FALSE)*G204)</f>
        <v>7.6168079629629626E-2</v>
      </c>
      <c r="I204" s="24">
        <f>COUNTIFS($C$2:$C$300,C204,$H$2:$H$300,"&lt;"&amp;H204)+1</f>
        <v>83</v>
      </c>
      <c r="J204" s="25">
        <f>VLOOKUP(I204,'Point Table - Half'!A:B,2,FALSE)</f>
        <v>9</v>
      </c>
      <c r="P204" s="6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2.45" x14ac:dyDescent="0.3">
      <c r="A205" t="s">
        <v>896</v>
      </c>
      <c r="B205" t="s">
        <v>897</v>
      </c>
      <c r="C205" t="s">
        <v>33</v>
      </c>
      <c r="D205">
        <v>47</v>
      </c>
      <c r="E205" t="s">
        <v>871</v>
      </c>
      <c r="F205" s="6" t="str">
        <f>A205&amp;B205&amp;C205&amp;E205</f>
        <v>JorgeVelezMMillennium Running</v>
      </c>
      <c r="G205" s="12">
        <v>8.5498842592592592E-2</v>
      </c>
      <c r="H205" s="23">
        <f>IF(C205="F",VLOOKUP(D205,'F Half'!$A$2:$B$101,2,FALSE)*G205,VLOOKUP(D205,'M Half'!$A$2:$B$101,2,FALSE)*G205)</f>
        <v>7.8282740277777776E-2</v>
      </c>
      <c r="I205" s="24">
        <f>COUNTIFS($C$2:$C$300,C205,$H$2:$H$300,"&lt;"&amp;H205)+1</f>
        <v>84</v>
      </c>
      <c r="J205" s="25">
        <f>VLOOKUP(I205,'Point Table - Half'!A:B,2,FALSE)</f>
        <v>8.75</v>
      </c>
    </row>
    <row r="206" spans="1:30" ht="12.45" x14ac:dyDescent="0.3">
      <c r="A206" s="3" t="s">
        <v>145</v>
      </c>
      <c r="B206" s="3" t="s">
        <v>146</v>
      </c>
      <c r="C206" s="3" t="s">
        <v>33</v>
      </c>
      <c r="D206" s="3">
        <v>62</v>
      </c>
      <c r="E206" s="3" t="s">
        <v>933</v>
      </c>
      <c r="F206" s="3" t="str">
        <f>A206&amp;B206&amp;C206&amp;E206</f>
        <v>PhilPetschekMGate City Striders</v>
      </c>
      <c r="G206" s="13">
        <v>9.8907407407407402E-2</v>
      </c>
      <c r="H206" s="23">
        <f>IF(C206="F",VLOOKUP(D206,'F Half'!$A$2:$B$101,2,FALSE)*G206,VLOOKUP(D206,'M Half'!$A$2:$B$101,2,FALSE)*G206)</f>
        <v>7.9017127777777779E-2</v>
      </c>
      <c r="I206" s="24">
        <f>COUNTIFS($C$2:$C$300,C206,$H$2:$H$300,"&lt;"&amp;H206)+1</f>
        <v>85</v>
      </c>
      <c r="J206" s="25">
        <f>VLOOKUP(I206,'Point Table - Half'!A:B,2,FALSE)</f>
        <v>8.5</v>
      </c>
    </row>
    <row r="207" spans="1:30" ht="12.45" x14ac:dyDescent="0.3">
      <c r="A207" s="3" t="s">
        <v>583</v>
      </c>
      <c r="B207" s="3" t="s">
        <v>934</v>
      </c>
      <c r="C207" s="3" t="s">
        <v>33</v>
      </c>
      <c r="D207" s="3">
        <v>36</v>
      </c>
      <c r="E207" s="3" t="s">
        <v>933</v>
      </c>
      <c r="F207" s="3" t="str">
        <f>A207&amp;B207&amp;C207&amp;E207</f>
        <v>WilliamBenedumMGate City Striders</v>
      </c>
      <c r="G207" s="13">
        <v>7.9984953703703704E-2</v>
      </c>
      <c r="H207" s="23">
        <f>IF(C207="F",VLOOKUP(D207,'F Half'!$A$2:$B$101,2,FALSE)*G207,VLOOKUP(D207,'M Half'!$A$2:$B$101,2,FALSE)*G207)</f>
        <v>7.9273087615740742E-2</v>
      </c>
      <c r="I207" s="24">
        <f>COUNTIFS($C$2:$C$300,C207,$H$2:$H$300,"&lt;"&amp;H207)+1</f>
        <v>86</v>
      </c>
      <c r="J207" s="25">
        <f>VLOOKUP(I207,'Point Table - Half'!A:B,2,FALSE)</f>
        <v>8.25</v>
      </c>
      <c r="P207" s="8"/>
      <c r="Q207" s="6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2.45" x14ac:dyDescent="0.3">
      <c r="A208" s="3" t="s">
        <v>113</v>
      </c>
      <c r="B208" t="s">
        <v>114</v>
      </c>
      <c r="C208" s="3" t="s">
        <v>33</v>
      </c>
      <c r="D208" s="3">
        <v>56</v>
      </c>
      <c r="E208" s="3" t="s">
        <v>933</v>
      </c>
      <c r="F208" s="3" t="str">
        <f>A208&amp;B208&amp;C208&amp;E208</f>
        <v>RichardFijalkowskiMGate City Striders</v>
      </c>
      <c r="G208" s="13">
        <v>9.4442129629629626E-2</v>
      </c>
      <c r="H208" s="23">
        <f>IF(C208="F",VLOOKUP(D208,'F Half'!$A$2:$B$101,2,FALSE)*G208,VLOOKUP(D208,'M Half'!$A$2:$B$101,2,FALSE)*G208)</f>
        <v>7.9860264814814813E-2</v>
      </c>
      <c r="I208" s="24">
        <f>COUNTIFS($C$2:$C$300,C208,$H$2:$H$300,"&lt;"&amp;H208)+1</f>
        <v>87</v>
      </c>
      <c r="J208" s="25">
        <f>VLOOKUP(I208,'Point Table - Half'!A:B,2,FALSE)</f>
        <v>8</v>
      </c>
      <c r="P208" s="6"/>
      <c r="Q208" s="6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2.45" x14ac:dyDescent="0.3">
      <c r="A209" t="s">
        <v>532</v>
      </c>
      <c r="B209" t="s">
        <v>405</v>
      </c>
      <c r="C209" t="s">
        <v>33</v>
      </c>
      <c r="D209">
        <v>43</v>
      </c>
      <c r="E209" t="s">
        <v>871</v>
      </c>
      <c r="F209" s="6" t="str">
        <f>A209&amp;B209&amp;C209&amp;E209</f>
        <v>EricBoucherMMillennium Running</v>
      </c>
      <c r="G209" s="12">
        <v>8.50636574074074E-2</v>
      </c>
      <c r="H209" s="23">
        <f>IF(C209="F",VLOOKUP(D209,'F Half'!$A$2:$B$101,2,FALSE)*G209,VLOOKUP(D209,'M Half'!$A$2:$B$101,2,FALSE)*G209)</f>
        <v>8.0529764467592579E-2</v>
      </c>
      <c r="I209" s="24">
        <f>COUNTIFS($C$2:$C$300,C209,$H$2:$H$300,"&lt;"&amp;H209)+1</f>
        <v>88</v>
      </c>
      <c r="J209" s="25">
        <f>VLOOKUP(I209,'Point Table - Half'!A:B,2,FALSE)</f>
        <v>7.75</v>
      </c>
    </row>
    <row r="210" spans="1:30" ht="12.45" x14ac:dyDescent="0.3">
      <c r="A210" s="3" t="s">
        <v>697</v>
      </c>
      <c r="B210" s="3" t="s">
        <v>698</v>
      </c>
      <c r="C210" s="3" t="s">
        <v>33</v>
      </c>
      <c r="D210" s="3">
        <v>29</v>
      </c>
      <c r="E210" s="3" t="s">
        <v>933</v>
      </c>
      <c r="F210" s="3" t="str">
        <f>A210&amp;B210&amp;C210&amp;E210</f>
        <v>CallumMeredithMGate City Striders</v>
      </c>
      <c r="G210" s="13">
        <v>8.1006944444444437E-2</v>
      </c>
      <c r="H210" s="23">
        <f>IF(C210="F",VLOOKUP(D210,'F Half'!$A$2:$B$101,2,FALSE)*G210,VLOOKUP(D210,'M Half'!$A$2:$B$101,2,FALSE)*G210)</f>
        <v>8.1006944444444437E-2</v>
      </c>
      <c r="I210" s="24">
        <f>COUNTIFS($C$2:$C$300,C210,$H$2:$H$300,"&lt;"&amp;H210)+1</f>
        <v>89</v>
      </c>
      <c r="J210" s="25">
        <f>VLOOKUP(I210,'Point Table - Half'!A:B,2,FALSE)</f>
        <v>7.5</v>
      </c>
    </row>
    <row r="211" spans="1:30" ht="12.45" x14ac:dyDescent="0.3">
      <c r="A211" s="3" t="s">
        <v>117</v>
      </c>
      <c r="B211" s="3" t="s">
        <v>118</v>
      </c>
      <c r="C211" s="3" t="s">
        <v>33</v>
      </c>
      <c r="D211" s="3">
        <v>42</v>
      </c>
      <c r="E211" s="3" t="s">
        <v>933</v>
      </c>
      <c r="F211" s="3" t="str">
        <f>A211&amp;B211&amp;C211&amp;E211</f>
        <v>IsaacHornMGate City Striders</v>
      </c>
      <c r="G211" s="13">
        <v>8.8097222222222216E-2</v>
      </c>
      <c r="H211" s="23">
        <f>IF(C211="F",VLOOKUP(D211,'F Half'!$A$2:$B$101,2,FALSE)*G211,VLOOKUP(D211,'M Half'!$A$2:$B$101,2,FALSE)*G211)</f>
        <v>8.4088798611111112E-2</v>
      </c>
      <c r="I211" s="24">
        <f>COUNTIFS($C$2:$C$300,C211,$H$2:$H$300,"&lt;"&amp;H211)+1</f>
        <v>90</v>
      </c>
      <c r="J211" s="25">
        <f>VLOOKUP(I211,'Point Table - Half'!A:B,2,FALSE)</f>
        <v>7.25</v>
      </c>
      <c r="P211" s="6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2.45" x14ac:dyDescent="0.3">
      <c r="A212" t="s">
        <v>561</v>
      </c>
      <c r="B212" t="s">
        <v>562</v>
      </c>
      <c r="C212" t="s">
        <v>33</v>
      </c>
      <c r="D212">
        <v>47</v>
      </c>
      <c r="E212" t="s">
        <v>871</v>
      </c>
      <c r="F212" s="6" t="str">
        <f>A212&amp;B212&amp;C212&amp;E212</f>
        <v>BillDucasseMMillennium Running</v>
      </c>
      <c r="G212" s="12">
        <v>9.4844907407407406E-2</v>
      </c>
      <c r="H212" s="23">
        <f>IF(C212="F",VLOOKUP(D212,'F Half'!$A$2:$B$101,2,FALSE)*G212,VLOOKUP(D212,'M Half'!$A$2:$B$101,2,FALSE)*G212)</f>
        <v>8.6839997222222215E-2</v>
      </c>
      <c r="I212" s="24">
        <f>COUNTIFS($C$2:$C$300,C212,$H$2:$H$300,"&lt;"&amp;H212)+1</f>
        <v>91</v>
      </c>
      <c r="J212" s="25">
        <f>VLOOKUP(I212,'Point Table - Half'!A:B,2,FALSE)</f>
        <v>7</v>
      </c>
    </row>
    <row r="213" spans="1:30" ht="12.45" x14ac:dyDescent="0.3">
      <c r="A213" t="s">
        <v>546</v>
      </c>
      <c r="B213" t="s">
        <v>547</v>
      </c>
      <c r="C213" t="s">
        <v>33</v>
      </c>
      <c r="D213">
        <v>42</v>
      </c>
      <c r="E213" t="s">
        <v>871</v>
      </c>
      <c r="F213" s="6" t="str">
        <f>A213&amp;B213&amp;C213&amp;E213</f>
        <v>TorayMonteiroMMillennium Running</v>
      </c>
      <c r="G213" s="12">
        <v>9.3108796296296301E-2</v>
      </c>
      <c r="H213" s="23">
        <f>IF(C213="F",VLOOKUP(D213,'F Half'!$A$2:$B$101,2,FALSE)*G213,VLOOKUP(D213,'M Half'!$A$2:$B$101,2,FALSE)*G213)</f>
        <v>8.8872346064814825E-2</v>
      </c>
      <c r="I213" s="24">
        <f>COUNTIFS($C$2:$C$300,C213,$H$2:$H$300,"&lt;"&amp;H213)+1</f>
        <v>92</v>
      </c>
      <c r="J213" s="25">
        <f>VLOOKUP(I213,'Point Table - Half'!A:B,2,FALSE)</f>
        <v>6.75</v>
      </c>
      <c r="P213" s="6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2.45" x14ac:dyDescent="0.3">
      <c r="A214" s="3" t="s">
        <v>180</v>
      </c>
      <c r="B214" s="3" t="s">
        <v>327</v>
      </c>
      <c r="C214" s="3" t="s">
        <v>33</v>
      </c>
      <c r="D214" s="3">
        <v>56</v>
      </c>
      <c r="E214" s="3" t="s">
        <v>922</v>
      </c>
      <c r="F214" s="3" t="str">
        <f>A214&amp;B214&amp;C214&amp;E214</f>
        <v>MarkRapaportMGreater Derry Track Club</v>
      </c>
      <c r="G214" s="13">
        <v>0.11020486111111111</v>
      </c>
      <c r="H214" s="23">
        <f>IF(C214="F",VLOOKUP(D214,'F Half'!$A$2:$B$101,2,FALSE)*G214,VLOOKUP(D214,'M Half'!$A$2:$B$101,2,FALSE)*G214)</f>
        <v>9.3189230555555558E-2</v>
      </c>
      <c r="I214" s="24">
        <f>COUNTIFS($C$2:$C$300,C214,$H$2:$H$300,"&lt;"&amp;H214)+1</f>
        <v>93</v>
      </c>
      <c r="J214" s="25">
        <f>VLOOKUP(I214,'Point Table - Half'!A:B,2,FALSE)</f>
        <v>6.5</v>
      </c>
      <c r="P214" s="8"/>
      <c r="Z214" s="2"/>
      <c r="AA214" s="2"/>
      <c r="AB214" s="2"/>
      <c r="AC214" s="2"/>
      <c r="AD214" s="2"/>
    </row>
    <row r="215" spans="1:30" ht="12.45" x14ac:dyDescent="0.3">
      <c r="A215" s="3" t="s">
        <v>577</v>
      </c>
      <c r="B215" s="3" t="s">
        <v>906</v>
      </c>
      <c r="C215" s="3" t="s">
        <v>33</v>
      </c>
      <c r="D215" s="3">
        <v>65</v>
      </c>
      <c r="E215" s="3" t="s">
        <v>871</v>
      </c>
      <c r="F215" s="3" t="str">
        <f>A215&amp;B215&amp;C215&amp;E215</f>
        <v>JonathanNugentMMillennium Running</v>
      </c>
      <c r="G215" s="13">
        <v>0.12072916666666667</v>
      </c>
      <c r="H215" s="23">
        <f>IF(C215="F",VLOOKUP(D215,'F Half'!$A$2:$B$101,2,FALSE)*G215,VLOOKUP(D215,'M Half'!$A$2:$B$101,2,FALSE)*G215)</f>
        <v>9.3625468749999996E-2</v>
      </c>
      <c r="I215" s="24">
        <f>COUNTIFS($C$2:$C$300,C215,$H$2:$H$300,"&lt;"&amp;H215)+1</f>
        <v>94</v>
      </c>
      <c r="J215" s="25">
        <f>VLOOKUP(I215,'Point Table - Half'!A:B,2,FALSE)</f>
        <v>6.25</v>
      </c>
    </row>
    <row r="216" spans="1:30" ht="12.45" x14ac:dyDescent="0.3">
      <c r="A216" s="3" t="s">
        <v>473</v>
      </c>
      <c r="B216" s="3" t="s">
        <v>936</v>
      </c>
      <c r="C216" s="3" t="s">
        <v>33</v>
      </c>
      <c r="D216" s="3">
        <v>61</v>
      </c>
      <c r="E216" s="3" t="s">
        <v>933</v>
      </c>
      <c r="F216" s="3" t="str">
        <f>A216&amp;B216&amp;C216&amp;E216</f>
        <v>DavidLongMGate City Striders</v>
      </c>
      <c r="G216" s="13">
        <v>0.11735763888888889</v>
      </c>
      <c r="H216" s="23">
        <f>IF(C216="F",VLOOKUP(D216,'F Half'!$A$2:$B$101,2,FALSE)*G216,VLOOKUP(D216,'M Half'!$A$2:$B$101,2,FALSE)*G216)</f>
        <v>9.4672407291666663E-2</v>
      </c>
      <c r="I216" s="24">
        <f>COUNTIFS($C$2:$C$300,C216,$H$2:$H$300,"&lt;"&amp;H216)+1</f>
        <v>95</v>
      </c>
      <c r="J216" s="25">
        <f>VLOOKUP(I216,'Point Table - Half'!A:B,2,FALSE)</f>
        <v>6</v>
      </c>
    </row>
    <row r="217" spans="1:30" ht="12.45" x14ac:dyDescent="0.3">
      <c r="A217" s="3" t="s">
        <v>111</v>
      </c>
      <c r="B217" s="3" t="s">
        <v>588</v>
      </c>
      <c r="C217" s="3" t="s">
        <v>33</v>
      </c>
      <c r="D217" s="3">
        <v>52</v>
      </c>
      <c r="E217" s="3" t="s">
        <v>871</v>
      </c>
      <c r="F217" s="3" t="str">
        <f>A217&amp;B217&amp;C217&amp;E217</f>
        <v>RobertHoffmanMMillennium Running</v>
      </c>
      <c r="G217" s="13">
        <v>0.11124537037037037</v>
      </c>
      <c r="H217" s="23">
        <f>IF(C217="F",VLOOKUP(D217,'F Half'!$A$2:$B$101,2,FALSE)*G217,VLOOKUP(D217,'M Half'!$A$2:$B$101,2,FALSE)*G217)</f>
        <v>9.7528816203703711E-2</v>
      </c>
      <c r="I217" s="24">
        <f>COUNTIFS($C$2:$C$300,C217,$H$2:$H$300,"&lt;"&amp;H217)+1</f>
        <v>96</v>
      </c>
      <c r="J217" s="25">
        <f>VLOOKUP(I217,'Point Table - Half'!A:B,2,FALSE)</f>
        <v>5.75</v>
      </c>
    </row>
    <row r="218" spans="1:30" ht="12.45" x14ac:dyDescent="0.3">
      <c r="A218" s="3" t="s">
        <v>36</v>
      </c>
      <c r="B218" s="3" t="s">
        <v>693</v>
      </c>
      <c r="C218" s="3" t="s">
        <v>33</v>
      </c>
      <c r="D218" s="3">
        <v>52</v>
      </c>
      <c r="E218" s="3" t="s">
        <v>871</v>
      </c>
      <c r="F218" s="3" t="str">
        <f>A218&amp;B218&amp;C218&amp;E218</f>
        <v>ThomasAckermanMMillennium Running</v>
      </c>
      <c r="G218" s="13">
        <v>0.11178125</v>
      </c>
      <c r="H218" s="23">
        <f>IF(C218="F",VLOOKUP(D218,'F Half'!$A$2:$B$101,2,FALSE)*G218,VLOOKUP(D218,'M Half'!$A$2:$B$101,2,FALSE)*G218)</f>
        <v>9.7998621874999997E-2</v>
      </c>
      <c r="I218" s="24">
        <f>COUNTIFS($C$2:$C$300,C218,$H$2:$H$300,"&lt;"&amp;H218)+1</f>
        <v>97</v>
      </c>
      <c r="J218" s="25">
        <f>VLOOKUP(I218,'Point Table - Half'!A:B,2,FALSE)</f>
        <v>5.5</v>
      </c>
      <c r="P218" s="6"/>
      <c r="Q218" s="6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2.45" x14ac:dyDescent="0.3">
      <c r="A219" s="3" t="s">
        <v>802</v>
      </c>
      <c r="B219" s="3" t="s">
        <v>514</v>
      </c>
      <c r="C219" s="3" t="s">
        <v>33</v>
      </c>
      <c r="D219" s="3">
        <v>48</v>
      </c>
      <c r="E219" s="3" t="s">
        <v>922</v>
      </c>
      <c r="F219" s="3" t="str">
        <f>A219&amp;B219&amp;C219&amp;E219</f>
        <v>JeffLevineMGreater Derry Track Club</v>
      </c>
      <c r="G219" s="13">
        <v>0.10801041666666666</v>
      </c>
      <c r="H219" s="23">
        <f>IF(C219="F",VLOOKUP(D219,'F Half'!$A$2:$B$101,2,FALSE)*G219,VLOOKUP(D219,'M Half'!$A$2:$B$101,2,FALSE)*G219)</f>
        <v>9.805185625E-2</v>
      </c>
      <c r="I219" s="24">
        <f>COUNTIFS($C$2:$C$300,C219,$H$2:$H$300,"&lt;"&amp;H219)+1</f>
        <v>98</v>
      </c>
      <c r="J219" s="25">
        <f>VLOOKUP(I219,'Point Table - Half'!A:B,2,FALSE)</f>
        <v>5.25</v>
      </c>
      <c r="P219" s="6"/>
      <c r="W219" s="2"/>
      <c r="X219" s="2"/>
      <c r="Y219" s="2"/>
      <c r="Z219" s="2"/>
      <c r="AA219" s="2"/>
      <c r="AB219" s="2"/>
      <c r="AC219" s="2"/>
      <c r="AD219" s="2"/>
    </row>
    <row r="220" spans="1:30" ht="12.45" x14ac:dyDescent="0.3">
      <c r="A220" s="3" t="s">
        <v>152</v>
      </c>
      <c r="B220" s="3" t="s">
        <v>153</v>
      </c>
      <c r="C220" s="3" t="s">
        <v>33</v>
      </c>
      <c r="D220" s="3">
        <v>45</v>
      </c>
      <c r="E220" s="3" t="s">
        <v>922</v>
      </c>
      <c r="F220" s="3" t="str">
        <f>A220&amp;B220&amp;C220&amp;E220</f>
        <v>SharadVidyarthyMGreater Derry Track Club</v>
      </c>
      <c r="G220" s="13">
        <v>0.10803587962962963</v>
      </c>
      <c r="H220" s="23">
        <f>IF(C220="F",VLOOKUP(D220,'F Half'!$A$2:$B$101,2,FALSE)*G220,VLOOKUP(D220,'M Half'!$A$2:$B$101,2,FALSE)*G220)</f>
        <v>0.10059220752314815</v>
      </c>
      <c r="I220" s="24">
        <f>COUNTIFS($C$2:$C$300,C220,$H$2:$H$300,"&lt;"&amp;H220)+1</f>
        <v>99</v>
      </c>
      <c r="J220" s="25">
        <f>VLOOKUP(I220,'Point Table - Half'!A:B,2,FALSE)</f>
        <v>5</v>
      </c>
    </row>
    <row r="221" spans="1:30" ht="12.45" x14ac:dyDescent="0.3">
      <c r="A221" s="3" t="s">
        <v>559</v>
      </c>
      <c r="B221" s="3" t="s">
        <v>239</v>
      </c>
      <c r="C221" s="3" t="s">
        <v>33</v>
      </c>
      <c r="D221" s="3">
        <v>66</v>
      </c>
      <c r="E221" s="3" t="s">
        <v>871</v>
      </c>
      <c r="F221" s="3" t="str">
        <f>A221&amp;B221&amp;C221&amp;E221</f>
        <v>AdamRosenthalMMillennium Running</v>
      </c>
      <c r="G221" s="13">
        <v>0.1417650462962963</v>
      </c>
      <c r="H221" s="23">
        <f>IF(C221="F",VLOOKUP(D221,'F Half'!$A$2:$B$101,2,FALSE)*G221,VLOOKUP(D221,'M Half'!$A$2:$B$101,2,FALSE)*G221)</f>
        <v>0.1088472025462963</v>
      </c>
      <c r="I221" s="24">
        <f>COUNTIFS($C$2:$C$300,C221,$H$2:$H$300,"&lt;"&amp;H221)+1</f>
        <v>100</v>
      </c>
      <c r="J221" s="25">
        <f>VLOOKUP(I221,'Point Table - Half'!A:B,2,FALSE)</f>
        <v>4.875</v>
      </c>
      <c r="P221" s="6"/>
      <c r="Q221" s="6"/>
      <c r="W221" s="2"/>
      <c r="AA221" s="2"/>
      <c r="AB221" s="2"/>
      <c r="AC221" s="2"/>
      <c r="AD221" s="2"/>
    </row>
    <row r="222" spans="1:30" ht="12.45" x14ac:dyDescent="0.3">
      <c r="A222" s="3" t="s">
        <v>584</v>
      </c>
      <c r="B222" s="3" t="s">
        <v>585</v>
      </c>
      <c r="C222" s="3" t="s">
        <v>33</v>
      </c>
      <c r="D222" s="3">
        <v>60</v>
      </c>
      <c r="E222" s="3" t="s">
        <v>922</v>
      </c>
      <c r="F222" s="3" t="str">
        <f>A222&amp;B222&amp;C222&amp;E222</f>
        <v>PaulSchofieldMGreater Derry Track Club</v>
      </c>
      <c r="G222" s="13">
        <v>0.14374768518518519</v>
      </c>
      <c r="H222" s="23">
        <f>IF(C222="F",VLOOKUP(D222,'F Half'!$A$2:$B$101,2,FALSE)*G222,VLOOKUP(D222,'M Half'!$A$2:$B$101,2,FALSE)*G222)</f>
        <v>0.11706811481481481</v>
      </c>
      <c r="I222" s="24">
        <f>COUNTIFS($C$2:$C$300,C222,$H$2:$H$300,"&lt;"&amp;H222)+1</f>
        <v>101</v>
      </c>
      <c r="J222" s="25">
        <f>VLOOKUP(I222,'Point Table - Half'!A:B,2,FALSE)</f>
        <v>4.75</v>
      </c>
    </row>
    <row r="223" spans="1:30" ht="12.45" x14ac:dyDescent="0.3"/>
    <row r="224" spans="1:30" ht="12.45" x14ac:dyDescent="0.3"/>
    <row r="225" ht="12.45" x14ac:dyDescent="0.3"/>
    <row r="226" ht="12.45" x14ac:dyDescent="0.3"/>
    <row r="227" ht="12.45" x14ac:dyDescent="0.3"/>
    <row r="228" ht="12.45" x14ac:dyDescent="0.3"/>
    <row r="229" ht="12.45" x14ac:dyDescent="0.3"/>
    <row r="230" ht="12.45" x14ac:dyDescent="0.3"/>
    <row r="231" ht="12.45" x14ac:dyDescent="0.3"/>
    <row r="232" ht="12.45" x14ac:dyDescent="0.3"/>
    <row r="233" ht="12.45" x14ac:dyDescent="0.3"/>
    <row r="234" ht="12.45" x14ac:dyDescent="0.3"/>
    <row r="235" ht="12.45" x14ac:dyDescent="0.3"/>
    <row r="236" ht="12.45" x14ac:dyDescent="0.3"/>
    <row r="237" ht="12.45" x14ac:dyDescent="0.3"/>
    <row r="238" ht="12.45" x14ac:dyDescent="0.3"/>
    <row r="239" ht="12.45" x14ac:dyDescent="0.3"/>
    <row r="240" ht="12.45" x14ac:dyDescent="0.3"/>
    <row r="241" ht="12.45" x14ac:dyDescent="0.3"/>
    <row r="242" ht="12.45" x14ac:dyDescent="0.3"/>
    <row r="243" ht="12.45" x14ac:dyDescent="0.3"/>
    <row r="244" ht="12.45" x14ac:dyDescent="0.3"/>
    <row r="245" ht="12.45" x14ac:dyDescent="0.3"/>
    <row r="246" ht="12.45" x14ac:dyDescent="0.3"/>
    <row r="247" ht="12.45" x14ac:dyDescent="0.3"/>
    <row r="248" ht="12.45" x14ac:dyDescent="0.3"/>
    <row r="249" ht="12.45" x14ac:dyDescent="0.3"/>
    <row r="250" ht="12.45" x14ac:dyDescent="0.3"/>
    <row r="251" ht="12.45" x14ac:dyDescent="0.3"/>
    <row r="252" ht="12.45" x14ac:dyDescent="0.3"/>
    <row r="253" ht="12.45" x14ac:dyDescent="0.3"/>
    <row r="254" ht="12.45" x14ac:dyDescent="0.3"/>
    <row r="255" ht="12.45" x14ac:dyDescent="0.3"/>
    <row r="256" ht="12.45" x14ac:dyDescent="0.3"/>
    <row r="257" ht="12.45" x14ac:dyDescent="0.3"/>
    <row r="258" ht="12.45" x14ac:dyDescent="0.3"/>
    <row r="259" ht="12.45" x14ac:dyDescent="0.3"/>
    <row r="260" ht="12.45" x14ac:dyDescent="0.3"/>
    <row r="261" ht="12.45" x14ac:dyDescent="0.3"/>
    <row r="262" ht="12.45" x14ac:dyDescent="0.3"/>
    <row r="263" ht="12.45" x14ac:dyDescent="0.3"/>
    <row r="264" ht="12.45" x14ac:dyDescent="0.3"/>
    <row r="265" ht="12.45" x14ac:dyDescent="0.3"/>
    <row r="266" ht="12.45" x14ac:dyDescent="0.3"/>
    <row r="267" ht="12.45" x14ac:dyDescent="0.3"/>
    <row r="268" ht="12.45" x14ac:dyDescent="0.3"/>
    <row r="269" ht="12.45" x14ac:dyDescent="0.3"/>
    <row r="270" ht="12.45" x14ac:dyDescent="0.3"/>
    <row r="271" ht="12.45" x14ac:dyDescent="0.3"/>
    <row r="272" ht="12.45" x14ac:dyDescent="0.3"/>
    <row r="273" ht="12.45" x14ac:dyDescent="0.3"/>
    <row r="274" ht="12.45" x14ac:dyDescent="0.3"/>
    <row r="275" ht="12.45" x14ac:dyDescent="0.3"/>
    <row r="276" ht="12.45" x14ac:dyDescent="0.3"/>
    <row r="277" ht="12.45" x14ac:dyDescent="0.3"/>
    <row r="278" ht="12.45" x14ac:dyDescent="0.3"/>
    <row r="279" ht="12.45" x14ac:dyDescent="0.3"/>
    <row r="280" ht="12.45" x14ac:dyDescent="0.3"/>
    <row r="281" ht="12.45" x14ac:dyDescent="0.3"/>
    <row r="282" ht="12.45" x14ac:dyDescent="0.3"/>
    <row r="283" ht="12.45" x14ac:dyDescent="0.3"/>
    <row r="284" ht="12.45" x14ac:dyDescent="0.3"/>
    <row r="285" ht="12.45" x14ac:dyDescent="0.3"/>
    <row r="286" ht="12.45" x14ac:dyDescent="0.3"/>
    <row r="287" ht="12.45" x14ac:dyDescent="0.3"/>
    <row r="288" ht="12.45" x14ac:dyDescent="0.3"/>
    <row r="289" ht="12.45" x14ac:dyDescent="0.3"/>
    <row r="290" ht="12.45" x14ac:dyDescent="0.3"/>
    <row r="291" ht="12.45" x14ac:dyDescent="0.3"/>
    <row r="292" ht="12.45" x14ac:dyDescent="0.3"/>
    <row r="293" ht="12.45" x14ac:dyDescent="0.3"/>
    <row r="294" ht="12.45" x14ac:dyDescent="0.3"/>
    <row r="295" ht="12.45" x14ac:dyDescent="0.3"/>
    <row r="296" ht="12.45" x14ac:dyDescent="0.3"/>
    <row r="297" ht="12.45" x14ac:dyDescent="0.3"/>
    <row r="298" ht="12.45" x14ac:dyDescent="0.3"/>
    <row r="299" ht="12.45" x14ac:dyDescent="0.3"/>
    <row r="300" ht="12.45" x14ac:dyDescent="0.3"/>
    <row r="301" ht="12.45" x14ac:dyDescent="0.3"/>
    <row r="302" ht="12.45" x14ac:dyDescent="0.3"/>
    <row r="303" ht="12.45" x14ac:dyDescent="0.3"/>
    <row r="304" ht="12.45" x14ac:dyDescent="0.3"/>
    <row r="305" ht="12.45" x14ac:dyDescent="0.3"/>
    <row r="306" ht="12.45" x14ac:dyDescent="0.3"/>
    <row r="307" ht="12.45" x14ac:dyDescent="0.3"/>
    <row r="308" ht="12.45" x14ac:dyDescent="0.3"/>
    <row r="309" ht="12.45" x14ac:dyDescent="0.3"/>
    <row r="310" ht="12.45" x14ac:dyDescent="0.3"/>
    <row r="311" ht="12.45" x14ac:dyDescent="0.3"/>
    <row r="312" ht="12.45" x14ac:dyDescent="0.3"/>
    <row r="313" ht="12.45" x14ac:dyDescent="0.3"/>
    <row r="314" ht="12.45" x14ac:dyDescent="0.3"/>
    <row r="315" ht="12.45" x14ac:dyDescent="0.3"/>
    <row r="316" ht="12.45" x14ac:dyDescent="0.3"/>
    <row r="317" ht="12.45" x14ac:dyDescent="0.3"/>
    <row r="318" ht="12.45" x14ac:dyDescent="0.3"/>
    <row r="319" ht="12.45" x14ac:dyDescent="0.3"/>
    <row r="320" ht="12.45" x14ac:dyDescent="0.3"/>
    <row r="321" ht="12.45" x14ac:dyDescent="0.3"/>
    <row r="322" ht="12.45" x14ac:dyDescent="0.3"/>
    <row r="323" ht="12.45" x14ac:dyDescent="0.3"/>
    <row r="324" ht="12.45" x14ac:dyDescent="0.3"/>
    <row r="325" ht="12.45" x14ac:dyDescent="0.3"/>
    <row r="326" ht="12.45" x14ac:dyDescent="0.3"/>
    <row r="327" ht="12.45" x14ac:dyDescent="0.3"/>
    <row r="328" ht="12.45" x14ac:dyDescent="0.3"/>
    <row r="329" ht="12.45" x14ac:dyDescent="0.3"/>
    <row r="330" ht="12.45" x14ac:dyDescent="0.3"/>
    <row r="331" ht="12.45" x14ac:dyDescent="0.3"/>
    <row r="332" ht="12.45" x14ac:dyDescent="0.3"/>
    <row r="333" ht="12.45" x14ac:dyDescent="0.3"/>
    <row r="334" ht="12.45" x14ac:dyDescent="0.3"/>
    <row r="335" ht="12.45" x14ac:dyDescent="0.3"/>
    <row r="336" ht="12.45" x14ac:dyDescent="0.3"/>
    <row r="337" ht="12.45" x14ac:dyDescent="0.3"/>
    <row r="338" ht="12.45" x14ac:dyDescent="0.3"/>
    <row r="339" ht="12.45" x14ac:dyDescent="0.3"/>
    <row r="340" ht="12.45" x14ac:dyDescent="0.3"/>
    <row r="341" ht="12.45" x14ac:dyDescent="0.3"/>
    <row r="342" ht="12.45" x14ac:dyDescent="0.3"/>
    <row r="343" ht="12.45" x14ac:dyDescent="0.3"/>
    <row r="344" ht="12.45" x14ac:dyDescent="0.3"/>
    <row r="345" ht="12.45" x14ac:dyDescent="0.3"/>
    <row r="346" ht="12.45" x14ac:dyDescent="0.3"/>
    <row r="347" ht="12.45" x14ac:dyDescent="0.3"/>
    <row r="348" ht="12.45" x14ac:dyDescent="0.3"/>
    <row r="349" ht="12.45" x14ac:dyDescent="0.3"/>
    <row r="350" ht="12.45" x14ac:dyDescent="0.3"/>
    <row r="351" ht="12.45" x14ac:dyDescent="0.3"/>
    <row r="352" ht="12.45" x14ac:dyDescent="0.3"/>
    <row r="353" ht="12.45" x14ac:dyDescent="0.3"/>
    <row r="354" ht="12.45" x14ac:dyDescent="0.3"/>
    <row r="355" ht="12.45" x14ac:dyDescent="0.3"/>
    <row r="356" ht="12.45" x14ac:dyDescent="0.3"/>
    <row r="357" ht="12.45" x14ac:dyDescent="0.3"/>
    <row r="358" ht="12.45" x14ac:dyDescent="0.3"/>
    <row r="359" ht="12.45" x14ac:dyDescent="0.3"/>
    <row r="360" ht="12.45" x14ac:dyDescent="0.3"/>
    <row r="361" ht="12.45" x14ac:dyDescent="0.3"/>
    <row r="362" ht="12.45" x14ac:dyDescent="0.3"/>
    <row r="363" ht="12.45" x14ac:dyDescent="0.3"/>
    <row r="364" ht="12.45" x14ac:dyDescent="0.3"/>
    <row r="365" ht="12.45" x14ac:dyDescent="0.3"/>
    <row r="366" ht="12.45" x14ac:dyDescent="0.3"/>
    <row r="367" ht="12.45" x14ac:dyDescent="0.3"/>
    <row r="368" ht="12.45" x14ac:dyDescent="0.3"/>
    <row r="369" ht="12.45" x14ac:dyDescent="0.3"/>
    <row r="370" ht="12.45" x14ac:dyDescent="0.3"/>
    <row r="371" ht="12.45" x14ac:dyDescent="0.3"/>
    <row r="372" ht="12.45" x14ac:dyDescent="0.3"/>
    <row r="373" ht="12.45" x14ac:dyDescent="0.3"/>
    <row r="374" ht="12.45" x14ac:dyDescent="0.3"/>
    <row r="375" ht="12.45" x14ac:dyDescent="0.3"/>
    <row r="376" ht="12.45" x14ac:dyDescent="0.3"/>
    <row r="377" ht="12.45" x14ac:dyDescent="0.3"/>
    <row r="378" ht="12.45" x14ac:dyDescent="0.3"/>
    <row r="379" ht="12.45" x14ac:dyDescent="0.3"/>
    <row r="380" ht="12.45" x14ac:dyDescent="0.3"/>
    <row r="381" ht="12.45" x14ac:dyDescent="0.3"/>
    <row r="382" ht="12.45" x14ac:dyDescent="0.3"/>
    <row r="383" ht="12.45" x14ac:dyDescent="0.3"/>
    <row r="384" ht="12.45" x14ac:dyDescent="0.3"/>
    <row r="385" ht="12.45" x14ac:dyDescent="0.3"/>
    <row r="386" ht="12.45" x14ac:dyDescent="0.3"/>
    <row r="387" ht="12.45" x14ac:dyDescent="0.3"/>
    <row r="388" ht="12.45" x14ac:dyDescent="0.3"/>
    <row r="389" ht="12.45" x14ac:dyDescent="0.3"/>
    <row r="390" ht="12.45" x14ac:dyDescent="0.3"/>
    <row r="391" ht="12.45" x14ac:dyDescent="0.3"/>
    <row r="392" ht="12.45" x14ac:dyDescent="0.3"/>
    <row r="393" ht="12.45" x14ac:dyDescent="0.3"/>
    <row r="394" ht="12.45" x14ac:dyDescent="0.3"/>
    <row r="395" ht="12.45" x14ac:dyDescent="0.3"/>
    <row r="396" ht="12.45" x14ac:dyDescent="0.3"/>
    <row r="397" ht="12.45" x14ac:dyDescent="0.3"/>
    <row r="398" ht="12.45" x14ac:dyDescent="0.3"/>
    <row r="399" ht="12.45" x14ac:dyDescent="0.3"/>
    <row r="400" ht="12.45" x14ac:dyDescent="0.3"/>
    <row r="401" ht="12.45" x14ac:dyDescent="0.3"/>
    <row r="402" ht="12.45" x14ac:dyDescent="0.3"/>
    <row r="403" ht="12.45" x14ac:dyDescent="0.3"/>
    <row r="404" ht="12.45" x14ac:dyDescent="0.3"/>
    <row r="405" ht="12.45" x14ac:dyDescent="0.3"/>
    <row r="406" ht="12.45" x14ac:dyDescent="0.3"/>
    <row r="407" ht="12.45" x14ac:dyDescent="0.3"/>
    <row r="408" ht="12.45" x14ac:dyDescent="0.3"/>
    <row r="409" ht="12.45" x14ac:dyDescent="0.3"/>
    <row r="410" ht="12.45" x14ac:dyDescent="0.3"/>
    <row r="411" ht="12.45" x14ac:dyDescent="0.3"/>
    <row r="412" ht="12.45" x14ac:dyDescent="0.3"/>
    <row r="413" ht="12.45" x14ac:dyDescent="0.3"/>
    <row r="414" ht="12.45" x14ac:dyDescent="0.3"/>
    <row r="415" ht="12.45" x14ac:dyDescent="0.3"/>
    <row r="416" ht="12.45" x14ac:dyDescent="0.3"/>
    <row r="417" ht="12.45" x14ac:dyDescent="0.3"/>
    <row r="418" ht="12.45" x14ac:dyDescent="0.3"/>
    <row r="419" ht="12.45" x14ac:dyDescent="0.3"/>
    <row r="420" ht="12.45" x14ac:dyDescent="0.3"/>
    <row r="421" ht="12.45" x14ac:dyDescent="0.3"/>
    <row r="422" ht="12.45" x14ac:dyDescent="0.3"/>
    <row r="423" ht="12.45" x14ac:dyDescent="0.3"/>
    <row r="424" ht="12.45" x14ac:dyDescent="0.3"/>
    <row r="425" ht="12.45" x14ac:dyDescent="0.3"/>
    <row r="426" ht="12.45" x14ac:dyDescent="0.3"/>
    <row r="427" ht="12.45" x14ac:dyDescent="0.3"/>
    <row r="428" ht="12.45" x14ac:dyDescent="0.3"/>
    <row r="429" ht="12.45" x14ac:dyDescent="0.3"/>
    <row r="430" ht="12.45" x14ac:dyDescent="0.3"/>
    <row r="431" ht="12.45" x14ac:dyDescent="0.3"/>
    <row r="432" ht="12.45" x14ac:dyDescent="0.3"/>
    <row r="433" ht="12.45" x14ac:dyDescent="0.3"/>
    <row r="434" ht="12.45" x14ac:dyDescent="0.3"/>
    <row r="435" ht="12.45" x14ac:dyDescent="0.3"/>
    <row r="436" ht="12.45" x14ac:dyDescent="0.3"/>
    <row r="437" ht="12.45" x14ac:dyDescent="0.3"/>
    <row r="438" ht="12.45" x14ac:dyDescent="0.3"/>
    <row r="439" ht="12.45" x14ac:dyDescent="0.3"/>
    <row r="440" ht="12.45" x14ac:dyDescent="0.3"/>
    <row r="441" ht="12.45" x14ac:dyDescent="0.3"/>
    <row r="442" ht="12.45" x14ac:dyDescent="0.3"/>
    <row r="443" ht="12.45" x14ac:dyDescent="0.3"/>
    <row r="444" ht="12.45" x14ac:dyDescent="0.3"/>
    <row r="445" ht="12.45" x14ac:dyDescent="0.3"/>
    <row r="446" ht="12.45" x14ac:dyDescent="0.3"/>
    <row r="447" ht="12.45" x14ac:dyDescent="0.3"/>
    <row r="448" ht="12.45" x14ac:dyDescent="0.3"/>
    <row r="449" ht="12.45" x14ac:dyDescent="0.3"/>
    <row r="450" ht="12.45" x14ac:dyDescent="0.3"/>
    <row r="451" ht="12.45" x14ac:dyDescent="0.3"/>
    <row r="452" ht="12.45" x14ac:dyDescent="0.3"/>
    <row r="453" ht="12.45" x14ac:dyDescent="0.3"/>
    <row r="454" ht="12.45" x14ac:dyDescent="0.3"/>
    <row r="455" ht="12.45" x14ac:dyDescent="0.3"/>
    <row r="456" ht="12.45" x14ac:dyDescent="0.3"/>
    <row r="457" ht="12.45" x14ac:dyDescent="0.3"/>
    <row r="458" ht="12.45" x14ac:dyDescent="0.3"/>
    <row r="459" ht="12.45" x14ac:dyDescent="0.3"/>
    <row r="460" ht="12.45" x14ac:dyDescent="0.3"/>
    <row r="461" ht="12.45" x14ac:dyDescent="0.3"/>
    <row r="462" ht="12.45" x14ac:dyDescent="0.3"/>
    <row r="463" ht="12.45" x14ac:dyDescent="0.3"/>
    <row r="464" ht="12.45" x14ac:dyDescent="0.3"/>
    <row r="465" ht="12.45" x14ac:dyDescent="0.3"/>
    <row r="466" ht="12.45" x14ac:dyDescent="0.3"/>
    <row r="467" ht="12.45" x14ac:dyDescent="0.3"/>
    <row r="468" ht="12.45" x14ac:dyDescent="0.3"/>
    <row r="469" ht="12.45" x14ac:dyDescent="0.3"/>
    <row r="470" ht="12.45" x14ac:dyDescent="0.3"/>
    <row r="471" ht="12.45" x14ac:dyDescent="0.3"/>
    <row r="472" ht="12.45" x14ac:dyDescent="0.3"/>
    <row r="473" ht="12.45" x14ac:dyDescent="0.3"/>
    <row r="474" ht="12.45" x14ac:dyDescent="0.3"/>
    <row r="475" ht="12.45" x14ac:dyDescent="0.3"/>
    <row r="476" ht="12.45" x14ac:dyDescent="0.3"/>
    <row r="477" ht="12.45" x14ac:dyDescent="0.3"/>
    <row r="478" ht="12.45" x14ac:dyDescent="0.3"/>
    <row r="479" ht="12.45" x14ac:dyDescent="0.3"/>
    <row r="480" ht="12.45" x14ac:dyDescent="0.3"/>
    <row r="481" ht="12.45" x14ac:dyDescent="0.3"/>
    <row r="482" ht="12.45" x14ac:dyDescent="0.3"/>
    <row r="483" ht="12.45" x14ac:dyDescent="0.3"/>
    <row r="484" ht="12.45" x14ac:dyDescent="0.3"/>
    <row r="485" ht="12.45" x14ac:dyDescent="0.3"/>
    <row r="486" ht="12.45" x14ac:dyDescent="0.3"/>
    <row r="487" ht="12.45" x14ac:dyDescent="0.3"/>
    <row r="488" ht="12.45" x14ac:dyDescent="0.3"/>
    <row r="489" ht="12.45" x14ac:dyDescent="0.3"/>
    <row r="490" ht="12.45" x14ac:dyDescent="0.3"/>
    <row r="491" ht="12.45" x14ac:dyDescent="0.3"/>
    <row r="492" ht="12.45" x14ac:dyDescent="0.3"/>
    <row r="493" ht="12.45" x14ac:dyDescent="0.3"/>
    <row r="494" ht="12.45" x14ac:dyDescent="0.3"/>
    <row r="495" ht="12.45" x14ac:dyDescent="0.3"/>
    <row r="496" ht="12.45" x14ac:dyDescent="0.3"/>
    <row r="497" ht="12.45" x14ac:dyDescent="0.3"/>
    <row r="498" ht="12.45" x14ac:dyDescent="0.3"/>
  </sheetData>
  <sortState xmlns:xlrd2="http://schemas.microsoft.com/office/spreadsheetml/2017/richdata2" ref="A2:AD498">
    <sortCondition ref="C2:C498"/>
    <sortCondition descending="1" ref="J2:J498"/>
  </sortState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50"/>
  <sheetViews>
    <sheetView workbookViewId="0">
      <pane ySplit="1" topLeftCell="A2" activePane="bottomLeft" state="frozen"/>
      <selection pane="bottomLeft" activeCell="F44" sqref="F44"/>
    </sheetView>
  </sheetViews>
  <sheetFormatPr defaultColWidth="11.53515625" defaultRowHeight="15.75" customHeight="1" outlineLevelCol="1" x14ac:dyDescent="0.3"/>
  <cols>
    <col min="1" max="1" width="11.4609375" style="17" bestFit="1" customWidth="1"/>
    <col min="2" max="2" width="7.84375" style="17" bestFit="1" customWidth="1"/>
    <col min="3" max="3" width="10.765625" style="17" bestFit="1" customWidth="1"/>
    <col min="4" max="4" width="7.15234375" style="17" bestFit="1" customWidth="1"/>
    <col min="5" max="5" width="4.23046875" style="17" bestFit="1" customWidth="1"/>
    <col min="6" max="6" width="28.3046875" style="17" bestFit="1" customWidth="1" collapsed="1"/>
    <col min="7" max="7" width="42.765625" style="17" hidden="1" customWidth="1" outlineLevel="1"/>
    <col min="8" max="8" width="11.23046875" style="17" bestFit="1" customWidth="1"/>
    <col min="9" max="9" width="8.69140625" style="17" bestFit="1" customWidth="1"/>
    <col min="10" max="10" width="19.07421875" style="17" bestFit="1" customWidth="1"/>
    <col min="11" max="11" width="20.69140625" style="17" bestFit="1" customWidth="1"/>
    <col min="12" max="12" width="13.61328125" style="17" bestFit="1" customWidth="1"/>
    <col min="13" max="13" width="16.23046875" style="17" bestFit="1" customWidth="1"/>
    <col min="14" max="14" width="6.3046875" style="17" bestFit="1" customWidth="1"/>
    <col min="15" max="16384" width="11.53515625" style="17"/>
  </cols>
  <sheetData>
    <row r="1" spans="1:14" s="10" customFormat="1" ht="15.75" customHeight="1" x14ac:dyDescent="0.3"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16</v>
      </c>
      <c r="I1" s="4" t="s">
        <v>27</v>
      </c>
      <c r="J1" s="4" t="s">
        <v>28</v>
      </c>
      <c r="K1" s="4" t="s">
        <v>30</v>
      </c>
      <c r="L1" s="4" t="s">
        <v>29</v>
      </c>
      <c r="M1" s="4" t="s">
        <v>17</v>
      </c>
      <c r="N1" s="27" t="s">
        <v>0</v>
      </c>
    </row>
    <row r="2" spans="1:14" ht="15.75" customHeight="1" x14ac:dyDescent="0.3">
      <c r="A2" s="38" t="s">
        <v>938</v>
      </c>
      <c r="B2" s="2" t="s">
        <v>71</v>
      </c>
      <c r="C2" s="2" t="s">
        <v>72</v>
      </c>
      <c r="D2" s="2" t="s">
        <v>57</v>
      </c>
      <c r="E2" s="2">
        <v>59</v>
      </c>
      <c r="F2" s="2" t="s">
        <v>21</v>
      </c>
      <c r="G2" s="2" t="str">
        <f t="shared" ref="G2:G12" si="0">B2&amp;C2&amp;D2&amp;F2</f>
        <v>PamelaMooreFUPPER VALLEY RUNNING CLUB</v>
      </c>
      <c r="H2" s="26">
        <f>SUMIF('Nashua 10K'!$F$2:$F$300,$G2,'Nashua 10K'!$J$2:$J$300)</f>
        <v>100</v>
      </c>
      <c r="I2" s="26">
        <f>SUMIF('Cinco 5K'!$F$2:$F$399,$G2,'Cinco 5K'!$J$2:$J$399)</f>
        <v>88</v>
      </c>
      <c r="J2" s="26">
        <f>SUMIF('Run for Freedom 10K'!$F$2:$F$300,$G2,'Run for Freedom 10K'!$J$2:$J$300)</f>
        <v>88</v>
      </c>
      <c r="K2" s="26">
        <f>SUMIF('Half Way to St. Patty 5K'!$F$2:$F$300,$G2,'Half Way to St. Patty 5K'!$J$2:$J$300)</f>
        <v>100</v>
      </c>
      <c r="L2" s="26">
        <f>SUMIF('Downriver 10K'!$F$2:$F$300,$G2,'Downriver 10K'!$J$2:$J$300)</f>
        <v>97</v>
      </c>
      <c r="M2" s="26">
        <f>SUMIF('New England Half'!$F$2:$F$300,$G2,'New England Half'!$J$2:$J$300)</f>
        <v>119</v>
      </c>
      <c r="N2" s="28">
        <f t="shared" ref="N2:N12" si="1">SUM(H2:M2)</f>
        <v>592</v>
      </c>
    </row>
    <row r="3" spans="1:14" ht="15.75" customHeight="1" x14ac:dyDescent="0.3">
      <c r="A3" s="38" t="s">
        <v>938</v>
      </c>
      <c r="B3" s="3" t="s">
        <v>55</v>
      </c>
      <c r="C3" s="3" t="s">
        <v>56</v>
      </c>
      <c r="D3" s="3" t="s">
        <v>57</v>
      </c>
      <c r="E3" s="3">
        <v>36</v>
      </c>
      <c r="F3" s="3" t="s">
        <v>19</v>
      </c>
      <c r="G3" s="2" t="str">
        <f t="shared" si="0"/>
        <v>TivanCasavantFGREATER DERRY TRACK CLUB</v>
      </c>
      <c r="H3" s="26">
        <f>SUMIF('Nashua 10K'!$F$2:$F$300,$G3,'Nashua 10K'!$J$2:$J$300)</f>
        <v>82</v>
      </c>
      <c r="I3" s="26">
        <f>SUMIF('Cinco 5K'!$F$2:$F$399,$G3,'Cinco 5K'!$J$2:$J$399)</f>
        <v>56</v>
      </c>
      <c r="J3" s="26">
        <f>SUMIF('Run for Freedom 10K'!$F$2:$F$300,$G3,'Run for Freedom 10K'!$J$2:$J$300)</f>
        <v>58</v>
      </c>
      <c r="K3" s="26">
        <f>SUMIF('Half Way to St. Patty 5K'!$F$2:$F$300,$G3,'Half Way to St. Patty 5K'!$J$2:$J$300)</f>
        <v>73</v>
      </c>
      <c r="L3" s="26">
        <f>SUMIF('Downriver 10K'!$F$2:$F$300,$G3,'Downriver 10K'!$J$2:$J$300)</f>
        <v>70</v>
      </c>
      <c r="M3" s="26">
        <f>SUMIF('New England Half'!$F$2:$F$300,$G3,'New England Half'!$J$2:$J$300)</f>
        <v>104</v>
      </c>
      <c r="N3" s="28">
        <f t="shared" si="1"/>
        <v>443</v>
      </c>
    </row>
    <row r="4" spans="1:14" ht="15.75" customHeight="1" x14ac:dyDescent="0.3">
      <c r="A4" s="38" t="s">
        <v>938</v>
      </c>
      <c r="B4" s="2" t="s">
        <v>134</v>
      </c>
      <c r="C4" s="2" t="s">
        <v>135</v>
      </c>
      <c r="D4" s="2" t="s">
        <v>57</v>
      </c>
      <c r="E4" s="2">
        <v>75</v>
      </c>
      <c r="F4" s="2" t="s">
        <v>18</v>
      </c>
      <c r="G4" s="6" t="str">
        <f t="shared" si="0"/>
        <v>AlineKenneyFGATE CITY STRIDERS</v>
      </c>
      <c r="H4" s="26">
        <f>SUMIF('Nashua 10K'!$F$2:$F$300,$G4,'Nashua 10K'!$J$2:$J$300)</f>
        <v>85</v>
      </c>
      <c r="I4" s="26">
        <f>SUMIF('Cinco 5K'!$F$2:$F$399,$G4,'Cinco 5K'!$J$2:$J$399)</f>
        <v>54</v>
      </c>
      <c r="J4" s="26">
        <f>SUMIF('Run for Freedom 10K'!$F$2:$F$300,$G4,'Run for Freedom 10K'!$J$2:$J$300)</f>
        <v>60</v>
      </c>
      <c r="K4" s="26">
        <f>SUMIF('Half Way to St. Patty 5K'!$F$2:$F$300,$G4,'Half Way to St. Patty 5K'!$J$2:$J$300)</f>
        <v>70</v>
      </c>
      <c r="L4" s="26">
        <f>SUMIF('Downriver 10K'!$F$2:$F$300,$G4,'Downriver 10K'!$J$2:$J$300)</f>
        <v>68</v>
      </c>
      <c r="M4" s="26">
        <f>SUMIF('New England Half'!$F$2:$F$300,$G4,'New England Half'!$J$2:$J$300)</f>
        <v>96</v>
      </c>
      <c r="N4" s="28">
        <f t="shared" si="1"/>
        <v>433</v>
      </c>
    </row>
    <row r="5" spans="1:14" ht="15.75" customHeight="1" x14ac:dyDescent="0.3">
      <c r="A5" s="38" t="s">
        <v>938</v>
      </c>
      <c r="B5" s="3" t="s">
        <v>119</v>
      </c>
      <c r="C5" s="3" t="s">
        <v>120</v>
      </c>
      <c r="D5" s="3" t="s">
        <v>57</v>
      </c>
      <c r="E5" s="3">
        <v>61</v>
      </c>
      <c r="F5" s="3" t="s">
        <v>19</v>
      </c>
      <c r="G5" s="6" t="str">
        <f t="shared" si="0"/>
        <v>DeniseSarnieFGREATER DERRY TRACK CLUB</v>
      </c>
      <c r="H5" s="26">
        <f>SUMIF('Nashua 10K'!$F$2:$F$300,$G5,'Nashua 10K'!$J$2:$J$300)</f>
        <v>70</v>
      </c>
      <c r="I5" s="26">
        <f>SUMIF('Cinco 5K'!$F$2:$F$399,$G5,'Cinco 5K'!$J$2:$J$399)</f>
        <v>28</v>
      </c>
      <c r="J5" s="26">
        <f>SUMIF('Run for Freedom 10K'!$F$2:$F$300,$G5,'Run for Freedom 10K'!$J$2:$J$300)</f>
        <v>39.5</v>
      </c>
      <c r="K5" s="26">
        <f>SUMIF('Half Way to St. Patty 5K'!$F$2:$F$300,$G5,'Half Way to St. Patty 5K'!$J$2:$J$300)</f>
        <v>64</v>
      </c>
      <c r="L5" s="26">
        <f>SUMIF('Downriver 10K'!$F$2:$F$300,$G5,'Downriver 10K'!$J$2:$J$300)</f>
        <v>60</v>
      </c>
      <c r="M5" s="26">
        <f>SUMIF('New England Half'!$F$2:$F$300,$G5,'New England Half'!$J$2:$J$300)</f>
        <v>90</v>
      </c>
      <c r="N5" s="28">
        <f t="shared" si="1"/>
        <v>351.5</v>
      </c>
    </row>
    <row r="6" spans="1:14" ht="15.75" customHeight="1" x14ac:dyDescent="0.3">
      <c r="A6" s="38" t="s">
        <v>938</v>
      </c>
      <c r="B6" s="2" t="s">
        <v>97</v>
      </c>
      <c r="C6" s="2" t="s">
        <v>98</v>
      </c>
      <c r="D6" s="2" t="s">
        <v>57</v>
      </c>
      <c r="E6" s="2">
        <v>54</v>
      </c>
      <c r="F6" s="2" t="s">
        <v>18</v>
      </c>
      <c r="G6" s="6" t="str">
        <f t="shared" si="0"/>
        <v>DianeDrudingFGATE CITY STRIDERS</v>
      </c>
      <c r="H6" s="26">
        <f>SUMIF('Nashua 10K'!$F$2:$F$300,$G6,'Nashua 10K'!$J$2:$J$300)</f>
        <v>76</v>
      </c>
      <c r="I6" s="26">
        <f>SUMIF('Cinco 5K'!$F$2:$F$399,$G6,'Cinco 5K'!$J$2:$J$399)</f>
        <v>47</v>
      </c>
      <c r="J6" s="26">
        <f>SUMIF('Run for Freedom 10K'!$F$2:$F$300,$G6,'Run for Freedom 10K'!$J$2:$J$300)</f>
        <v>52</v>
      </c>
      <c r="K6" s="26">
        <f>SUMIF('Half Way to St. Patty 5K'!$F$2:$F$300,$G6,'Half Way to St. Patty 5K'!$J$2:$J$300)</f>
        <v>62</v>
      </c>
      <c r="L6" s="26">
        <f>SUMIF('Downriver 10K'!$F$2:$F$300,$G6,'Downriver 10K'!$J$2:$J$300)</f>
        <v>62</v>
      </c>
      <c r="M6" s="26">
        <f>SUMIF('New England Half'!$F$2:$F$300,$G6,'New England Half'!$J$2:$J$300)</f>
        <v>74</v>
      </c>
      <c r="N6" s="28">
        <f t="shared" si="1"/>
        <v>373</v>
      </c>
    </row>
    <row r="7" spans="1:14" ht="15.75" customHeight="1" x14ac:dyDescent="0.3">
      <c r="A7" s="38" t="s">
        <v>938</v>
      </c>
      <c r="B7" s="3" t="s">
        <v>104</v>
      </c>
      <c r="C7" s="3" t="s">
        <v>105</v>
      </c>
      <c r="D7" s="3" t="s">
        <v>57</v>
      </c>
      <c r="E7" s="3">
        <v>46</v>
      </c>
      <c r="F7" t="s">
        <v>19</v>
      </c>
      <c r="G7" s="6" t="str">
        <f t="shared" si="0"/>
        <v>ElizabethBusteedFGREATER DERRY TRACK CLUB</v>
      </c>
      <c r="H7" s="26">
        <f>SUMIF('Nashua 10K'!$F$2:$F$300,$G7,'Nashua 10K'!$J$2:$J$300)</f>
        <v>50</v>
      </c>
      <c r="I7" s="26">
        <f>SUMIF('Cinco 5K'!$F$2:$F$399,$G7,'Cinco 5K'!$J$2:$J$399)</f>
        <v>12.125</v>
      </c>
      <c r="J7" s="26">
        <f>SUMIF('Run for Freedom 10K'!$F$2:$F$300,$G7,'Run for Freedom 10K'!$J$2:$J$300)</f>
        <v>22</v>
      </c>
      <c r="K7" s="26">
        <f>SUMIF('Half Way to St. Patty 5K'!$F$2:$F$300,$G7,'Half Way to St. Patty 5K'!$J$2:$J$300)</f>
        <v>22.75</v>
      </c>
      <c r="L7" s="26">
        <f>SUMIF('Downriver 10K'!$F$2:$F$300,$G7,'Downriver 10K'!$J$2:$J$300)</f>
        <v>38</v>
      </c>
      <c r="M7" s="26">
        <f>SUMIF('New England Half'!$F$2:$F$300,$G7,'New England Half'!$J$2:$J$300)</f>
        <v>33</v>
      </c>
      <c r="N7" s="28">
        <f t="shared" si="1"/>
        <v>177.875</v>
      </c>
    </row>
    <row r="8" spans="1:14" ht="15.75" customHeight="1" x14ac:dyDescent="0.3">
      <c r="A8" s="38" t="s">
        <v>938</v>
      </c>
      <c r="B8" t="s">
        <v>102</v>
      </c>
      <c r="C8" t="s">
        <v>43</v>
      </c>
      <c r="D8" t="s">
        <v>57</v>
      </c>
      <c r="E8">
        <v>48</v>
      </c>
      <c r="F8" t="s">
        <v>18</v>
      </c>
      <c r="G8" s="6" t="str">
        <f t="shared" si="0"/>
        <v>KellyAschbrennerFGATE CITY STRIDERS</v>
      </c>
      <c r="H8" s="26">
        <f>SUMIF('Nashua 10K'!$F$2:$F$300,$G8,'Nashua 10K'!$J$2:$J$300)</f>
        <v>66</v>
      </c>
      <c r="I8" s="26">
        <f>SUMIF('Cinco 5K'!$F$2:$F$399,$G8,'Cinco 5K'!$J$2:$J$399)</f>
        <v>16.5</v>
      </c>
      <c r="J8" s="26">
        <f>SUMIF('Run for Freedom 10K'!$F$2:$F$300,$G8,'Run for Freedom 10K'!$J$2:$J$300)</f>
        <v>25</v>
      </c>
      <c r="K8" s="26">
        <f>SUMIF('Half Way to St. Patty 5K'!$F$2:$F$300,$G8,'Half Way to St. Patty 5K'!$J$2:$J$300)</f>
        <v>28</v>
      </c>
      <c r="L8" s="26">
        <f>SUMIF('Downriver 10K'!$F$2:$F$300,$G8,'Downriver 10K'!$J$2:$J$300)</f>
        <v>31</v>
      </c>
      <c r="M8" s="26">
        <f>SUMIF('New England Half'!$F$2:$F$300,$G8,'New England Half'!$J$2:$J$300)</f>
        <v>29</v>
      </c>
      <c r="N8" s="28">
        <f t="shared" si="1"/>
        <v>195.5</v>
      </c>
    </row>
    <row r="9" spans="1:14" ht="15.75" customHeight="1" x14ac:dyDescent="0.3">
      <c r="A9" s="38" t="s">
        <v>938</v>
      </c>
      <c r="B9" s="2" t="s">
        <v>119</v>
      </c>
      <c r="C9" s="2" t="s">
        <v>142</v>
      </c>
      <c r="D9" s="2" t="s">
        <v>57</v>
      </c>
      <c r="E9" s="2">
        <v>56</v>
      </c>
      <c r="F9" t="s">
        <v>19</v>
      </c>
      <c r="G9" s="6" t="str">
        <f t="shared" si="0"/>
        <v>DeniseKeyesFGREATER DERRY TRACK CLUB</v>
      </c>
      <c r="H9" s="26">
        <f>SUMIF('Nashua 10K'!$F$2:$F$300,$G9,'Nashua 10K'!$J$2:$J$300)</f>
        <v>45.5</v>
      </c>
      <c r="I9" s="26">
        <f>SUMIF('Cinco 5K'!$F$2:$F$399,$G9,'Cinco 5K'!$J$2:$J$399)</f>
        <v>8</v>
      </c>
      <c r="J9" s="26">
        <f>SUMIF('Run for Freedom 10K'!$F$2:$F$300,$G9,'Run for Freedom 10K'!$J$2:$J$300)</f>
        <v>18.25</v>
      </c>
      <c r="K9" s="26">
        <f>SUMIF('Half Way to St. Patty 5K'!$F$2:$F$300,$G9,'Half Way to St. Patty 5K'!$J$2:$J$300)</f>
        <v>31</v>
      </c>
      <c r="L9" s="26">
        <f>SUMIF('Downriver 10K'!$F$2:$F$300,$G9,'Downriver 10K'!$J$2:$J$300)</f>
        <v>35</v>
      </c>
      <c r="M9" s="26">
        <f>SUMIF('New England Half'!$F$2:$F$300,$G9,'New England Half'!$J$2:$J$300)</f>
        <v>18</v>
      </c>
      <c r="N9" s="28">
        <f t="shared" si="1"/>
        <v>155.75</v>
      </c>
    </row>
    <row r="10" spans="1:14" ht="15.75" customHeight="1" x14ac:dyDescent="0.3">
      <c r="A10" s="38" t="s">
        <v>938</v>
      </c>
      <c r="B10" s="2" t="s">
        <v>175</v>
      </c>
      <c r="C10" s="2" t="s">
        <v>176</v>
      </c>
      <c r="D10" s="2" t="s">
        <v>57</v>
      </c>
      <c r="E10" s="2">
        <v>55</v>
      </c>
      <c r="F10" s="2" t="s">
        <v>18</v>
      </c>
      <c r="G10" s="6" t="str">
        <f t="shared" si="0"/>
        <v>DianneSmiglianiFGATE CITY STRIDERS</v>
      </c>
      <c r="H10" s="26">
        <f>SUMIF('Nashua 10K'!$F$2:$F$300,$G10,'Nashua 10K'!$J$2:$J$300)</f>
        <v>30</v>
      </c>
      <c r="I10" s="26">
        <f>SUMIF('Cinco 5K'!$F$2:$F$399,$G10,'Cinco 5K'!$J$2:$J$399)</f>
        <v>2</v>
      </c>
      <c r="J10" s="26">
        <f>SUMIF('Run for Freedom 10K'!$F$2:$F$300,$G10,'Run for Freedom 10K'!$J$2:$J$300)</f>
        <v>15</v>
      </c>
      <c r="K10" s="26">
        <f>SUMIF('Half Way to St. Patty 5K'!$F$2:$F$300,$G10,'Half Way to St. Patty 5K'!$J$2:$J$300)</f>
        <v>10.25</v>
      </c>
      <c r="L10" s="26">
        <f>SUMIF('Downriver 10K'!$F$2:$F$300,$G10,'Downriver 10K'!$J$2:$J$300)</f>
        <v>24.25</v>
      </c>
      <c r="M10" s="26">
        <f>SUMIF('New England Half'!$F$2:$F$300,$G10,'New England Half'!$J$2:$J$300)</f>
        <v>11</v>
      </c>
      <c r="N10" s="28">
        <f t="shared" si="1"/>
        <v>92.5</v>
      </c>
    </row>
    <row r="11" spans="1:14" ht="15.75" customHeight="1" x14ac:dyDescent="0.3">
      <c r="A11" s="38" t="s">
        <v>938</v>
      </c>
      <c r="B11" s="2" t="s">
        <v>160</v>
      </c>
      <c r="C11" s="2" t="s">
        <v>161</v>
      </c>
      <c r="D11" s="2" t="s">
        <v>57</v>
      </c>
      <c r="E11" s="2">
        <v>60</v>
      </c>
      <c r="F11" s="2" t="s">
        <v>18</v>
      </c>
      <c r="G11" s="6" t="str">
        <f t="shared" si="0"/>
        <v>DebbieRiouxFGATE CITY STRIDERS</v>
      </c>
      <c r="H11" s="26">
        <f>SUMIF('Nashua 10K'!$F$2:$F$300,$G11,'Nashua 10K'!$J$2:$J$300)</f>
        <v>35</v>
      </c>
      <c r="I11" s="26">
        <f>SUMIF('Cinco 5K'!$F$2:$F$399,$G11,'Cinco 5K'!$J$2:$J$399)</f>
        <v>2</v>
      </c>
      <c r="J11" s="26">
        <f>SUMIF('Run for Freedom 10K'!$F$2:$F$300,$G11,'Run for Freedom 10K'!$J$2:$J$300)</f>
        <v>6.5</v>
      </c>
      <c r="K11" s="26">
        <f>SUMIF('Half Way to St. Patty 5K'!$F$2:$F$300,$G11,'Half Way to St. Patty 5K'!$J$2:$J$300)</f>
        <v>5.5</v>
      </c>
      <c r="L11" s="26">
        <f>SUMIF('Downriver 10K'!$F$2:$F$300,$G11,'Downriver 10K'!$J$2:$J$300)</f>
        <v>15</v>
      </c>
      <c r="M11" s="26">
        <f>SUMIF('New England Half'!$F$2:$F$300,$G11,'New England Half'!$J$2:$J$300)</f>
        <v>4.125</v>
      </c>
      <c r="N11" s="28">
        <f t="shared" si="1"/>
        <v>68.125</v>
      </c>
    </row>
    <row r="12" spans="1:14" ht="15.75" customHeight="1" x14ac:dyDescent="0.3">
      <c r="A12" s="38" t="s">
        <v>938</v>
      </c>
      <c r="B12" s="2" t="s">
        <v>143</v>
      </c>
      <c r="C12" s="2" t="s">
        <v>144</v>
      </c>
      <c r="D12" s="2" t="s">
        <v>57</v>
      </c>
      <c r="E12" s="2">
        <v>28</v>
      </c>
      <c r="F12" s="2" t="s">
        <v>18</v>
      </c>
      <c r="G12" s="2" t="str">
        <f t="shared" si="0"/>
        <v>AlisonLilienfeldFGATE CITY STRIDERS</v>
      </c>
      <c r="H12" s="26">
        <f>SUMIF('Nashua 10K'!$F$2:$F$300,$G12,'Nashua 10K'!$J$2:$J$300)</f>
        <v>26</v>
      </c>
      <c r="I12" s="26">
        <f>SUMIF('Cinco 5K'!$F$2:$F$399,$G12,'Cinco 5K'!$J$2:$J$399)</f>
        <v>2</v>
      </c>
      <c r="J12" s="26">
        <f>SUMIF('Run for Freedom 10K'!$F$2:$F$300,$G12,'Run for Freedom 10K'!$J$2:$J$300)</f>
        <v>5.125</v>
      </c>
      <c r="K12" s="26">
        <f>SUMIF('Half Way to St. Patty 5K'!$F$2:$F$300,$G12,'Half Way to St. Patty 5K'!$J$2:$J$300)</f>
        <v>3.5</v>
      </c>
      <c r="L12" s="26">
        <f>SUMIF('Downriver 10K'!$F$2:$F$300,$G12,'Downriver 10K'!$J$2:$J$300)</f>
        <v>9.875</v>
      </c>
      <c r="M12" s="26">
        <f>SUMIF('New England Half'!$F$2:$F$300,$G12,'New England Half'!$J$2:$J$300)</f>
        <v>2.875</v>
      </c>
      <c r="N12" s="28">
        <f t="shared" si="1"/>
        <v>49.375</v>
      </c>
    </row>
    <row r="13" spans="1:14" ht="15.75" customHeight="1" x14ac:dyDescent="0.3">
      <c r="B13" s="16"/>
      <c r="C13" s="16"/>
      <c r="D13" s="16"/>
      <c r="E13" s="16"/>
      <c r="F13" s="16"/>
    </row>
    <row r="14" spans="1:14" ht="15.75" customHeight="1" x14ac:dyDescent="0.3">
      <c r="A14" s="38" t="s">
        <v>939</v>
      </c>
      <c r="B14" s="3" t="s">
        <v>87</v>
      </c>
      <c r="C14" s="3" t="s">
        <v>88</v>
      </c>
      <c r="D14" s="3" t="s">
        <v>57</v>
      </c>
      <c r="E14" s="3">
        <v>63</v>
      </c>
      <c r="F14" s="3" t="s">
        <v>21</v>
      </c>
      <c r="G14" s="2" t="str">
        <f t="shared" ref="G14:G22" si="2">B14&amp;C14&amp;D14&amp;F14</f>
        <v>LaurieReedFUPPER VALLEY RUNNING CLUB</v>
      </c>
      <c r="H14" s="26">
        <f>SUMIF('Nashua 10K'!$F$2:$F$300,$G14,'Nashua 10K'!$J$2:$J$300)</f>
        <v>91</v>
      </c>
      <c r="I14" s="26">
        <f>SUMIF('Cinco 5K'!$F$2:$F$399,$G14,'Cinco 5K'!$J$2:$J$399)</f>
        <v>100</v>
      </c>
      <c r="J14" s="26">
        <f>SUMIF('Run for Freedom 10K'!$F$2:$F$300,$G14,'Run for Freedom 10K'!$J$2:$J$300)</f>
        <v>85</v>
      </c>
      <c r="K14" s="26">
        <f>SUMIF('Half Way to St. Patty 5K'!$F$2:$F$300,$G14,'Half Way to St. Patty 5K'!$J$2:$J$300)</f>
        <v>88</v>
      </c>
      <c r="L14" s="26">
        <f>SUMIF('Downriver 10K'!$F$2:$F$300,$G14,'Downriver 10K'!$J$2:$J$300)</f>
        <v>85</v>
      </c>
      <c r="M14" s="26">
        <f>SUMIF('New England Half'!$F$2:$F$300,$G14,'New England Half'!$J$2:$J$300)</f>
        <v>0</v>
      </c>
      <c r="N14" s="28">
        <f t="shared" ref="N14:N22" si="3">SUM(H14:M14)</f>
        <v>449</v>
      </c>
    </row>
    <row r="15" spans="1:14" ht="15.75" customHeight="1" x14ac:dyDescent="0.3">
      <c r="A15" s="38" t="s">
        <v>939</v>
      </c>
      <c r="B15" s="2" t="s">
        <v>100</v>
      </c>
      <c r="C15" s="2" t="s">
        <v>101</v>
      </c>
      <c r="D15" s="2" t="s">
        <v>57</v>
      </c>
      <c r="E15" s="2">
        <v>69</v>
      </c>
      <c r="F15" t="s">
        <v>19</v>
      </c>
      <c r="G15" s="6" t="str">
        <f t="shared" si="2"/>
        <v>PegDonovanFGREATER DERRY TRACK CLUB</v>
      </c>
      <c r="H15" s="26">
        <f>SUMIF('Nashua 10K'!$F$2:$F$300,$G15,'Nashua 10K'!$J$2:$J$300)</f>
        <v>94</v>
      </c>
      <c r="I15" s="26">
        <f>SUMIF('Cinco 5K'!$F$2:$F$399,$G15,'Cinco 5K'!$J$2:$J$399)</f>
        <v>73</v>
      </c>
      <c r="J15" s="26">
        <f>SUMIF('Run for Freedom 10K'!$F$2:$F$300,$G15,'Run for Freedom 10K'!$J$2:$J$300)</f>
        <v>91</v>
      </c>
      <c r="K15" s="26">
        <f>SUMIF('Half Way to St. Patty 5K'!$F$2:$F$300,$G15,'Half Way to St. Patty 5K'!$J$2:$J$300)</f>
        <v>76</v>
      </c>
      <c r="L15" s="26">
        <f>SUMIF('Downriver 10K'!$F$2:$F$300,$G15,'Downriver 10K'!$J$2:$J$300)</f>
        <v>88</v>
      </c>
      <c r="M15" s="26">
        <f>SUMIF('New England Half'!$F$2:$F$300,$G15,'New England Half'!$J$2:$J$300)</f>
        <v>0</v>
      </c>
      <c r="N15" s="28">
        <f t="shared" si="3"/>
        <v>422</v>
      </c>
    </row>
    <row r="16" spans="1:14" ht="15.75" customHeight="1" x14ac:dyDescent="0.3">
      <c r="A16" s="38" t="s">
        <v>939</v>
      </c>
      <c r="B16" s="3" t="s">
        <v>91</v>
      </c>
      <c r="C16" s="3" t="s">
        <v>92</v>
      </c>
      <c r="D16" s="3" t="s">
        <v>57</v>
      </c>
      <c r="E16" s="3">
        <v>44</v>
      </c>
      <c r="F16" s="3" t="s">
        <v>18</v>
      </c>
      <c r="G16" s="6" t="str">
        <f t="shared" si="2"/>
        <v>LauraSouleFGATE CITY STRIDERS</v>
      </c>
      <c r="H16" s="26">
        <f>SUMIF('Nashua 10K'!$F$2:$F$300,$G16,'Nashua 10K'!$J$2:$J$300)</f>
        <v>68</v>
      </c>
      <c r="I16" s="26">
        <f>SUMIF('Cinco 5K'!$F$2:$F$399,$G16,'Cinco 5K'!$J$2:$J$399)</f>
        <v>25</v>
      </c>
      <c r="J16" s="26">
        <f>SUMIF('Run for Freedom 10K'!$F$2:$F$300,$G16,'Run for Freedom 10K'!$J$2:$J$300)</f>
        <v>0</v>
      </c>
      <c r="K16" s="26">
        <f>SUMIF('Half Way to St. Patty 5K'!$F$2:$F$300,$G16,'Half Way to St. Patty 5K'!$J$2:$J$300)</f>
        <v>41</v>
      </c>
      <c r="L16" s="26">
        <f>SUMIF('Downriver 10K'!$F$2:$F$300,$G16,'Downriver 10K'!$J$2:$J$300)</f>
        <v>44</v>
      </c>
      <c r="M16" s="26">
        <f>SUMIF('New England Half'!$F$2:$F$300,$G16,'New England Half'!$J$2:$J$300)</f>
        <v>44</v>
      </c>
      <c r="N16" s="28">
        <f t="shared" si="3"/>
        <v>222</v>
      </c>
    </row>
    <row r="17" spans="1:14" ht="15.75" customHeight="1" x14ac:dyDescent="0.3">
      <c r="A17" s="38" t="s">
        <v>939</v>
      </c>
      <c r="B17" s="2" t="s">
        <v>168</v>
      </c>
      <c r="C17" s="2" t="s">
        <v>169</v>
      </c>
      <c r="D17" s="2" t="s">
        <v>57</v>
      </c>
      <c r="E17" s="2">
        <v>65</v>
      </c>
      <c r="F17" t="s">
        <v>19</v>
      </c>
      <c r="G17" s="6" t="str">
        <f t="shared" si="2"/>
        <v>ConnieNolanFGREATER DERRY TRACK CLUB</v>
      </c>
      <c r="H17" s="26">
        <f>SUMIF('Nashua 10K'!$F$2:$F$300,$G17,'Nashua 10K'!$J$2:$J$300)</f>
        <v>32</v>
      </c>
      <c r="I17" s="26">
        <f>SUMIF('Cinco 5K'!$F$2:$F$399,$G17,'Cinco 5K'!$J$2:$J$399)</f>
        <v>22.75</v>
      </c>
      <c r="J17" s="26">
        <f>SUMIF('Run for Freedom 10K'!$F$2:$F$300,$G17,'Run for Freedom 10K'!$J$2:$J$300)</f>
        <v>42.5</v>
      </c>
      <c r="K17" s="26">
        <f>SUMIF('Half Way to St. Patty 5K'!$F$2:$F$300,$G17,'Half Way to St. Patty 5K'!$J$2:$J$300)</f>
        <v>52</v>
      </c>
      <c r="L17" s="26">
        <f>SUMIF('Downriver 10K'!$F$2:$F$300,$G17,'Downriver 10K'!$J$2:$J$300)</f>
        <v>48.5</v>
      </c>
      <c r="M17" s="26">
        <f>SUMIF('New England Half'!$F$2:$F$300,$G17,'New England Half'!$J$2:$J$300)</f>
        <v>0</v>
      </c>
      <c r="N17" s="28">
        <f t="shared" si="3"/>
        <v>197.75</v>
      </c>
    </row>
    <row r="18" spans="1:14" ht="15.75" customHeight="1" x14ac:dyDescent="0.3">
      <c r="A18" s="38" t="s">
        <v>939</v>
      </c>
      <c r="B18" s="2" t="s">
        <v>137</v>
      </c>
      <c r="C18" s="2" t="s">
        <v>138</v>
      </c>
      <c r="D18" s="2" t="s">
        <v>57</v>
      </c>
      <c r="E18" s="2">
        <v>56</v>
      </c>
      <c r="F18" t="s">
        <v>19</v>
      </c>
      <c r="G18" s="6" t="str">
        <f t="shared" si="2"/>
        <v>JennJensenFGREATER DERRY TRACK CLUB</v>
      </c>
      <c r="H18" s="26">
        <f>SUMIF('Nashua 10K'!$F$2:$F$300,$G18,'Nashua 10K'!$J$2:$J$300)</f>
        <v>48.5</v>
      </c>
      <c r="I18" s="26">
        <f>SUMIF('Cinco 5K'!$F$2:$F$399,$G18,'Cinco 5K'!$J$2:$J$399)</f>
        <v>0</v>
      </c>
      <c r="J18" s="26">
        <f>SUMIF('Run for Freedom 10K'!$F$2:$F$300,$G18,'Run for Freedom 10K'!$J$2:$J$300)</f>
        <v>17.5</v>
      </c>
      <c r="K18" s="26">
        <f>SUMIF('Half Way to St. Patty 5K'!$F$2:$F$300,$G18,'Half Way to St. Patty 5K'!$J$2:$J$300)</f>
        <v>19</v>
      </c>
      <c r="L18" s="26">
        <f>SUMIF('Downriver 10K'!$F$2:$F$300,$G18,'Downriver 10K'!$J$2:$J$300)</f>
        <v>28</v>
      </c>
      <c r="M18" s="26">
        <f>SUMIF('New England Half'!$F$2:$F$300,$G18,'New England Half'!$J$2:$J$300)</f>
        <v>22</v>
      </c>
      <c r="N18" s="28">
        <f t="shared" si="3"/>
        <v>135</v>
      </c>
    </row>
    <row r="19" spans="1:14" ht="15.75" customHeight="1" x14ac:dyDescent="0.3">
      <c r="A19" s="38" t="s">
        <v>939</v>
      </c>
      <c r="B19" s="2" t="s">
        <v>103</v>
      </c>
      <c r="C19" s="2" t="s">
        <v>151</v>
      </c>
      <c r="D19" s="2" t="s">
        <v>57</v>
      </c>
      <c r="E19" s="2">
        <v>56</v>
      </c>
      <c r="F19" s="2" t="s">
        <v>18</v>
      </c>
      <c r="G19" s="2" t="str">
        <f t="shared" si="2"/>
        <v>JenniferJordanFGATE CITY STRIDERS</v>
      </c>
      <c r="H19" s="26">
        <f>SUMIF('Nashua 10K'!$F$2:$F$300,$G19,'Nashua 10K'!$J$2:$J$300)</f>
        <v>39.5</v>
      </c>
      <c r="I19" s="26">
        <f>SUMIF('Cinco 5K'!$F$2:$F$399,$G19,'Cinco 5K'!$J$2:$J$399)</f>
        <v>3.125</v>
      </c>
      <c r="J19" s="26">
        <f>SUMIF('Run for Freedom 10K'!$F$2:$F$300,$G19,'Run for Freedom 10K'!$J$2:$J$300)</f>
        <v>11</v>
      </c>
      <c r="K19" s="26">
        <f>SUMIF('Half Way to St. Patty 5K'!$F$2:$F$300,$G19,'Half Way to St. Patty 5K'!$J$2:$J$300)</f>
        <v>6.25</v>
      </c>
      <c r="L19" s="26">
        <f>SUMIF('Downriver 10K'!$F$2:$F$300,$G19,'Downriver 10K'!$J$2:$J$300)</f>
        <v>19.75</v>
      </c>
      <c r="M19" s="26">
        <f>SUMIF('New England Half'!$F$2:$F$300,$G19,'New England Half'!$J$2:$J$300)</f>
        <v>0</v>
      </c>
      <c r="N19" s="28">
        <f t="shared" si="3"/>
        <v>79.625</v>
      </c>
    </row>
    <row r="20" spans="1:14" ht="15.75" customHeight="1" x14ac:dyDescent="0.3">
      <c r="A20" s="38" t="s">
        <v>939</v>
      </c>
      <c r="B20" t="s">
        <v>129</v>
      </c>
      <c r="C20" t="s">
        <v>130</v>
      </c>
      <c r="D20" t="s">
        <v>57</v>
      </c>
      <c r="E20">
        <v>34</v>
      </c>
      <c r="F20" t="s">
        <v>18</v>
      </c>
      <c r="G20" s="2" t="str">
        <f t="shared" si="2"/>
        <v>CarlyMatthewsFGATE CITY STRIDERS</v>
      </c>
      <c r="H20" s="26">
        <f>SUMIF('Nashua 10K'!$F$2:$F$300,$G20,'Nashua 10K'!$J$2:$J$300)</f>
        <v>31</v>
      </c>
      <c r="I20" s="26">
        <f>SUMIF('Cinco 5K'!$F$2:$F$399,$G20,'Cinco 5K'!$J$2:$J$399)</f>
        <v>4.375</v>
      </c>
      <c r="J20" s="26">
        <f>SUMIF('Run for Freedom 10K'!$F$2:$F$300,$G20,'Run for Freedom 10K'!$J$2:$J$300)</f>
        <v>13.5</v>
      </c>
      <c r="K20" s="26">
        <f>SUMIF('Half Way to St. Patty 5K'!$F$2:$F$300,$G20,'Half Way to St. Patty 5K'!$J$2:$J$300)</f>
        <v>11</v>
      </c>
      <c r="L20" s="26">
        <f>SUMIF('Downriver 10K'!$F$2:$F$300,$G20,'Downriver 10K'!$J$2:$J$300)</f>
        <v>0</v>
      </c>
      <c r="M20" s="26">
        <f>SUMIF('New England Half'!$F$2:$F$300,$G20,'New England Half'!$J$2:$J$300)</f>
        <v>7</v>
      </c>
      <c r="N20" s="28">
        <f t="shared" si="3"/>
        <v>66.875</v>
      </c>
    </row>
    <row r="21" spans="1:14" ht="15.75" customHeight="1" x14ac:dyDescent="0.3">
      <c r="A21" s="38" t="s">
        <v>939</v>
      </c>
      <c r="B21" s="2" t="s">
        <v>352</v>
      </c>
      <c r="C21" s="2" t="s">
        <v>353</v>
      </c>
      <c r="D21" s="2" t="s">
        <v>57</v>
      </c>
      <c r="E21" s="2">
        <v>41</v>
      </c>
      <c r="F21" t="s">
        <v>19</v>
      </c>
      <c r="G21" s="2" t="str">
        <f t="shared" si="2"/>
        <v>SharonPetersonFGREATER DERRY TRACK CLUB</v>
      </c>
      <c r="H21" s="26">
        <f>SUMIF('Nashua 10K'!$F$2:$F$300,$G21,'Nashua 10K'!$J$2:$J$300)</f>
        <v>0</v>
      </c>
      <c r="I21" s="26">
        <f>SUMIF('Cinco 5K'!$F$2:$F$399,$G21,'Cinco 5K'!$J$2:$J$399)</f>
        <v>2</v>
      </c>
      <c r="J21" s="26">
        <f>SUMIF('Run for Freedom 10K'!$F$2:$F$300,$G21,'Run for Freedom 10K'!$J$2:$J$300)</f>
        <v>14.5</v>
      </c>
      <c r="K21" s="26">
        <f>SUMIF('Half Way to St. Patty 5K'!$F$2:$F$300,$G21,'Half Way to St. Patty 5K'!$J$2:$J$300)</f>
        <v>16.5</v>
      </c>
      <c r="L21" s="26">
        <f>SUMIF('Downriver 10K'!$F$2:$F$300,$G21,'Downriver 10K'!$J$2:$J$300)</f>
        <v>22.75</v>
      </c>
      <c r="M21" s="26">
        <f>SUMIF('New England Half'!$F$2:$F$300,$G21,'New England Half'!$J$2:$J$300)</f>
        <v>8.5</v>
      </c>
      <c r="N21" s="28">
        <f t="shared" si="3"/>
        <v>64.25</v>
      </c>
    </row>
    <row r="22" spans="1:14" ht="15.75" customHeight="1" x14ac:dyDescent="0.3">
      <c r="A22" s="38" t="s">
        <v>939</v>
      </c>
      <c r="B22" s="2" t="s">
        <v>147</v>
      </c>
      <c r="C22" s="2" t="s">
        <v>148</v>
      </c>
      <c r="D22" s="2" t="s">
        <v>57</v>
      </c>
      <c r="E22" s="2">
        <v>44</v>
      </c>
      <c r="F22" s="2" t="s">
        <v>18</v>
      </c>
      <c r="G22" s="2" t="str">
        <f t="shared" si="2"/>
        <v>EmilyCunhaFGATE CITY STRIDERS</v>
      </c>
      <c r="H22" s="26">
        <f>SUMIF('Nashua 10K'!$F$2:$F$300,$G22,'Nashua 10K'!$J$2:$J$300)</f>
        <v>29</v>
      </c>
      <c r="I22" s="26">
        <f>SUMIF('Cinco 5K'!$F$2:$F$399,$G22,'Cinco 5K'!$J$2:$J$399)</f>
        <v>2</v>
      </c>
      <c r="J22" s="26">
        <f>SUMIF('Run for Freedom 10K'!$F$2:$F$300,$G22,'Run for Freedom 10K'!$J$2:$J$300)</f>
        <v>5.6875</v>
      </c>
      <c r="K22" s="26">
        <f>SUMIF('Half Way to St. Patty 5K'!$F$2:$F$300,$G22,'Half Way to St. Patty 5K'!$J$2:$J$300)</f>
        <v>3.25</v>
      </c>
      <c r="L22" s="26">
        <f>SUMIF('Downriver 10K'!$F$2:$F$300,$G22,'Downriver 10K'!$J$2:$J$300)</f>
        <v>11.375</v>
      </c>
      <c r="M22" s="26">
        <f>SUMIF('New England Half'!$F$2:$F$300,$G22,'New England Half'!$J$2:$J$300)</f>
        <v>0</v>
      </c>
      <c r="N22" s="28">
        <f t="shared" si="3"/>
        <v>51.3125</v>
      </c>
    </row>
    <row r="24" spans="1:14" ht="15.75" customHeight="1" x14ac:dyDescent="0.3">
      <c r="A24" s="38" t="s">
        <v>938</v>
      </c>
      <c r="B24" s="3" t="s">
        <v>42</v>
      </c>
      <c r="C24" s="3" t="s">
        <v>43</v>
      </c>
      <c r="D24" s="3" t="s">
        <v>33</v>
      </c>
      <c r="E24">
        <v>46</v>
      </c>
      <c r="F24" s="3" t="s">
        <v>18</v>
      </c>
      <c r="G24" s="2" t="str">
        <f t="shared" ref="G24:G32" si="4">B24&amp;C24&amp;D24&amp;F24</f>
        <v>RyanAschbrennerMGATE CITY STRIDERS</v>
      </c>
      <c r="H24" s="26">
        <f>SUMIF('Nashua 10K'!$F$2:$F$300,$G24,'Nashua 10K'!$J$2:$J$300)</f>
        <v>79</v>
      </c>
      <c r="I24" s="26">
        <f>SUMIF('Cinco 5K'!$F$2:$F$399,$G24,'Cinco 5K'!$J$2:$J$399)</f>
        <v>85</v>
      </c>
      <c r="J24" s="26">
        <f>SUMIF('Run for Freedom 10K'!$F$2:$F$300,$G24,'Run for Freedom 10K'!$J$2:$J$300)</f>
        <v>76</v>
      </c>
      <c r="K24" s="26">
        <f>SUMIF('Half Way to St. Patty 5K'!$F$2:$F$300,$G24,'Half Way to St. Patty 5K'!$J$2:$J$300)</f>
        <v>70</v>
      </c>
      <c r="L24" s="26">
        <f>SUMIF('Downriver 10K'!$F$2:$F$300,$G24,'Downriver 10K'!$J$2:$J$300)</f>
        <v>85</v>
      </c>
      <c r="M24" s="26">
        <f>SUMIF('New England Half'!$F$2:$F$300,$G24,'New England Half'!$J$2:$J$300)</f>
        <v>113</v>
      </c>
      <c r="N24" s="28">
        <f t="shared" ref="N24:N32" si="5">SUM(H24:M24)</f>
        <v>508</v>
      </c>
    </row>
    <row r="25" spans="1:14" ht="15.75" customHeight="1" x14ac:dyDescent="0.3">
      <c r="A25" s="38" t="s">
        <v>938</v>
      </c>
      <c r="B25" s="3" t="s">
        <v>34</v>
      </c>
      <c r="C25" s="3" t="s">
        <v>35</v>
      </c>
      <c r="D25" s="3" t="s">
        <v>33</v>
      </c>
      <c r="E25">
        <v>28</v>
      </c>
      <c r="F25" s="3" t="s">
        <v>18</v>
      </c>
      <c r="G25" s="2" t="str">
        <f t="shared" si="4"/>
        <v>JacobWormaldMGATE CITY STRIDERS</v>
      </c>
      <c r="H25" s="26">
        <f>SUMIF('Nashua 10K'!$F$2:$F$300,$G25,'Nashua 10K'!$J$2:$J$300)</f>
        <v>91</v>
      </c>
      <c r="I25" s="26">
        <f>SUMIF('Cinco 5K'!$F$2:$F$399,$G25,'Cinco 5K'!$J$2:$J$399)</f>
        <v>73</v>
      </c>
      <c r="J25" s="26">
        <f>SUMIF('Run for Freedom 10K'!$F$2:$F$300,$G25,'Run for Freedom 10K'!$J$2:$J$300)</f>
        <v>64</v>
      </c>
      <c r="K25" s="26">
        <f>SUMIF('Half Way to St. Patty 5K'!$F$2:$F$300,$G25,'Half Way to St. Patty 5K'!$J$2:$J$300)</f>
        <v>76</v>
      </c>
      <c r="L25" s="26">
        <f>SUMIF('Downriver 10K'!$F$2:$F$300,$G25,'Downriver 10K'!$J$2:$J$300)</f>
        <v>70</v>
      </c>
      <c r="M25" s="26">
        <f>SUMIF('New England Half'!$F$2:$F$300,$G25,'New England Half'!$J$2:$J$300)</f>
        <v>94</v>
      </c>
      <c r="N25" s="28">
        <f t="shared" si="5"/>
        <v>468</v>
      </c>
    </row>
    <row r="26" spans="1:14" ht="15.75" customHeight="1" x14ac:dyDescent="0.3">
      <c r="A26" s="38" t="s">
        <v>938</v>
      </c>
      <c r="B26" s="3" t="s">
        <v>58</v>
      </c>
      <c r="C26" s="3" t="s">
        <v>60</v>
      </c>
      <c r="D26" s="3" t="s">
        <v>33</v>
      </c>
      <c r="E26">
        <v>59</v>
      </c>
      <c r="F26" s="3" t="s">
        <v>21</v>
      </c>
      <c r="G26" s="2" t="str">
        <f t="shared" si="4"/>
        <v>JimWestrichMUPPER VALLEY RUNNING CLUB</v>
      </c>
      <c r="H26" s="26">
        <f>SUMIF('Nashua 10K'!$F$2:$F$300,$G26,'Nashua 10K'!$J$2:$J$300)</f>
        <v>70</v>
      </c>
      <c r="I26" s="26">
        <f>SUMIF('Cinco 5K'!$F$2:$F$399,$G26,'Cinco 5K'!$J$2:$J$399)</f>
        <v>82</v>
      </c>
      <c r="J26" s="26">
        <f>SUMIF('Run for Freedom 10K'!$F$2:$F$300,$G26,'Run for Freedom 10K'!$J$2:$J$300)</f>
        <v>68</v>
      </c>
      <c r="K26" s="26">
        <f>SUMIF('Half Way to St. Patty 5K'!$F$2:$F$300,$G26,'Half Way to St. Patty 5K'!$J$2:$J$300)</f>
        <v>68</v>
      </c>
      <c r="L26" s="26">
        <f>SUMIF('Downriver 10K'!$F$2:$F$300,$G26,'Downriver 10K'!$J$2:$J$300)</f>
        <v>82</v>
      </c>
      <c r="M26" s="26">
        <f>SUMIF('New England Half'!$F$2:$F$300,$G26,'New England Half'!$J$2:$J$300)</f>
        <v>88</v>
      </c>
      <c r="N26" s="28">
        <f t="shared" si="5"/>
        <v>458</v>
      </c>
    </row>
    <row r="27" spans="1:14" ht="15.75" customHeight="1" x14ac:dyDescent="0.3">
      <c r="A27" s="38" t="s">
        <v>938</v>
      </c>
      <c r="B27" s="3" t="s">
        <v>53</v>
      </c>
      <c r="C27" s="3" t="s">
        <v>54</v>
      </c>
      <c r="D27" s="3" t="s">
        <v>33</v>
      </c>
      <c r="E27">
        <v>56</v>
      </c>
      <c r="F27" s="3" t="s">
        <v>19</v>
      </c>
      <c r="G27" s="2" t="str">
        <f t="shared" si="4"/>
        <v>JohnMcGarryMGREATER DERRY TRACK CLUB</v>
      </c>
      <c r="H27" s="26">
        <f>SUMIF('Nashua 10K'!$F$2:$F$300,$G27,'Nashua 10K'!$J$2:$J$300)</f>
        <v>64</v>
      </c>
      <c r="I27" s="26">
        <f>SUMIF('Cinco 5K'!$F$2:$F$399,$G27,'Cinco 5K'!$J$2:$J$399)</f>
        <v>62</v>
      </c>
      <c r="J27" s="26">
        <f>SUMIF('Run for Freedom 10K'!$F$2:$F$300,$G27,'Run for Freedom 10K'!$J$2:$J$300)</f>
        <v>58</v>
      </c>
      <c r="K27" s="26">
        <f>SUMIF('Half Way to St. Patty 5K'!$F$2:$F$300,$G27,'Half Way to St. Patty 5K'!$J$2:$J$300)</f>
        <v>52</v>
      </c>
      <c r="L27" s="26">
        <f>SUMIF('Downriver 10K'!$F$2:$F$300,$G27,'Downriver 10K'!$J$2:$J$300)</f>
        <v>79</v>
      </c>
      <c r="M27" s="26">
        <f>SUMIF('New England Half'!$F$2:$F$300,$G27,'New England Half'!$J$2:$J$300)</f>
        <v>86</v>
      </c>
      <c r="N27" s="28">
        <f t="shared" si="5"/>
        <v>401</v>
      </c>
    </row>
    <row r="28" spans="1:14" ht="15.75" customHeight="1" x14ac:dyDescent="0.3">
      <c r="A28" s="38" t="s">
        <v>938</v>
      </c>
      <c r="B28" s="3" t="s">
        <v>180</v>
      </c>
      <c r="C28" s="3" t="s">
        <v>181</v>
      </c>
      <c r="D28" s="3" t="s">
        <v>33</v>
      </c>
      <c r="E28">
        <v>56</v>
      </c>
      <c r="F28" s="3" t="s">
        <v>20</v>
      </c>
      <c r="G28" s="2" t="str">
        <f t="shared" si="4"/>
        <v>MarkCraneMMILLENNIUM RUNNING</v>
      </c>
      <c r="H28" s="26">
        <f>SUMIF('Nashua 10K'!$F$2:$F$300,$G28,'Nashua 10K'!$J$2:$J$300)</f>
        <v>62</v>
      </c>
      <c r="I28" s="26">
        <f>SUMIF('Cinco 5K'!$F$2:$F$399,$G28,'Cinco 5K'!$J$2:$J$399)</f>
        <v>64</v>
      </c>
      <c r="J28" s="26">
        <f>SUMIF('Run for Freedom 10K'!$F$2:$F$300,$G28,'Run for Freedom 10K'!$J$2:$J$300)</f>
        <v>66</v>
      </c>
      <c r="K28" s="26">
        <f>SUMIF('Half Way to St. Patty 5K'!$F$2:$F$300,$G28,'Half Way to St. Patty 5K'!$J$2:$J$300)</f>
        <v>64</v>
      </c>
      <c r="L28" s="26">
        <f>SUMIF('Downriver 10K'!$F$2:$F$300,$G28,'Downriver 10K'!$J$2:$J$300)</f>
        <v>73</v>
      </c>
      <c r="M28" s="26">
        <f>SUMIF('New England Half'!$F$2:$F$300,$G28,'New England Half'!$J$2:$J$300)</f>
        <v>72</v>
      </c>
      <c r="N28" s="28">
        <f t="shared" si="5"/>
        <v>401</v>
      </c>
    </row>
    <row r="29" spans="1:14" ht="15.75" customHeight="1" x14ac:dyDescent="0.3">
      <c r="A29" s="38" t="s">
        <v>938</v>
      </c>
      <c r="B29" s="3" t="s">
        <v>106</v>
      </c>
      <c r="C29" s="3" t="s">
        <v>107</v>
      </c>
      <c r="D29" s="3" t="s">
        <v>33</v>
      </c>
      <c r="E29">
        <v>65</v>
      </c>
      <c r="F29" s="3" t="s">
        <v>18</v>
      </c>
      <c r="G29" s="2" t="str">
        <f t="shared" si="4"/>
        <v>BruceContiMGATE CITY STRIDERS</v>
      </c>
      <c r="H29" s="26">
        <f>SUMIF('Nashua 10K'!$F$2:$F$300,$G29,'Nashua 10K'!$J$2:$J$300)</f>
        <v>38</v>
      </c>
      <c r="I29" s="26">
        <f>SUMIF('Cinco 5K'!$F$2:$F$399,$G29,'Cinco 5K'!$J$2:$J$399)</f>
        <v>18.25</v>
      </c>
      <c r="J29" s="26">
        <f>SUMIF('Run for Freedom 10K'!$F$2:$F$300,$G29,'Run for Freedom 10K'!$J$2:$J$300)</f>
        <v>11.75</v>
      </c>
      <c r="K29" s="26">
        <f>SUMIF('Half Way to St. Patty 5K'!$F$2:$F$300,$G29,'Half Way to St. Patty 5K'!$J$2:$J$300)</f>
        <v>30</v>
      </c>
      <c r="L29" s="26">
        <f>SUMIF('Downriver 10K'!$F$2:$F$300,$G29,'Downriver 10K'!$J$2:$J$300)</f>
        <v>41</v>
      </c>
      <c r="M29" s="26">
        <f>SUMIF('New England Half'!$F$2:$F$300,$G29,'New England Half'!$J$2:$J$300)</f>
        <v>26</v>
      </c>
      <c r="N29" s="28">
        <f t="shared" si="5"/>
        <v>165</v>
      </c>
    </row>
    <row r="30" spans="1:14" ht="15.75" customHeight="1" x14ac:dyDescent="0.3">
      <c r="A30" s="38" t="s">
        <v>938</v>
      </c>
      <c r="B30" s="3" t="s">
        <v>73</v>
      </c>
      <c r="C30" s="3" t="s">
        <v>74</v>
      </c>
      <c r="D30" s="3" t="s">
        <v>33</v>
      </c>
      <c r="E30">
        <v>50</v>
      </c>
      <c r="F30" s="3" t="s">
        <v>19</v>
      </c>
      <c r="G30" s="2" t="str">
        <f t="shared" si="4"/>
        <v>JamesAikenMGREATER DERRY TRACK CLUB</v>
      </c>
      <c r="H30" s="26">
        <f>SUMIF('Nashua 10K'!$F$2:$F$300,$G30,'Nashua 10K'!$J$2:$J$300)</f>
        <v>48.5</v>
      </c>
      <c r="I30" s="26">
        <f>SUMIF('Cinco 5K'!$F$2:$F$399,$G30,'Cinco 5K'!$J$2:$J$399)</f>
        <v>14.5</v>
      </c>
      <c r="J30" s="26">
        <f>SUMIF('Run for Freedom 10K'!$F$2:$F$300,$G30,'Run for Freedom 10K'!$J$2:$J$300)</f>
        <v>15.5</v>
      </c>
      <c r="K30" s="26">
        <f>SUMIF('Half Way to St. Patty 5K'!$F$2:$F$300,$G30,'Half Way to St. Patty 5K'!$J$2:$J$300)</f>
        <v>22.75</v>
      </c>
      <c r="L30" s="26">
        <f>SUMIF('Downriver 10K'!$F$2:$F$300,$G30,'Downriver 10K'!$J$2:$J$300)</f>
        <v>34</v>
      </c>
      <c r="M30" s="26">
        <f>SUMIF('New England Half'!$F$2:$F$300,$G30,'New England Half'!$J$2:$J$300)</f>
        <v>21</v>
      </c>
      <c r="N30" s="28">
        <f t="shared" si="5"/>
        <v>156.25</v>
      </c>
    </row>
    <row r="31" spans="1:14" ht="15.75" customHeight="1" x14ac:dyDescent="0.3">
      <c r="A31" s="38" t="s">
        <v>938</v>
      </c>
      <c r="B31" s="3" t="s">
        <v>93</v>
      </c>
      <c r="C31" s="3" t="s">
        <v>94</v>
      </c>
      <c r="D31" s="3" t="s">
        <v>33</v>
      </c>
      <c r="E31">
        <v>51</v>
      </c>
      <c r="F31" s="3" t="s">
        <v>18</v>
      </c>
      <c r="G31" s="2" t="str">
        <f t="shared" si="4"/>
        <v>MatthewShapiroMGATE CITY STRIDERS</v>
      </c>
      <c r="H31" s="26">
        <f>SUMIF('Nashua 10K'!$F$2:$F$300,$G31,'Nashua 10K'!$J$2:$J$300)</f>
        <v>36.5</v>
      </c>
      <c r="I31" s="26">
        <f>SUMIF('Cinco 5K'!$F$2:$F$399,$G31,'Cinco 5K'!$J$2:$J$399)</f>
        <v>8.75</v>
      </c>
      <c r="J31" s="26">
        <f>SUMIF('Run for Freedom 10K'!$F$2:$F$300,$G31,'Run for Freedom 10K'!$J$2:$J$300)</f>
        <v>11</v>
      </c>
      <c r="K31" s="26">
        <f>SUMIF('Half Way to St. Patty 5K'!$F$2:$F$300,$G31,'Half Way to St. Patty 5K'!$J$2:$J$300)</f>
        <v>19</v>
      </c>
      <c r="L31" s="26">
        <f>SUMIF('Downriver 10K'!$F$2:$F$300,$G31,'Downriver 10K'!$J$2:$J$300)</f>
        <v>25</v>
      </c>
      <c r="M31" s="26">
        <f>SUMIF('New England Half'!$F$2:$F$300,$G31,'New England Half'!$J$2:$J$300)</f>
        <v>11.5</v>
      </c>
      <c r="N31" s="28">
        <f t="shared" si="5"/>
        <v>111.75</v>
      </c>
    </row>
    <row r="32" spans="1:14" ht="15.75" customHeight="1" x14ac:dyDescent="0.3">
      <c r="A32" s="38" t="s">
        <v>938</v>
      </c>
      <c r="B32" s="3" t="s">
        <v>117</v>
      </c>
      <c r="C32" s="3" t="s">
        <v>118</v>
      </c>
      <c r="D32" s="3" t="s">
        <v>33</v>
      </c>
      <c r="E32">
        <v>42</v>
      </c>
      <c r="F32" s="3" t="s">
        <v>18</v>
      </c>
      <c r="G32" s="2" t="str">
        <f t="shared" si="4"/>
        <v>IsaacHornMGATE CITY STRIDERS</v>
      </c>
      <c r="H32" s="26">
        <f>SUMIF('Nashua 10K'!$F$2:$F$300,$G32,'Nashua 10K'!$J$2:$J$300)</f>
        <v>28</v>
      </c>
      <c r="I32" s="26">
        <f>SUMIF('Cinco 5K'!$F$2:$F$399,$G32,'Cinco 5K'!$J$2:$J$399)</f>
        <v>3.375</v>
      </c>
      <c r="J32" s="26">
        <f>SUMIF('Run for Freedom 10K'!$F$2:$F$300,$G32,'Run for Freedom 10K'!$J$2:$J$300)</f>
        <v>5.6875</v>
      </c>
      <c r="K32" s="26">
        <f>SUMIF('Half Way to St. Patty 5K'!$F$2:$F$300,$G32,'Half Way to St. Patty 5K'!$J$2:$J$300)</f>
        <v>10.25</v>
      </c>
      <c r="L32" s="26">
        <f>SUMIF('Downriver 10K'!$F$2:$F$300,$G32,'Downriver 10K'!$J$2:$J$300)</f>
        <v>15</v>
      </c>
      <c r="M32" s="26">
        <f>SUMIF('New England Half'!$F$2:$F$300,$G32,'New England Half'!$J$2:$J$300)</f>
        <v>7.25</v>
      </c>
      <c r="N32" s="28">
        <f t="shared" si="5"/>
        <v>69.5625</v>
      </c>
    </row>
    <row r="34" spans="1:14" ht="15.75" customHeight="1" x14ac:dyDescent="0.3">
      <c r="A34" s="38" t="s">
        <v>939</v>
      </c>
      <c r="B34" s="3" t="s">
        <v>31</v>
      </c>
      <c r="C34" s="3" t="s">
        <v>32</v>
      </c>
      <c r="D34" s="3" t="s">
        <v>33</v>
      </c>
      <c r="E34" s="3">
        <v>31</v>
      </c>
      <c r="F34" s="3" t="s">
        <v>19</v>
      </c>
      <c r="G34" s="2" t="str">
        <f t="shared" ref="G34:G50" si="6">B34&amp;C34&amp;D34&amp;F34</f>
        <v>SamuelFazioliMGREATER DERRY TRACK CLUB</v>
      </c>
      <c r="H34" s="26">
        <f>SUMIF('Nashua 10K'!$F$2:$F$300,$G34,'Nashua 10K'!$J$2:$J$300)</f>
        <v>100</v>
      </c>
      <c r="I34" s="26">
        <f>SUMIF('Cinco 5K'!$F$2:$F$399,$G34,'Cinco 5K'!$J$2:$J$399)</f>
        <v>100</v>
      </c>
      <c r="J34" s="26">
        <f>SUMIF('Run for Freedom 10K'!$F$2:$F$300,$G34,'Run for Freedom 10K'!$J$2:$J$300)</f>
        <v>94</v>
      </c>
      <c r="K34" s="26">
        <f>SUMIF('Half Way to St. Patty 5K'!$F$2:$F$300,$G34,'Half Way to St. Patty 5K'!$J$2:$J$300)</f>
        <v>100</v>
      </c>
      <c r="L34" s="26">
        <f>SUMIF('Downriver 10K'!$F$2:$F$300,$G34,'Downriver 10K'!$J$2:$J$300)</f>
        <v>0</v>
      </c>
      <c r="M34" s="26">
        <f>SUMIF('New England Half'!$F$2:$F$300,$G34,'New England Half'!$J$2:$J$300)</f>
        <v>122</v>
      </c>
      <c r="N34" s="28">
        <f t="shared" ref="N34" si="7">SUM(H34:M34)</f>
        <v>516</v>
      </c>
    </row>
    <row r="35" spans="1:14" ht="15.75" customHeight="1" x14ac:dyDescent="0.3">
      <c r="A35" s="38" t="s">
        <v>939</v>
      </c>
      <c r="B35" s="3" t="s">
        <v>473</v>
      </c>
      <c r="C35" s="3" t="s">
        <v>474</v>
      </c>
      <c r="D35" s="3" t="s">
        <v>33</v>
      </c>
      <c r="E35">
        <v>52</v>
      </c>
      <c r="F35" s="3" t="s">
        <v>20</v>
      </c>
      <c r="G35" s="2" t="str">
        <f t="shared" si="6"/>
        <v>DavidSaarinenMMILLENNIUM RUNNING</v>
      </c>
      <c r="H35" s="26">
        <f>SUMIF('Nashua 10K'!$F$2:$F$300,$G35,'Nashua 10K'!$J$2:$J$300)</f>
        <v>0</v>
      </c>
      <c r="I35" s="26">
        <f>SUMIF('Cinco 5K'!$F$2:$F$399,$G35,'Cinco 5K'!$J$2:$J$399)</f>
        <v>94</v>
      </c>
      <c r="J35" s="26">
        <f>SUMIF('Run for Freedom 10K'!$F$2:$F$300,$G35,'Run for Freedom 10K'!$J$2:$J$300)</f>
        <v>91</v>
      </c>
      <c r="K35" s="26">
        <f>SUMIF('Half Way to St. Patty 5K'!$F$2:$F$300,$G35,'Half Way to St. Patty 5K'!$J$2:$J$300)</f>
        <v>97</v>
      </c>
      <c r="L35" s="26">
        <f>SUMIF('Downriver 10K'!$F$2:$F$300,$G35,'Downriver 10K'!$J$2:$J$300)</f>
        <v>97</v>
      </c>
      <c r="M35" s="26">
        <f>SUMIF('New England Half'!$F$2:$F$300,$G35,'New England Half'!$J$2:$J$300)</f>
        <v>98</v>
      </c>
      <c r="N35" s="28">
        <f t="shared" ref="N35:N50" si="8">SUM(H35:M35)</f>
        <v>477</v>
      </c>
    </row>
    <row r="36" spans="1:14" ht="15.75" customHeight="1" x14ac:dyDescent="0.3">
      <c r="A36" s="38" t="s">
        <v>939</v>
      </c>
      <c r="B36" s="3" t="s">
        <v>36</v>
      </c>
      <c r="C36" s="3" t="s">
        <v>37</v>
      </c>
      <c r="D36" s="3" t="s">
        <v>33</v>
      </c>
      <c r="E36" s="3">
        <v>33</v>
      </c>
      <c r="F36" s="3" t="s">
        <v>18</v>
      </c>
      <c r="G36" s="2" t="str">
        <f t="shared" si="6"/>
        <v>ThomasCantaraMGATE CITY STRIDERS</v>
      </c>
      <c r="H36" s="26">
        <f>SUMIF('Nashua 10K'!$F$2:$F$300,$G36,'Nashua 10K'!$J$2:$J$300)</f>
        <v>88</v>
      </c>
      <c r="I36" s="26">
        <f>SUMIF('Cinco 5K'!$F$2:$F$399,$G36,'Cinco 5K'!$J$2:$J$399)</f>
        <v>91</v>
      </c>
      <c r="J36" s="26">
        <f>SUMIF('Run for Freedom 10K'!$F$2:$F$300,$G36,'Run for Freedom 10K'!$J$2:$J$300)</f>
        <v>82</v>
      </c>
      <c r="K36" s="26">
        <f>SUMIF('Half Way to St. Patty 5K'!$F$2:$F$300,$G36,'Half Way to St. Patty 5K'!$J$2:$J$300)</f>
        <v>94</v>
      </c>
      <c r="L36" s="26">
        <f>SUMIF('Downriver 10K'!$F$2:$F$300,$G36,'Downriver 10K'!$J$2:$J$300)</f>
        <v>0</v>
      </c>
      <c r="M36" s="26">
        <f>SUMIF('New England Half'!$F$2:$F$300,$G36,'New England Half'!$J$2:$J$300)</f>
        <v>116</v>
      </c>
      <c r="N36" s="28">
        <f t="shared" si="8"/>
        <v>471</v>
      </c>
    </row>
    <row r="37" spans="1:14" ht="15.75" customHeight="1" x14ac:dyDescent="0.3">
      <c r="A37" s="38" t="s">
        <v>939</v>
      </c>
      <c r="B37" s="3" t="s">
        <v>48</v>
      </c>
      <c r="C37" s="3" t="s">
        <v>49</v>
      </c>
      <c r="D37" s="3" t="s">
        <v>33</v>
      </c>
      <c r="E37">
        <v>55</v>
      </c>
      <c r="F37" s="3" t="s">
        <v>18</v>
      </c>
      <c r="G37" s="2" t="str">
        <f t="shared" si="6"/>
        <v>MichaelO'NeillMGATE CITY STRIDERS</v>
      </c>
      <c r="H37" s="26">
        <f>SUMIF('Nashua 10K'!$F$2:$F$300,$G37,'Nashua 10K'!$J$2:$J$300)</f>
        <v>82</v>
      </c>
      <c r="I37" s="26">
        <f>SUMIF('Cinco 5K'!$F$2:$F$399,$G37,'Cinco 5K'!$J$2:$J$399)</f>
        <v>88</v>
      </c>
      <c r="J37" s="26">
        <f>SUMIF('Run for Freedom 10K'!$F$2:$F$300,$G37,'Run for Freedom 10K'!$J$2:$J$300)</f>
        <v>0</v>
      </c>
      <c r="K37" s="26">
        <f>SUMIF('Half Way to St. Patty 5K'!$F$2:$F$300,$G37,'Half Way to St. Patty 5K'!$J$2:$J$300)</f>
        <v>85</v>
      </c>
      <c r="L37" s="26">
        <f>SUMIF('Downriver 10K'!$F$2:$F$300,$G37,'Downriver 10K'!$J$2:$J$300)</f>
        <v>91</v>
      </c>
      <c r="M37" s="26">
        <f>SUMIF('New England Half'!$F$2:$F$300,$G37,'New England Half'!$J$2:$J$300)</f>
        <v>104</v>
      </c>
      <c r="N37" s="28">
        <f t="shared" si="8"/>
        <v>450</v>
      </c>
    </row>
    <row r="38" spans="1:14" ht="15.75" customHeight="1" x14ac:dyDescent="0.3">
      <c r="A38" s="38" t="s">
        <v>939</v>
      </c>
      <c r="B38" s="3" t="s">
        <v>58</v>
      </c>
      <c r="C38" s="3" t="s">
        <v>59</v>
      </c>
      <c r="D38" s="3" t="s">
        <v>33</v>
      </c>
      <c r="E38" s="3">
        <v>64</v>
      </c>
      <c r="F38" s="3" t="s">
        <v>18</v>
      </c>
      <c r="G38" s="2" t="str">
        <f t="shared" si="6"/>
        <v>JimHansenMGATE CITY STRIDERS</v>
      </c>
      <c r="H38" s="26">
        <f>SUMIF('Nashua 10K'!$F$2:$F$300,$G38,'Nashua 10K'!$J$2:$J$300)</f>
        <v>94</v>
      </c>
      <c r="I38" s="26">
        <f>SUMIF('Cinco 5K'!$F$2:$F$399,$G38,'Cinco 5K'!$J$2:$J$399)</f>
        <v>97</v>
      </c>
      <c r="J38" s="26">
        <f>SUMIF('Run for Freedom 10K'!$F$2:$F$300,$G38,'Run for Freedom 10K'!$J$2:$J$300)</f>
        <v>85</v>
      </c>
      <c r="K38" s="26">
        <f>SUMIF('Half Way to St. Patty 5K'!$F$2:$F$300,$G38,'Half Way to St. Patty 5K'!$J$2:$J$300)</f>
        <v>79</v>
      </c>
      <c r="L38" s="26">
        <f>SUMIF('Downriver 10K'!$F$2:$F$300,$G38,'Downriver 10K'!$J$2:$J$300)</f>
        <v>0</v>
      </c>
      <c r="M38" s="26">
        <f>SUMIF('New England Half'!$F$2:$F$300,$G38,'New England Half'!$J$2:$J$300)</f>
        <v>92</v>
      </c>
      <c r="N38" s="28">
        <f t="shared" si="8"/>
        <v>447</v>
      </c>
    </row>
    <row r="39" spans="1:14" ht="15.75" customHeight="1" x14ac:dyDescent="0.3">
      <c r="A39" s="38" t="s">
        <v>939</v>
      </c>
      <c r="B39" s="3" t="s">
        <v>180</v>
      </c>
      <c r="C39" s="3" t="s">
        <v>356</v>
      </c>
      <c r="D39" s="3" t="s">
        <v>33</v>
      </c>
      <c r="E39">
        <v>51</v>
      </c>
      <c r="F39" s="3" t="s">
        <v>20</v>
      </c>
      <c r="G39" s="2" t="str">
        <f t="shared" si="6"/>
        <v>MarkLapradeMMILLENNIUM RUNNING</v>
      </c>
      <c r="H39" s="26">
        <f>SUMIF('Nashua 10K'!$F$2:$F$300,$G39,'Nashua 10K'!$J$2:$J$300)</f>
        <v>0</v>
      </c>
      <c r="I39" s="26">
        <f>SUMIF('Cinco 5K'!$F$2:$F$399,$G39,'Cinco 5K'!$J$2:$J$399)</f>
        <v>76</v>
      </c>
      <c r="J39" s="26">
        <f>SUMIF('Run for Freedom 10K'!$F$2:$F$300,$G39,'Run for Freedom 10K'!$J$2:$J$300)</f>
        <v>79</v>
      </c>
      <c r="K39" s="26">
        <f>SUMIF('Half Way to St. Patty 5K'!$F$2:$F$300,$G39,'Half Way to St. Patty 5K'!$J$2:$J$300)</f>
        <v>39.5</v>
      </c>
      <c r="L39" s="26">
        <f>SUMIF('Downriver 10K'!$F$2:$F$300,$G39,'Downriver 10K'!$J$2:$J$300)</f>
        <v>94</v>
      </c>
      <c r="M39" s="26">
        <f>SUMIF('New England Half'!$F$2:$F$300,$G39,'New England Half'!$J$2:$J$300)</f>
        <v>101</v>
      </c>
      <c r="N39" s="28">
        <f t="shared" si="8"/>
        <v>389.5</v>
      </c>
    </row>
    <row r="40" spans="1:14" ht="15.75" customHeight="1" x14ac:dyDescent="0.3">
      <c r="A40" s="38" t="s">
        <v>939</v>
      </c>
      <c r="B40" s="3" t="s">
        <v>38</v>
      </c>
      <c r="C40" s="3" t="s">
        <v>39</v>
      </c>
      <c r="D40" s="3" t="s">
        <v>33</v>
      </c>
      <c r="E40" s="3">
        <v>37</v>
      </c>
      <c r="F40" s="3" t="s">
        <v>19</v>
      </c>
      <c r="G40" s="2" t="str">
        <f t="shared" si="6"/>
        <v>NicholasGregoryMGREATER DERRY TRACK CLUB</v>
      </c>
      <c r="H40" s="26">
        <f>SUMIF('Nashua 10K'!$F$2:$F$300,$G40,'Nashua 10K'!$J$2:$J$300)</f>
        <v>73</v>
      </c>
      <c r="I40" s="26">
        <f>SUMIF('Cinco 5K'!$F$2:$F$399,$G40,'Cinco 5K'!$J$2:$J$399)</f>
        <v>58</v>
      </c>
      <c r="J40" s="26">
        <f>SUMIF('Run for Freedom 10K'!$F$2:$F$300,$G40,'Run for Freedom 10K'!$J$2:$J$300)</f>
        <v>52</v>
      </c>
      <c r="K40" s="26">
        <f>SUMIF('Half Way to St. Patty 5K'!$F$2:$F$300,$G40,'Half Way to St. Patty 5K'!$J$2:$J$300)</f>
        <v>54</v>
      </c>
      <c r="L40" s="26">
        <f>SUMIF('Downriver 10K'!$F$2:$F$300,$G40,'Downriver 10K'!$J$2:$J$300)</f>
        <v>0</v>
      </c>
      <c r="M40" s="26">
        <f>SUMIF('New England Half'!$F$2:$F$300,$G40,'New England Half'!$J$2:$J$300)</f>
        <v>74</v>
      </c>
      <c r="N40" s="28">
        <f t="shared" si="8"/>
        <v>311</v>
      </c>
    </row>
    <row r="41" spans="1:14" ht="15.75" customHeight="1" x14ac:dyDescent="0.3">
      <c r="A41" s="38" t="s">
        <v>939</v>
      </c>
      <c r="B41" s="3" t="s">
        <v>483</v>
      </c>
      <c r="C41" s="3" t="s">
        <v>46</v>
      </c>
      <c r="D41" s="3" t="s">
        <v>33</v>
      </c>
      <c r="E41" s="3">
        <v>49</v>
      </c>
      <c r="F41" s="3" t="s">
        <v>19</v>
      </c>
      <c r="G41" s="2" t="str">
        <f t="shared" si="6"/>
        <v>FredCarterMGREATER DERRY TRACK CLUB</v>
      </c>
      <c r="H41" s="26">
        <f>SUMIF('Nashua 10K'!$F$2:$F$300,$G41,'Nashua 10K'!$J$2:$J$300)</f>
        <v>68</v>
      </c>
      <c r="I41" s="26">
        <f>SUMIF('Cinco 5K'!$F$2:$F$399,$G41,'Cinco 5K'!$J$2:$J$399)</f>
        <v>56</v>
      </c>
      <c r="J41" s="26">
        <f>SUMIF('Run for Freedom 10K'!$F$2:$F$300,$G41,'Run for Freedom 10K'!$J$2:$J$300)</f>
        <v>41</v>
      </c>
      <c r="K41" s="26">
        <f>SUMIF('Half Way to St. Patty 5K'!$F$2:$F$300,$G41,'Half Way to St. Patty 5K'!$J$2:$J$300)</f>
        <v>48.5</v>
      </c>
      <c r="L41" s="26">
        <f>SUMIF('Downriver 10K'!$F$2:$F$300,$G41,'Downriver 10K'!$J$2:$J$300)</f>
        <v>0</v>
      </c>
      <c r="M41" s="26">
        <f>SUMIF('New England Half'!$F$2:$F$300,$G41,'New England Half'!$J$2:$J$300)</f>
        <v>82</v>
      </c>
      <c r="N41" s="28">
        <f t="shared" si="8"/>
        <v>295.5</v>
      </c>
    </row>
    <row r="42" spans="1:14" ht="15.75" customHeight="1" x14ac:dyDescent="0.3">
      <c r="A42" s="38" t="s">
        <v>939</v>
      </c>
      <c r="B42" s="3" t="s">
        <v>489</v>
      </c>
      <c r="C42" s="3" t="s">
        <v>490</v>
      </c>
      <c r="D42" s="3" t="s">
        <v>33</v>
      </c>
      <c r="E42">
        <v>46</v>
      </c>
      <c r="F42" s="3" t="s">
        <v>20</v>
      </c>
      <c r="G42" s="2" t="str">
        <f t="shared" si="6"/>
        <v>EdwardFerris, IIIMMILLENNIUM RUNNING</v>
      </c>
      <c r="H42" s="26">
        <f>SUMIF('Nashua 10K'!$F$2:$F$300,$G42,'Nashua 10K'!$J$2:$J$300)</f>
        <v>0</v>
      </c>
      <c r="I42" s="26">
        <f>SUMIF('Cinco 5K'!$F$2:$F$399,$G42,'Cinco 5K'!$J$2:$J$399)</f>
        <v>47</v>
      </c>
      <c r="J42" s="26">
        <f>SUMIF('Run for Freedom 10K'!$F$2:$F$300,$G42,'Run for Freedom 10K'!$J$2:$J$300)</f>
        <v>45.5</v>
      </c>
      <c r="K42" s="26">
        <f>SUMIF('Half Way to St. Patty 5K'!$F$2:$F$300,$G42,'Half Way to St. Patty 5K'!$J$2:$J$300)</f>
        <v>44</v>
      </c>
      <c r="L42" s="26">
        <f>SUMIF('Downriver 10K'!$F$2:$F$300,$G42,'Downriver 10K'!$J$2:$J$300)</f>
        <v>58</v>
      </c>
      <c r="M42" s="26">
        <f>SUMIF('New England Half'!$F$2:$F$300,$G42,'New England Half'!$J$2:$J$300)</f>
        <v>58</v>
      </c>
      <c r="N42" s="28">
        <f t="shared" si="8"/>
        <v>252.5</v>
      </c>
    </row>
    <row r="43" spans="1:14" ht="15.75" customHeight="1" x14ac:dyDescent="0.3">
      <c r="A43" s="38" t="s">
        <v>939</v>
      </c>
      <c r="B43" s="3" t="s">
        <v>99</v>
      </c>
      <c r="C43" s="3" t="s">
        <v>72</v>
      </c>
      <c r="D43" s="3" t="s">
        <v>33</v>
      </c>
      <c r="E43">
        <v>62</v>
      </c>
      <c r="F43" s="3" t="s">
        <v>21</v>
      </c>
      <c r="G43" s="2" t="str">
        <f t="shared" si="6"/>
        <v>TomMooreMUPPER VALLEY RUNNING CLUB</v>
      </c>
      <c r="H43" s="26">
        <f>SUMIF('Nashua 10K'!$F$2:$F$300,$G43,'Nashua 10K'!$J$2:$J$300)</f>
        <v>33</v>
      </c>
      <c r="I43" s="26">
        <f>SUMIF('Cinco 5K'!$F$2:$F$399,$G43,'Cinco 5K'!$J$2:$J$399)</f>
        <v>20.5</v>
      </c>
      <c r="J43" s="26">
        <f>SUMIF('Run for Freedom 10K'!$F$2:$F$300,$G43,'Run for Freedom 10K'!$J$2:$J$300)</f>
        <v>28</v>
      </c>
      <c r="K43" s="26">
        <f>SUMIF('Half Way to St. Patty 5K'!$F$2:$F$300,$G43,'Half Way to St. Patty 5K'!$J$2:$J$300)</f>
        <v>34</v>
      </c>
      <c r="L43" s="26">
        <f>SUMIF('Downriver 10K'!$F$2:$F$300,$G43,'Downriver 10K'!$J$2:$J$300)</f>
        <v>50</v>
      </c>
      <c r="M43" s="26">
        <f>SUMIF('New England Half'!$F$2:$F$300,$G43,'New England Half'!$J$2:$J$300)</f>
        <v>0</v>
      </c>
      <c r="N43" s="28">
        <f t="shared" si="8"/>
        <v>165.5</v>
      </c>
    </row>
    <row r="44" spans="1:14" ht="15.75" customHeight="1" x14ac:dyDescent="0.3">
      <c r="A44" s="38" t="s">
        <v>939</v>
      </c>
      <c r="B44" s="3" t="s">
        <v>495</v>
      </c>
      <c r="C44" s="3" t="s">
        <v>503</v>
      </c>
      <c r="D44" s="3" t="s">
        <v>33</v>
      </c>
      <c r="E44">
        <v>47</v>
      </c>
      <c r="F44" s="3" t="s">
        <v>20</v>
      </c>
      <c r="G44" s="2" t="str">
        <f t="shared" si="6"/>
        <v>ChristopherDeanMMILLENNIUM RUNNING</v>
      </c>
      <c r="H44" s="26">
        <f>SUMIF('Nashua 10K'!$F$2:$F$300,$G44,'Nashua 10K'!$J$2:$J$300)</f>
        <v>0</v>
      </c>
      <c r="I44" s="26">
        <f>SUMIF('Cinco 5K'!$F$2:$F$399,$G44,'Cinco 5K'!$J$2:$J$399)</f>
        <v>28</v>
      </c>
      <c r="J44" s="26">
        <f>SUMIF('Run for Freedom 10K'!$F$2:$F$300,$G44,'Run for Freedom 10K'!$J$2:$J$300)</f>
        <v>22.75</v>
      </c>
      <c r="K44" s="26">
        <f>SUMIF('Half Way to St. Patty 5K'!$F$2:$F$300,$G44,'Half Way to St. Patty 5K'!$J$2:$J$300)</f>
        <v>31</v>
      </c>
      <c r="L44" s="26">
        <f>SUMIF('Downriver 10K'!$F$2:$F$300,$G44,'Downriver 10K'!$J$2:$J$300)</f>
        <v>45.5</v>
      </c>
      <c r="M44" s="26">
        <f>SUMIF('New England Half'!$F$2:$F$300,$G44,'New England Half'!$J$2:$J$300)</f>
        <v>34</v>
      </c>
      <c r="N44" s="28">
        <f t="shared" si="8"/>
        <v>161.25</v>
      </c>
    </row>
    <row r="45" spans="1:14" ht="15.75" customHeight="1" x14ac:dyDescent="0.3">
      <c r="A45" s="38" t="s">
        <v>939</v>
      </c>
      <c r="B45" s="3" t="s">
        <v>79</v>
      </c>
      <c r="C45" s="3" t="s">
        <v>80</v>
      </c>
      <c r="D45" s="3" t="s">
        <v>33</v>
      </c>
      <c r="E45">
        <v>51</v>
      </c>
      <c r="F45" s="3" t="s">
        <v>19</v>
      </c>
      <c r="G45" s="2" t="str">
        <f t="shared" si="6"/>
        <v>ScottReiffMGREATER DERRY TRACK CLUB</v>
      </c>
      <c r="H45" s="26">
        <f>SUMIF('Nashua 10K'!$F$2:$F$300,$G45,'Nashua 10K'!$J$2:$J$300)</f>
        <v>44</v>
      </c>
      <c r="I45" s="26">
        <f>SUMIF('Cinco 5K'!$F$2:$F$399,$G45,'Cinco 5K'!$J$2:$J$399)</f>
        <v>27</v>
      </c>
      <c r="J45" s="26">
        <f>SUMIF('Run for Freedom 10K'!$F$2:$F$300,$G45,'Run for Freedom 10K'!$J$2:$J$300)</f>
        <v>25</v>
      </c>
      <c r="K45" s="26">
        <f>SUMIF('Half Way to St. Patty 5K'!$F$2:$F$300,$G45,'Half Way to St. Patty 5K'!$J$2:$J$300)</f>
        <v>0</v>
      </c>
      <c r="L45" s="26">
        <f>SUMIF('Downriver 10K'!$F$2:$F$300,$G45,'Downriver 10K'!$J$2:$J$300)</f>
        <v>27</v>
      </c>
      <c r="M45" s="26">
        <f>SUMIF('New England Half'!$F$2:$F$300,$G45,'New England Half'!$J$2:$J$300)</f>
        <v>18.5</v>
      </c>
      <c r="N45" s="28">
        <f t="shared" si="8"/>
        <v>141.5</v>
      </c>
    </row>
    <row r="46" spans="1:14" ht="15.75" customHeight="1" x14ac:dyDescent="0.3">
      <c r="A46" s="38" t="s">
        <v>939</v>
      </c>
      <c r="B46" s="3" t="s">
        <v>85</v>
      </c>
      <c r="C46" s="3" t="s">
        <v>86</v>
      </c>
      <c r="D46" s="3" t="s">
        <v>33</v>
      </c>
      <c r="E46">
        <v>45</v>
      </c>
      <c r="F46" s="3" t="s">
        <v>18</v>
      </c>
      <c r="G46" s="2" t="str">
        <f t="shared" si="6"/>
        <v>StephenRouleauMGATE CITY STRIDERS</v>
      </c>
      <c r="H46" s="26">
        <f>SUMIF('Nashua 10K'!$F$2:$F$300,$G46,'Nashua 10K'!$J$2:$J$300)</f>
        <v>35</v>
      </c>
      <c r="I46" s="26">
        <f>SUMIF('Cinco 5K'!$F$2:$F$399,$G46,'Cinco 5K'!$J$2:$J$399)</f>
        <v>12.5</v>
      </c>
      <c r="J46" s="26">
        <f>SUMIF('Run for Freedom 10K'!$F$2:$F$300,$G46,'Run for Freedom 10K'!$J$2:$J$300)</f>
        <v>8.25</v>
      </c>
      <c r="K46" s="26">
        <f>SUMIF('Half Way to St. Patty 5K'!$F$2:$F$300,$G46,'Half Way to St. Patty 5K'!$J$2:$J$300)</f>
        <v>16</v>
      </c>
      <c r="L46" s="26">
        <f>SUMIF('Downriver 10K'!$F$2:$F$300,$G46,'Downriver 10K'!$J$2:$J$300)</f>
        <v>18.25</v>
      </c>
      <c r="M46" s="26">
        <f>SUMIF('New England Half'!$F$2:$F$300,$G46,'New England Half'!$J$2:$J$300)</f>
        <v>0</v>
      </c>
      <c r="N46" s="28">
        <f t="shared" si="8"/>
        <v>90</v>
      </c>
    </row>
    <row r="47" spans="1:14" ht="15.75" customHeight="1" x14ac:dyDescent="0.3">
      <c r="A47" s="38" t="s">
        <v>939</v>
      </c>
      <c r="B47" s="3" t="s">
        <v>113</v>
      </c>
      <c r="C47" s="3" t="s">
        <v>444</v>
      </c>
      <c r="D47" s="3" t="s">
        <v>33</v>
      </c>
      <c r="E47">
        <v>52</v>
      </c>
      <c r="F47" s="3" t="s">
        <v>19</v>
      </c>
      <c r="G47" s="2" t="str">
        <f t="shared" si="6"/>
        <v>RichardChristianMGREATER DERRY TRACK CLUB</v>
      </c>
      <c r="H47" s="26">
        <f>SUMIF('Nashua 10K'!$F$2:$F$300,$G47,'Nashua 10K'!$J$2:$J$300)</f>
        <v>0</v>
      </c>
      <c r="I47" s="26">
        <f>SUMIF('Cinco 5K'!$F$2:$F$399,$G47,'Cinco 5K'!$J$2:$J$399)</f>
        <v>7.75</v>
      </c>
      <c r="J47" s="26">
        <f>SUMIF('Run for Freedom 10K'!$F$2:$F$300,$G47,'Run for Freedom 10K'!$J$2:$J$300)</f>
        <v>8</v>
      </c>
      <c r="K47" s="26">
        <f>SUMIF('Half Way to St. Patty 5K'!$F$2:$F$300,$G47,'Half Way to St. Patty 5K'!$J$2:$J$300)</f>
        <v>17.5</v>
      </c>
      <c r="L47" s="26">
        <f>SUMIF('Downriver 10K'!$F$2:$F$300,$G47,'Downriver 10K'!$J$2:$J$300)</f>
        <v>32</v>
      </c>
      <c r="M47" s="26">
        <f>SUMIF('New England Half'!$F$2:$F$300,$G47,'New England Half'!$J$2:$J$300)</f>
        <v>17</v>
      </c>
      <c r="N47" s="28">
        <f t="shared" si="8"/>
        <v>82.25</v>
      </c>
    </row>
    <row r="48" spans="1:14" ht="15.75" customHeight="1" x14ac:dyDescent="0.3">
      <c r="A48" s="38" t="s">
        <v>939</v>
      </c>
      <c r="B48" s="3" t="s">
        <v>145</v>
      </c>
      <c r="C48" s="3" t="s">
        <v>146</v>
      </c>
      <c r="D48" s="3" t="s">
        <v>33</v>
      </c>
      <c r="E48" s="3">
        <v>62</v>
      </c>
      <c r="F48" s="3" t="s">
        <v>18</v>
      </c>
      <c r="G48" s="2" t="str">
        <f t="shared" si="6"/>
        <v>PhilPetschekMGATE CITY STRIDERS</v>
      </c>
      <c r="H48" s="26">
        <f>SUMIF('Nashua 10K'!$F$2:$F$300,$G48,'Nashua 10K'!$J$2:$J$300)</f>
        <v>29</v>
      </c>
      <c r="I48" s="26">
        <f>SUMIF('Cinco 5K'!$F$2:$F$399,$G48,'Cinco 5K'!$J$2:$J$399)</f>
        <v>3.03125</v>
      </c>
      <c r="J48" s="26">
        <f>SUMIF('Run for Freedom 10K'!$F$2:$F$300,$G48,'Run for Freedom 10K'!$J$2:$J$300)</f>
        <v>0</v>
      </c>
      <c r="K48" s="26">
        <f>SUMIF('Half Way to St. Patty 5K'!$F$2:$F$300,$G48,'Half Way to St. Patty 5K'!$J$2:$J$300)</f>
        <v>14</v>
      </c>
      <c r="L48" s="26">
        <f>SUMIF('Downriver 10K'!$F$2:$F$300,$G48,'Downriver 10K'!$J$2:$J$300)</f>
        <v>24.25</v>
      </c>
      <c r="M48" s="26">
        <f>SUMIF('New England Half'!$F$2:$F$300,$G48,'New England Half'!$J$2:$J$300)</f>
        <v>8.5</v>
      </c>
      <c r="N48" s="28">
        <f t="shared" si="8"/>
        <v>78.78125</v>
      </c>
    </row>
    <row r="49" spans="1:14" ht="15.75" customHeight="1" x14ac:dyDescent="0.3">
      <c r="A49" s="38" t="s">
        <v>939</v>
      </c>
      <c r="B49" t="s">
        <v>113</v>
      </c>
      <c r="C49" t="s">
        <v>114</v>
      </c>
      <c r="D49" t="s">
        <v>33</v>
      </c>
      <c r="E49">
        <v>56</v>
      </c>
      <c r="F49" t="s">
        <v>18</v>
      </c>
      <c r="G49" s="2" t="str">
        <f t="shared" si="6"/>
        <v>RichardFijalkowskiMGATE CITY STRIDERS</v>
      </c>
      <c r="H49" s="26">
        <f>SUMIF('Nashua 10K'!$F$2:$F$300,$G49,'Nashua 10K'!$J$2:$J$300)</f>
        <v>32</v>
      </c>
      <c r="I49" s="26">
        <f>SUMIF('Cinco 5K'!$F$2:$F$399,$G49,'Cinco 5K'!$J$2:$J$399)</f>
        <v>0</v>
      </c>
      <c r="J49" s="26">
        <f>SUMIF('Run for Freedom 10K'!$F$2:$F$300,$G49,'Run for Freedom 10K'!$J$2:$J$300)</f>
        <v>6.75</v>
      </c>
      <c r="K49" s="26">
        <f>SUMIF('Half Way to St. Patty 5K'!$F$2:$F$300,$G49,'Half Way to St. Patty 5K'!$J$2:$J$300)</f>
        <v>13</v>
      </c>
      <c r="L49" s="26">
        <f>SUMIF('Downriver 10K'!$F$2:$F$300,$G49,'Downriver 10K'!$J$2:$J$300)</f>
        <v>16.5</v>
      </c>
      <c r="M49" s="26">
        <f>SUMIF('New England Half'!$F$2:$F$300,$G49,'New England Half'!$J$2:$J$300)</f>
        <v>8</v>
      </c>
      <c r="N49" s="28">
        <f t="shared" si="8"/>
        <v>76.25</v>
      </c>
    </row>
    <row r="50" spans="1:14" ht="15.75" customHeight="1" x14ac:dyDescent="0.3">
      <c r="A50" s="38" t="s">
        <v>939</v>
      </c>
      <c r="B50" s="3" t="s">
        <v>152</v>
      </c>
      <c r="C50" s="3" t="s">
        <v>153</v>
      </c>
      <c r="D50" s="3" t="s">
        <v>33</v>
      </c>
      <c r="E50">
        <v>45</v>
      </c>
      <c r="F50" s="3" t="s">
        <v>19</v>
      </c>
      <c r="G50" s="2" t="str">
        <f t="shared" si="6"/>
        <v>SharadVidyarthyMGREATER DERRY TRACK CLUB</v>
      </c>
      <c r="H50" s="26">
        <f>SUMIF('Nashua 10K'!$F$2:$F$300,$G50,'Nashua 10K'!$J$2:$J$300)</f>
        <v>25</v>
      </c>
      <c r="I50" s="26">
        <f>SUMIF('Cinco 5K'!$F$2:$F$399,$G50,'Cinco 5K'!$J$2:$J$399)</f>
        <v>2</v>
      </c>
      <c r="J50" s="26">
        <f>SUMIF('Run for Freedom 10K'!$F$2:$F$300,$G50,'Run for Freedom 10K'!$J$2:$J$300)</f>
        <v>0</v>
      </c>
      <c r="K50" s="26">
        <f>SUMIF('Half Way to St. Patty 5K'!$F$2:$F$300,$G50,'Half Way to St. Patty 5K'!$J$2:$J$300)</f>
        <v>7.25</v>
      </c>
      <c r="L50" s="26">
        <f>SUMIF('Downriver 10K'!$F$2:$F$300,$G50,'Downriver 10K'!$J$2:$J$300)</f>
        <v>12.125</v>
      </c>
      <c r="M50" s="26">
        <f>SUMIF('New England Half'!$F$2:$F$300,$G50,'New England Half'!$J$2:$J$300)</f>
        <v>5</v>
      </c>
      <c r="N50" s="28">
        <f t="shared" si="8"/>
        <v>51.375</v>
      </c>
    </row>
  </sheetData>
  <sortState xmlns:xlrd2="http://schemas.microsoft.com/office/spreadsheetml/2017/richdata2" ref="B14:N22">
    <sortCondition descending="1" ref="N14:N2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837"/>
  <sheetViews>
    <sheetView workbookViewId="0">
      <pane ySplit="1" topLeftCell="A2" activePane="bottomLeft" state="frozen"/>
      <selection activeCell="D9" sqref="D9"/>
      <selection pane="bottomLeft"/>
    </sheetView>
  </sheetViews>
  <sheetFormatPr defaultColWidth="12.53515625" defaultRowHeight="15.75" customHeight="1" outlineLevelCol="1" x14ac:dyDescent="0.3"/>
  <cols>
    <col min="1" max="1" width="11.84375" style="3" bestFit="1" customWidth="1"/>
    <col min="2" max="2" width="15.15234375" style="3" bestFit="1" customWidth="1"/>
    <col min="3" max="3" width="7.15234375" style="3" bestFit="1" customWidth="1"/>
    <col min="4" max="4" width="4.15234375" style="3" bestFit="1" customWidth="1"/>
    <col min="5" max="5" width="36.53515625" style="3" bestFit="1" customWidth="1" collapsed="1"/>
    <col min="6" max="6" width="49.3828125" style="3" hidden="1" customWidth="1" outlineLevel="1"/>
    <col min="7" max="7" width="11.15234375" style="3" bestFit="1" customWidth="1"/>
    <col min="8" max="8" width="8.53515625" style="3" bestFit="1" customWidth="1"/>
    <col min="9" max="9" width="19.3828125" style="3" bestFit="1" customWidth="1"/>
    <col min="10" max="10" width="21.69140625" style="3" customWidth="1"/>
    <col min="11" max="11" width="13.3828125" style="3" customWidth="1"/>
    <col min="12" max="12" width="16" style="3" customWidth="1"/>
    <col min="13" max="13" width="6.3828125" style="3" bestFit="1" customWidth="1"/>
    <col min="14" max="16384" width="12.53515625" style="3"/>
  </cols>
  <sheetData>
    <row r="1" spans="1:13" s="10" customFormat="1" ht="12.45" x14ac:dyDescent="0.3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16</v>
      </c>
      <c r="H1" s="4" t="s">
        <v>27</v>
      </c>
      <c r="I1" s="4" t="s">
        <v>28</v>
      </c>
      <c r="J1" s="4" t="s">
        <v>30</v>
      </c>
      <c r="K1" s="4" t="s">
        <v>29</v>
      </c>
      <c r="L1" s="4" t="s">
        <v>17</v>
      </c>
      <c r="M1" s="27" t="s">
        <v>0</v>
      </c>
    </row>
    <row r="2" spans="1:13" ht="12.45" x14ac:dyDescent="0.3">
      <c r="A2" s="2" t="s">
        <v>71</v>
      </c>
      <c r="B2" s="2" t="s">
        <v>72</v>
      </c>
      <c r="C2" s="2" t="s">
        <v>57</v>
      </c>
      <c r="D2" s="2">
        <v>59</v>
      </c>
      <c r="E2" s="2" t="s">
        <v>21</v>
      </c>
      <c r="F2" s="2" t="str">
        <f>A2&amp;B2&amp;C2&amp;E2</f>
        <v>PamelaMooreFUPPER VALLEY RUNNING CLUB</v>
      </c>
      <c r="G2" s="26">
        <f>SUMIF('Nashua 10K'!$F$2:$F$300,$F2,'Nashua 10K'!$J$2:$J$300)</f>
        <v>100</v>
      </c>
      <c r="H2" s="26">
        <f>SUMIF('Cinco 5K'!$F$2:$F$399,$F2,'Cinco 5K'!$J$2:$J$399)</f>
        <v>88</v>
      </c>
      <c r="I2" s="26">
        <f>SUMIF('Run for Freedom 10K'!$F$2:$F$300,$F2,'Run for Freedom 10K'!$J$2:$J$300)</f>
        <v>88</v>
      </c>
      <c r="J2" s="26">
        <f>SUMIF('Half Way to St. Patty 5K'!$F$2:$F$300,$F2,'Half Way to St. Patty 5K'!$J$2:$J$300)</f>
        <v>100</v>
      </c>
      <c r="K2" s="26">
        <f>SUMIF('Downriver 10K'!$F$2:$F$300,$F2,'Downriver 10K'!$J$2:$J$300)</f>
        <v>97</v>
      </c>
      <c r="L2" s="26">
        <f>SUMIF('New England Half'!$F$2:$F$300,$F2,'New England Half'!$J$2:$J$300)</f>
        <v>119</v>
      </c>
      <c r="M2" s="28">
        <f>SUM(G2:L2)</f>
        <v>592</v>
      </c>
    </row>
    <row r="3" spans="1:13" ht="12.45" x14ac:dyDescent="0.3">
      <c r="A3" s="3" t="s">
        <v>87</v>
      </c>
      <c r="B3" s="3" t="s">
        <v>88</v>
      </c>
      <c r="C3" s="3" t="s">
        <v>57</v>
      </c>
      <c r="D3" s="3">
        <v>63</v>
      </c>
      <c r="E3" s="3" t="s">
        <v>21</v>
      </c>
      <c r="F3" s="2" t="str">
        <f>A3&amp;B3&amp;C3&amp;E3</f>
        <v>LaurieReedFUPPER VALLEY RUNNING CLUB</v>
      </c>
      <c r="G3" s="26">
        <f>SUMIF('Nashua 10K'!$F$2:$F$300,$F3,'Nashua 10K'!$J$2:$J$300)</f>
        <v>91</v>
      </c>
      <c r="H3" s="26">
        <f>SUMIF('Cinco 5K'!$F$2:$F$399,$F3,'Cinco 5K'!$J$2:$J$399)</f>
        <v>100</v>
      </c>
      <c r="I3" s="26">
        <f>SUMIF('Run for Freedom 10K'!$F$2:$F$300,$F3,'Run for Freedom 10K'!$J$2:$J$300)</f>
        <v>85</v>
      </c>
      <c r="J3" s="26">
        <f>SUMIF('Half Way to St. Patty 5K'!$F$2:$F$300,$F3,'Half Way to St. Patty 5K'!$J$2:$J$300)</f>
        <v>88</v>
      </c>
      <c r="K3" s="26">
        <f>SUMIF('Downriver 10K'!$F$2:$F$300,$F3,'Downriver 10K'!$J$2:$J$300)</f>
        <v>85</v>
      </c>
      <c r="L3" s="26">
        <f>SUMIF('New England Half'!$F$2:$F$300,$F3,'New England Half'!$J$2:$J$300)</f>
        <v>0</v>
      </c>
      <c r="M3" s="28">
        <f>SUM(G3:L3)</f>
        <v>449</v>
      </c>
    </row>
    <row r="4" spans="1:13" ht="12.45" x14ac:dyDescent="0.3">
      <c r="A4" s="3" t="s">
        <v>55</v>
      </c>
      <c r="B4" s="3" t="s">
        <v>56</v>
      </c>
      <c r="C4" s="3" t="s">
        <v>57</v>
      </c>
      <c r="D4" s="3">
        <v>36</v>
      </c>
      <c r="E4" s="3" t="s">
        <v>19</v>
      </c>
      <c r="F4" s="2" t="str">
        <f>A4&amp;B4&amp;C4&amp;E4</f>
        <v>TivanCasavantFGREATER DERRY TRACK CLUB</v>
      </c>
      <c r="G4" s="26">
        <f>SUMIF('Nashua 10K'!$F$2:$F$300,$F4,'Nashua 10K'!$J$2:$J$300)</f>
        <v>82</v>
      </c>
      <c r="H4" s="26">
        <f>SUMIF('Cinco 5K'!$F$2:$F$399,$F4,'Cinco 5K'!$J$2:$J$399)</f>
        <v>56</v>
      </c>
      <c r="I4" s="26">
        <f>SUMIF('Run for Freedom 10K'!$F$2:$F$300,$F4,'Run for Freedom 10K'!$J$2:$J$300)</f>
        <v>58</v>
      </c>
      <c r="J4" s="26">
        <f>SUMIF('Half Way to St. Patty 5K'!$F$2:$F$300,$F4,'Half Way to St. Patty 5K'!$J$2:$J$300)</f>
        <v>73</v>
      </c>
      <c r="K4" s="26">
        <f>SUMIF('Downriver 10K'!$F$2:$F$300,$F4,'Downriver 10K'!$J$2:$J$300)</f>
        <v>70</v>
      </c>
      <c r="L4" s="26">
        <f>SUMIF('New England Half'!$F$2:$F$300,$F4,'New England Half'!$J$2:$J$300)</f>
        <v>104</v>
      </c>
      <c r="M4" s="28">
        <f>SUM(G4:L4)</f>
        <v>443</v>
      </c>
    </row>
    <row r="5" spans="1:13" ht="12.45" x14ac:dyDescent="0.3">
      <c r="A5" s="2" t="s">
        <v>134</v>
      </c>
      <c r="B5" s="2" t="s">
        <v>135</v>
      </c>
      <c r="C5" s="2" t="s">
        <v>57</v>
      </c>
      <c r="D5" s="2">
        <v>75</v>
      </c>
      <c r="E5" s="2" t="s">
        <v>18</v>
      </c>
      <c r="F5" s="6" t="str">
        <f>A5&amp;B5&amp;C5&amp;E5</f>
        <v>AlineKenneyFGATE CITY STRIDERS</v>
      </c>
      <c r="G5" s="26">
        <f>SUMIF('Nashua 10K'!$F$2:$F$300,$F5,'Nashua 10K'!$J$2:$J$300)</f>
        <v>85</v>
      </c>
      <c r="H5" s="26">
        <f>SUMIF('Cinco 5K'!$F$2:$F$399,$F5,'Cinco 5K'!$J$2:$J$399)</f>
        <v>54</v>
      </c>
      <c r="I5" s="26">
        <f>SUMIF('Run for Freedom 10K'!$F$2:$F$300,$F5,'Run for Freedom 10K'!$J$2:$J$300)</f>
        <v>60</v>
      </c>
      <c r="J5" s="26">
        <f>SUMIF('Half Way to St. Patty 5K'!$F$2:$F$300,$F5,'Half Way to St. Patty 5K'!$J$2:$J$300)</f>
        <v>70</v>
      </c>
      <c r="K5" s="26">
        <f>SUMIF('Downriver 10K'!$F$2:$F$300,$F5,'Downriver 10K'!$J$2:$J$300)</f>
        <v>68</v>
      </c>
      <c r="L5" s="26">
        <f>SUMIF('New England Half'!$F$2:$F$300,$F5,'New England Half'!$J$2:$J$300)</f>
        <v>96</v>
      </c>
      <c r="M5" s="28">
        <f>SUM(G5:L5)</f>
        <v>433</v>
      </c>
    </row>
    <row r="6" spans="1:13" ht="12.45" x14ac:dyDescent="0.3">
      <c r="A6" s="2" t="s">
        <v>100</v>
      </c>
      <c r="B6" s="2" t="s">
        <v>101</v>
      </c>
      <c r="C6" s="2" t="s">
        <v>57</v>
      </c>
      <c r="D6" s="2">
        <v>69</v>
      </c>
      <c r="E6" t="s">
        <v>19</v>
      </c>
      <c r="F6" s="6" t="str">
        <f>A6&amp;B6&amp;C6&amp;E6</f>
        <v>PegDonovanFGREATER DERRY TRACK CLUB</v>
      </c>
      <c r="G6" s="26">
        <f>SUMIF('Nashua 10K'!$F$2:$F$300,$F6,'Nashua 10K'!$J$2:$J$300)</f>
        <v>94</v>
      </c>
      <c r="H6" s="26">
        <f>SUMIF('Cinco 5K'!$F$2:$F$399,$F6,'Cinco 5K'!$J$2:$J$399)</f>
        <v>73</v>
      </c>
      <c r="I6" s="26">
        <f>SUMIF('Run for Freedom 10K'!$F$2:$F$300,$F6,'Run for Freedom 10K'!$J$2:$J$300)</f>
        <v>91</v>
      </c>
      <c r="J6" s="26">
        <f>SUMIF('Half Way to St. Patty 5K'!$F$2:$F$300,$F6,'Half Way to St. Patty 5K'!$J$2:$J$300)</f>
        <v>76</v>
      </c>
      <c r="K6" s="26">
        <f>SUMIF('Downriver 10K'!$F$2:$F$300,$F6,'Downriver 10K'!$J$2:$J$300)</f>
        <v>88</v>
      </c>
      <c r="L6" s="26">
        <f>SUMIF('New England Half'!$F$2:$F$300,$F6,'New England Half'!$J$2:$J$300)</f>
        <v>0</v>
      </c>
      <c r="M6" s="28">
        <f>SUM(G6:L6)</f>
        <v>422</v>
      </c>
    </row>
    <row r="7" spans="1:13" ht="12.45" x14ac:dyDescent="0.3">
      <c r="A7" s="2" t="s">
        <v>185</v>
      </c>
      <c r="B7" s="2" t="s">
        <v>186</v>
      </c>
      <c r="C7" s="2" t="s">
        <v>57</v>
      </c>
      <c r="D7" s="2">
        <v>51</v>
      </c>
      <c r="E7" s="2" t="s">
        <v>20</v>
      </c>
      <c r="F7" s="2" t="str">
        <f>A7&amp;B7&amp;C7&amp;E7</f>
        <v>YukiChorneyFMILLENNIUM RUNNING</v>
      </c>
      <c r="G7" s="26">
        <f>SUMIF('Nashua 10K'!$F$2:$F$300,$F7,'Nashua 10K'!$J$2:$J$300)</f>
        <v>0</v>
      </c>
      <c r="H7" s="26">
        <f>SUMIF('Cinco 5K'!$F$2:$F$399,$F7,'Cinco 5K'!$J$2:$J$399)</f>
        <v>97</v>
      </c>
      <c r="I7" s="26">
        <f>SUMIF('Run for Freedom 10K'!$F$2:$F$300,$F7,'Run for Freedom 10K'!$J$2:$J$300)</f>
        <v>94</v>
      </c>
      <c r="J7" s="26">
        <f>SUMIF('Half Way to St. Patty 5K'!$F$2:$F$300,$F7,'Half Way to St. Patty 5K'!$J$2:$J$300)</f>
        <v>91</v>
      </c>
      <c r="K7" s="26">
        <f>SUMIF('Downriver 10K'!$F$2:$F$300,$F7,'Downriver 10K'!$J$2:$J$300)</f>
        <v>0</v>
      </c>
      <c r="L7" s="26">
        <f>SUMIF('New England Half'!$F$2:$F$300,$F7,'New England Half'!$J$2:$J$300)</f>
        <v>122</v>
      </c>
      <c r="M7" s="28">
        <f>SUM(G7:L7)</f>
        <v>404</v>
      </c>
    </row>
    <row r="8" spans="1:13" ht="12.45" x14ac:dyDescent="0.3">
      <c r="A8" t="s">
        <v>61</v>
      </c>
      <c r="B8" t="s">
        <v>62</v>
      </c>
      <c r="C8" t="s">
        <v>57</v>
      </c>
      <c r="D8">
        <v>53</v>
      </c>
      <c r="E8" t="s">
        <v>19</v>
      </c>
      <c r="F8" s="6" t="str">
        <f>A8&amp;B8&amp;C8&amp;E8</f>
        <v>JulieMullaneyFGREATER DERRY TRACK CLUB</v>
      </c>
      <c r="G8" s="26">
        <f>SUMIF('Nashua 10K'!$F$2:$F$300,$F8,'Nashua 10K'!$J$2:$J$300)</f>
        <v>97</v>
      </c>
      <c r="H8" s="26">
        <f>SUMIF('Cinco 5K'!$F$2:$F$399,$F8,'Cinco 5K'!$J$2:$J$399)</f>
        <v>82</v>
      </c>
      <c r="I8" s="26">
        <f>SUMIF('Run for Freedom 10K'!$F$2:$F$300,$F8,'Run for Freedom 10K'!$J$2:$J$300)</f>
        <v>0</v>
      </c>
      <c r="J8" s="26">
        <f>SUMIF('Half Way to St. Patty 5K'!$F$2:$F$300,$F8,'Half Way to St. Patty 5K'!$J$2:$J$300)</f>
        <v>0</v>
      </c>
      <c r="K8" s="26">
        <f>SUMIF('Downriver 10K'!$F$2:$F$300,$F8,'Downriver 10K'!$J$2:$J$300)</f>
        <v>91</v>
      </c>
      <c r="L8" s="26">
        <f>SUMIF('New England Half'!$F$2:$F$300,$F8,'New England Half'!$J$2:$J$300)</f>
        <v>110</v>
      </c>
      <c r="M8" s="28">
        <f>SUM(G8:L8)</f>
        <v>380</v>
      </c>
    </row>
    <row r="9" spans="1:13" ht="12.45" x14ac:dyDescent="0.3">
      <c r="A9" s="2" t="s">
        <v>97</v>
      </c>
      <c r="B9" s="2" t="s">
        <v>98</v>
      </c>
      <c r="C9" s="2" t="s">
        <v>57</v>
      </c>
      <c r="D9" s="2">
        <v>54</v>
      </c>
      <c r="E9" s="2" t="s">
        <v>18</v>
      </c>
      <c r="F9" s="6" t="str">
        <f>A9&amp;B9&amp;C9&amp;E9</f>
        <v>DianeDrudingFGATE CITY STRIDERS</v>
      </c>
      <c r="G9" s="26">
        <f>SUMIF('Nashua 10K'!$F$2:$F$300,$F9,'Nashua 10K'!$J$2:$J$300)</f>
        <v>76</v>
      </c>
      <c r="H9" s="26">
        <f>SUMIF('Cinco 5K'!$F$2:$F$399,$F9,'Cinco 5K'!$J$2:$J$399)</f>
        <v>47</v>
      </c>
      <c r="I9" s="26">
        <f>SUMIF('Run for Freedom 10K'!$F$2:$F$300,$F9,'Run for Freedom 10K'!$J$2:$J$300)</f>
        <v>52</v>
      </c>
      <c r="J9" s="26">
        <f>SUMIF('Half Way to St. Patty 5K'!$F$2:$F$300,$F9,'Half Way to St. Patty 5K'!$J$2:$J$300)</f>
        <v>62</v>
      </c>
      <c r="K9" s="26">
        <f>SUMIF('Downriver 10K'!$F$2:$F$300,$F9,'Downriver 10K'!$J$2:$J$300)</f>
        <v>62</v>
      </c>
      <c r="L9" s="26">
        <f>SUMIF('New England Half'!$F$2:$F$300,$F9,'New England Half'!$J$2:$J$300)</f>
        <v>74</v>
      </c>
      <c r="M9" s="28">
        <f>SUM(G9:L9)</f>
        <v>373</v>
      </c>
    </row>
    <row r="10" spans="1:13" ht="12.45" x14ac:dyDescent="0.3">
      <c r="A10" s="3" t="s">
        <v>119</v>
      </c>
      <c r="B10" s="3" t="s">
        <v>120</v>
      </c>
      <c r="C10" s="3" t="s">
        <v>57</v>
      </c>
      <c r="D10" s="3">
        <v>61</v>
      </c>
      <c r="E10" s="3" t="s">
        <v>19</v>
      </c>
      <c r="F10" s="6" t="str">
        <f>A10&amp;B10&amp;C10&amp;E10</f>
        <v>DeniseSarnieFGREATER DERRY TRACK CLUB</v>
      </c>
      <c r="G10" s="26">
        <f>SUMIF('Nashua 10K'!$F$2:$F$300,$F10,'Nashua 10K'!$J$2:$J$300)</f>
        <v>70</v>
      </c>
      <c r="H10" s="26">
        <f>SUMIF('Cinco 5K'!$F$2:$F$399,$F10,'Cinco 5K'!$J$2:$J$399)</f>
        <v>28</v>
      </c>
      <c r="I10" s="26">
        <f>SUMIF('Run for Freedom 10K'!$F$2:$F$300,$F10,'Run for Freedom 10K'!$J$2:$J$300)</f>
        <v>39.5</v>
      </c>
      <c r="J10" s="26">
        <f>SUMIF('Half Way to St. Patty 5K'!$F$2:$F$300,$F10,'Half Way to St. Patty 5K'!$J$2:$J$300)</f>
        <v>64</v>
      </c>
      <c r="K10" s="26">
        <f>SUMIF('Downriver 10K'!$F$2:$F$300,$F10,'Downriver 10K'!$J$2:$J$300)</f>
        <v>60</v>
      </c>
      <c r="L10" s="26">
        <f>SUMIF('New England Half'!$F$2:$F$300,$F10,'New England Half'!$J$2:$J$300)</f>
        <v>90</v>
      </c>
      <c r="M10" s="28">
        <f>SUM(G10:L10)</f>
        <v>351.5</v>
      </c>
    </row>
    <row r="11" spans="1:13" ht="12.45" x14ac:dyDescent="0.3">
      <c r="A11" t="s">
        <v>201</v>
      </c>
      <c r="B11" t="s">
        <v>202</v>
      </c>
      <c r="C11" t="s">
        <v>57</v>
      </c>
      <c r="D11">
        <v>49</v>
      </c>
      <c r="E11" t="s">
        <v>20</v>
      </c>
      <c r="F11" s="6" t="str">
        <f>A11&amp;B11&amp;C11&amp;E11</f>
        <v>EmaliaRubnerFMILLENNIUM RUNNING</v>
      </c>
      <c r="G11" s="26">
        <f>SUMIF('Nashua 10K'!$F$2:$F$300,$F11,'Nashua 10K'!$J$2:$J$300)</f>
        <v>0</v>
      </c>
      <c r="H11" s="26">
        <f>SUMIF('Cinco 5K'!$F$2:$F$399,$F11,'Cinco 5K'!$J$2:$J$399)</f>
        <v>64</v>
      </c>
      <c r="I11" s="26">
        <f>SUMIF('Run for Freedom 10K'!$F$2:$F$300,$F11,'Run for Freedom 10K'!$J$2:$J$300)</f>
        <v>82</v>
      </c>
      <c r="J11" s="26">
        <f>SUMIF('Half Way to St. Patty 5K'!$F$2:$F$300,$F11,'Half Way to St. Patty 5K'!$J$2:$J$300)</f>
        <v>79</v>
      </c>
      <c r="K11" s="26">
        <f>SUMIF('Downriver 10K'!$F$2:$F$300,$F11,'Downriver 10K'!$J$2:$J$300)</f>
        <v>0</v>
      </c>
      <c r="L11" s="26">
        <f>SUMIF('New England Half'!$F$2:$F$300,$F11,'New England Half'!$J$2:$J$300)</f>
        <v>107</v>
      </c>
      <c r="M11" s="28">
        <f>SUM(G11:L11)</f>
        <v>332</v>
      </c>
    </row>
    <row r="12" spans="1:13" ht="12.45" x14ac:dyDescent="0.3">
      <c r="A12" s="2" t="s">
        <v>203</v>
      </c>
      <c r="B12" s="2" t="s">
        <v>204</v>
      </c>
      <c r="C12" s="2" t="s">
        <v>57</v>
      </c>
      <c r="D12" s="2">
        <v>55</v>
      </c>
      <c r="E12" t="s">
        <v>20</v>
      </c>
      <c r="F12" s="6" t="str">
        <f>A12&amp;B12&amp;C12&amp;E12</f>
        <v>EllenRaffioFMILLENNIUM RUNNING</v>
      </c>
      <c r="G12" s="26">
        <f>SUMIF('Nashua 10K'!$F$2:$F$300,$F12,'Nashua 10K'!$J$2:$J$300)</f>
        <v>0</v>
      </c>
      <c r="H12" s="26">
        <f>SUMIF('Cinco 5K'!$F$2:$F$399,$F12,'Cinco 5K'!$J$2:$J$399)</f>
        <v>60</v>
      </c>
      <c r="I12" s="26">
        <f>SUMIF('Run for Freedom 10K'!$F$2:$F$300,$F12,'Run for Freedom 10K'!$J$2:$J$300)</f>
        <v>68</v>
      </c>
      <c r="J12" s="26">
        <f>SUMIF('Half Way to St. Patty 5K'!$F$2:$F$300,$F12,'Half Way to St. Patty 5K'!$J$2:$J$300)</f>
        <v>82</v>
      </c>
      <c r="K12" s="26">
        <f>SUMIF('Downriver 10K'!$F$2:$F$300,$F12,'Downriver 10K'!$J$2:$J$300)</f>
        <v>0</v>
      </c>
      <c r="L12" s="26">
        <f>SUMIF('New England Half'!$F$2:$F$300,$F12,'New England Half'!$J$2:$J$300)</f>
        <v>98</v>
      </c>
      <c r="M12" s="28">
        <f>SUM(G12:L12)</f>
        <v>308</v>
      </c>
    </row>
    <row r="13" spans="1:13" ht="12.45" x14ac:dyDescent="0.3">
      <c r="A13" t="s">
        <v>195</v>
      </c>
      <c r="B13" t="s">
        <v>196</v>
      </c>
      <c r="C13" t="s">
        <v>57</v>
      </c>
      <c r="D13">
        <v>40</v>
      </c>
      <c r="E13" t="s">
        <v>20</v>
      </c>
      <c r="F13" s="6" t="str">
        <f>A13&amp;B13&amp;C13&amp;E13</f>
        <v>MaryKleneFMILLENNIUM RUNNING</v>
      </c>
      <c r="G13" s="26">
        <f>SUMIF('Nashua 10K'!$F$2:$F$300,$F13,'Nashua 10K'!$J$2:$J$300)</f>
        <v>0</v>
      </c>
      <c r="H13" s="26">
        <f>SUMIF('Cinco 5K'!$F$2:$F$399,$F13,'Cinco 5K'!$J$2:$J$399)</f>
        <v>91</v>
      </c>
      <c r="I13" s="26">
        <f>SUMIF('Run for Freedom 10K'!$F$2:$F$300,$F13,'Run for Freedom 10K'!$J$2:$J$300)</f>
        <v>0</v>
      </c>
      <c r="J13" s="26">
        <f>SUMIF('Half Way to St. Patty 5K'!$F$2:$F$300,$F13,'Half Way to St. Patty 5K'!$J$2:$J$300)</f>
        <v>97</v>
      </c>
      <c r="K13" s="26">
        <f>SUMIF('Downriver 10K'!$F$2:$F$300,$F13,'Downriver 10K'!$J$2:$J$300)</f>
        <v>0</v>
      </c>
      <c r="L13" s="26">
        <f>SUMIF('New England Half'!$F$2:$F$300,$F13,'New England Half'!$J$2:$J$300)</f>
        <v>116</v>
      </c>
      <c r="M13" s="28">
        <f>SUM(G13:L13)</f>
        <v>304</v>
      </c>
    </row>
    <row r="14" spans="1:13" ht="12.45" x14ac:dyDescent="0.3">
      <c r="A14" s="2" t="s">
        <v>213</v>
      </c>
      <c r="B14" s="2" t="s">
        <v>214</v>
      </c>
      <c r="C14" s="2" t="s">
        <v>57</v>
      </c>
      <c r="D14" s="2">
        <v>38</v>
      </c>
      <c r="E14" t="s">
        <v>20</v>
      </c>
      <c r="F14" s="6" t="str">
        <f>A14&amp;B14&amp;C14&amp;E14</f>
        <v>ChelseaCookFMILLENNIUM RUNNING</v>
      </c>
      <c r="G14" s="26">
        <f>SUMIF('Nashua 10K'!$F$2:$F$300,$F14,'Nashua 10K'!$J$2:$J$300)</f>
        <v>0</v>
      </c>
      <c r="H14" s="26">
        <f>SUMIF('Cinco 5K'!$F$2:$F$399,$F14,'Cinco 5K'!$J$2:$J$399)</f>
        <v>50</v>
      </c>
      <c r="I14" s="26">
        <f>SUMIF('Run for Freedom 10K'!$F$2:$F$300,$F14,'Run for Freedom 10K'!$J$2:$J$300)</f>
        <v>54</v>
      </c>
      <c r="J14" s="26">
        <f>SUMIF('Half Way to St. Patty 5K'!$F$2:$F$300,$F14,'Half Way to St. Patty 5K'!$J$2:$J$300)</f>
        <v>0</v>
      </c>
      <c r="K14" s="26">
        <f>SUMIF('Downriver 10K'!$F$2:$F$300,$F14,'Downriver 10K'!$J$2:$J$300)</f>
        <v>64</v>
      </c>
      <c r="L14" s="26">
        <f>SUMIF('New England Half'!$F$2:$F$300,$F14,'New England Half'!$J$2:$J$300)</f>
        <v>94</v>
      </c>
      <c r="M14" s="28">
        <f>SUM(G14:L14)</f>
        <v>262</v>
      </c>
    </row>
    <row r="15" spans="1:13" ht="12.45" x14ac:dyDescent="0.3">
      <c r="A15" s="2" t="s">
        <v>95</v>
      </c>
      <c r="B15" s="2" t="s">
        <v>96</v>
      </c>
      <c r="C15" s="2" t="s">
        <v>57</v>
      </c>
      <c r="D15" s="2">
        <v>62</v>
      </c>
      <c r="E15" s="2" t="s">
        <v>18</v>
      </c>
      <c r="F15" s="6" t="str">
        <f>A15&amp;B15&amp;C15&amp;E15</f>
        <v>LindaKnippersFGATE CITY STRIDERS</v>
      </c>
      <c r="G15" s="26">
        <f>SUMIF('Nashua 10K'!$F$2:$F$300,$F15,'Nashua 10K'!$J$2:$J$300)</f>
        <v>88</v>
      </c>
      <c r="H15" s="26">
        <f>SUMIF('Cinco 5K'!$F$2:$F$399,$F15,'Cinco 5K'!$J$2:$J$399)</f>
        <v>66</v>
      </c>
      <c r="I15" s="26">
        <f>SUMIF('Run for Freedom 10K'!$F$2:$F$300,$F15,'Run for Freedom 10K'!$J$2:$J$300)</f>
        <v>73</v>
      </c>
      <c r="J15" s="26">
        <f>SUMIF('Half Way to St. Patty 5K'!$F$2:$F$300,$F15,'Half Way to St. Patty 5K'!$J$2:$J$300)</f>
        <v>0</v>
      </c>
      <c r="K15" s="26">
        <f>SUMIF('Downriver 10K'!$F$2:$F$300,$F15,'Downriver 10K'!$J$2:$J$300)</f>
        <v>0</v>
      </c>
      <c r="L15" s="26">
        <f>SUMIF('New England Half'!$F$2:$F$300,$F15,'New England Half'!$J$2:$J$300)</f>
        <v>0</v>
      </c>
      <c r="M15" s="28">
        <f>SUM(G15:L15)</f>
        <v>227</v>
      </c>
    </row>
    <row r="16" spans="1:13" ht="12.45" x14ac:dyDescent="0.3">
      <c r="A16" s="2" t="s">
        <v>229</v>
      </c>
      <c r="B16" s="2" t="s">
        <v>230</v>
      </c>
      <c r="C16" s="2" t="s">
        <v>57</v>
      </c>
      <c r="D16" s="2">
        <v>54</v>
      </c>
      <c r="E16" t="s">
        <v>19</v>
      </c>
      <c r="F16" s="6" t="str">
        <f>A16&amp;B16&amp;C16&amp;E16</f>
        <v>CariHoglundFGREATER DERRY TRACK CLUB</v>
      </c>
      <c r="G16" s="26">
        <f>SUMIF('Nashua 10K'!$F$2:$F$300,$F16,'Nashua 10K'!$J$2:$J$300)</f>
        <v>0</v>
      </c>
      <c r="H16" s="26">
        <f>SUMIF('Cinco 5K'!$F$2:$F$399,$F16,'Cinco 5K'!$J$2:$J$399)</f>
        <v>32</v>
      </c>
      <c r="I16" s="26">
        <f>SUMIF('Run for Freedom 10K'!$F$2:$F$300,$F16,'Run for Freedom 10K'!$J$2:$J$300)</f>
        <v>0</v>
      </c>
      <c r="J16" s="26">
        <f>SUMIF('Half Way to St. Patty 5K'!$F$2:$F$300,$F16,'Half Way to St. Patty 5K'!$J$2:$J$300)</f>
        <v>66</v>
      </c>
      <c r="K16" s="26">
        <f>SUMIF('Downriver 10K'!$F$2:$F$300,$F16,'Downriver 10K'!$J$2:$J$300)</f>
        <v>56</v>
      </c>
      <c r="L16" s="26">
        <f>SUMIF('New England Half'!$F$2:$F$300,$F16,'New England Half'!$J$2:$J$300)</f>
        <v>68</v>
      </c>
      <c r="M16" s="28">
        <f>SUM(G16:L16)</f>
        <v>222</v>
      </c>
    </row>
    <row r="17" spans="1:13" ht="12.45" x14ac:dyDescent="0.3">
      <c r="A17" s="3" t="s">
        <v>91</v>
      </c>
      <c r="B17" s="3" t="s">
        <v>92</v>
      </c>
      <c r="C17" s="3" t="s">
        <v>57</v>
      </c>
      <c r="D17" s="3">
        <v>44</v>
      </c>
      <c r="E17" s="3" t="s">
        <v>18</v>
      </c>
      <c r="F17" s="6" t="str">
        <f>A17&amp;B17&amp;C17&amp;E17</f>
        <v>LauraSouleFGATE CITY STRIDERS</v>
      </c>
      <c r="G17" s="26">
        <f>SUMIF('Nashua 10K'!$F$2:$F$300,$F17,'Nashua 10K'!$J$2:$J$300)</f>
        <v>68</v>
      </c>
      <c r="H17" s="26">
        <f>SUMIF('Cinco 5K'!$F$2:$F$399,$F17,'Cinco 5K'!$J$2:$J$399)</f>
        <v>25</v>
      </c>
      <c r="I17" s="26">
        <f>SUMIF('Run for Freedom 10K'!$F$2:$F$300,$F17,'Run for Freedom 10K'!$J$2:$J$300)</f>
        <v>0</v>
      </c>
      <c r="J17" s="26">
        <f>SUMIF('Half Way to St. Patty 5K'!$F$2:$F$300,$F17,'Half Way to St. Patty 5K'!$J$2:$J$300)</f>
        <v>41</v>
      </c>
      <c r="K17" s="26">
        <f>SUMIF('Downriver 10K'!$F$2:$F$300,$F17,'Downriver 10K'!$J$2:$J$300)</f>
        <v>44</v>
      </c>
      <c r="L17" s="26">
        <f>SUMIF('New England Half'!$F$2:$F$300,$F17,'New England Half'!$J$2:$J$300)</f>
        <v>44</v>
      </c>
      <c r="M17" s="28">
        <f>SUM(G17:L17)</f>
        <v>222</v>
      </c>
    </row>
    <row r="18" spans="1:13" ht="12.45" x14ac:dyDescent="0.3">
      <c r="A18" s="2" t="s">
        <v>215</v>
      </c>
      <c r="B18" s="2" t="s">
        <v>216</v>
      </c>
      <c r="C18" s="2" t="s">
        <v>57</v>
      </c>
      <c r="D18" s="2">
        <v>66</v>
      </c>
      <c r="E18" t="s">
        <v>20</v>
      </c>
      <c r="F18" s="6" t="str">
        <f>A18&amp;B18&amp;C18&amp;E18</f>
        <v>BarbaraObecnyFMILLENNIUM RUNNING</v>
      </c>
      <c r="G18" s="26">
        <f>SUMIF('Nashua 10K'!$F$2:$F$300,$F18,'Nashua 10K'!$J$2:$J$300)</f>
        <v>0</v>
      </c>
      <c r="H18" s="26">
        <f>SUMIF('Cinco 5K'!$F$2:$F$399,$F18,'Cinco 5K'!$J$2:$J$399)</f>
        <v>33</v>
      </c>
      <c r="I18" s="26">
        <f>SUMIF('Run for Freedom 10K'!$F$2:$F$300,$F18,'Run for Freedom 10K'!$J$2:$J$300)</f>
        <v>45.5</v>
      </c>
      <c r="J18" s="26">
        <f>SUMIF('Half Way to St. Patty 5K'!$F$2:$F$300,$F18,'Half Way to St. Patty 5K'!$J$2:$J$300)</f>
        <v>68</v>
      </c>
      <c r="K18" s="26">
        <f>SUMIF('Downriver 10K'!$F$2:$F$300,$F18,'Downriver 10K'!$J$2:$J$300)</f>
        <v>0</v>
      </c>
      <c r="L18" s="26">
        <f>SUMIF('New England Half'!$F$2:$F$300,$F18,'New England Half'!$J$2:$J$300)</f>
        <v>72</v>
      </c>
      <c r="M18" s="28">
        <f>SUM(G18:L18)</f>
        <v>218.5</v>
      </c>
    </row>
    <row r="19" spans="1:13" ht="12.45" x14ac:dyDescent="0.3">
      <c r="A19" s="2" t="s">
        <v>188</v>
      </c>
      <c r="B19" s="2" t="s">
        <v>189</v>
      </c>
      <c r="C19" s="2" t="s">
        <v>57</v>
      </c>
      <c r="D19" s="2">
        <v>64</v>
      </c>
      <c r="E19" s="2" t="s">
        <v>22</v>
      </c>
      <c r="F19" s="6" t="str">
        <f>A19&amp;B19&amp;C19&amp;E19</f>
        <v>PatBourgaultFGRANITE STATE RACING TEAM</v>
      </c>
      <c r="G19" s="26">
        <f>SUMIF('Nashua 10K'!$F$2:$F$300,$F19,'Nashua 10K'!$J$2:$J$300)</f>
        <v>0</v>
      </c>
      <c r="H19" s="26">
        <f>SUMIF('Cinco 5K'!$F$2:$F$399,$F19,'Cinco 5K'!$J$2:$J$399)</f>
        <v>85</v>
      </c>
      <c r="I19" s="26">
        <f>SUMIF('Run for Freedom 10K'!$F$2:$F$300,$F19,'Run for Freedom 10K'!$J$2:$J$300)</f>
        <v>0</v>
      </c>
      <c r="J19" s="26">
        <f>SUMIF('Half Way to St. Patty 5K'!$F$2:$F$300,$F19,'Half Way to St. Patty 5K'!$J$2:$J$300)</f>
        <v>0</v>
      </c>
      <c r="K19" s="26">
        <f>SUMIF('Downriver 10K'!$F$2:$F$300,$F19,'Downriver 10K'!$J$2:$J$300)</f>
        <v>0</v>
      </c>
      <c r="L19" s="26">
        <f>SUMIF('New England Half'!$F$2:$F$300,$F19,'New England Half'!$J$2:$J$300)</f>
        <v>125</v>
      </c>
      <c r="M19" s="28">
        <f>SUM(G19:L19)</f>
        <v>210</v>
      </c>
    </row>
    <row r="20" spans="1:13" ht="12.45" x14ac:dyDescent="0.3">
      <c r="A20" s="3" t="s">
        <v>736</v>
      </c>
      <c r="B20" s="3" t="s">
        <v>415</v>
      </c>
      <c r="C20" s="3" t="s">
        <v>57</v>
      </c>
      <c r="D20" s="3">
        <v>32</v>
      </c>
      <c r="E20" s="2" t="s">
        <v>20</v>
      </c>
      <c r="F20" s="6" t="str">
        <f>A20&amp;B20&amp;C20&amp;E20</f>
        <v>LizBelangerFMILLENNIUM RUNNING</v>
      </c>
      <c r="G20" s="26">
        <f>SUMIF('Nashua 10K'!$F$2:$F$300,$F20,'Nashua 10K'!$J$2:$J$300)</f>
        <v>0</v>
      </c>
      <c r="H20" s="26">
        <f>SUMIF('Cinco 5K'!$F$2:$F$399,$F20,'Cinco 5K'!$J$2:$J$399)</f>
        <v>0</v>
      </c>
      <c r="I20" s="26">
        <f>SUMIF('Run for Freedom 10K'!$F$2:$F$300,$F20,'Run for Freedom 10K'!$J$2:$J$300)</f>
        <v>0</v>
      </c>
      <c r="J20" s="26">
        <f>SUMIF('Half Way to St. Patty 5K'!$F$2:$F$300,$F20,'Half Way to St. Patty 5K'!$J$2:$J$300)</f>
        <v>85</v>
      </c>
      <c r="K20" s="26">
        <f>SUMIF('Downriver 10K'!$F$2:$F$300,$F20,'Downriver 10K'!$J$2:$J$300)</f>
        <v>0</v>
      </c>
      <c r="L20" s="26">
        <f>SUMIF('New England Half'!$F$2:$F$300,$F20,'New England Half'!$J$2:$J$300)</f>
        <v>113</v>
      </c>
      <c r="M20" s="28">
        <f>SUM(G20:L20)</f>
        <v>198</v>
      </c>
    </row>
    <row r="21" spans="1:13" ht="12.45" x14ac:dyDescent="0.3">
      <c r="A21" s="2" t="s">
        <v>168</v>
      </c>
      <c r="B21" s="2" t="s">
        <v>169</v>
      </c>
      <c r="C21" s="2" t="s">
        <v>57</v>
      </c>
      <c r="D21" s="2">
        <v>65</v>
      </c>
      <c r="E21" t="s">
        <v>19</v>
      </c>
      <c r="F21" s="6" t="str">
        <f>A21&amp;B21&amp;C21&amp;E21</f>
        <v>ConnieNolanFGREATER DERRY TRACK CLUB</v>
      </c>
      <c r="G21" s="26">
        <f>SUMIF('Nashua 10K'!$F$2:$F$300,$F21,'Nashua 10K'!$J$2:$J$300)</f>
        <v>32</v>
      </c>
      <c r="H21" s="26">
        <f>SUMIF('Cinco 5K'!$F$2:$F$399,$F21,'Cinco 5K'!$J$2:$J$399)</f>
        <v>22.75</v>
      </c>
      <c r="I21" s="26">
        <f>SUMIF('Run for Freedom 10K'!$F$2:$F$300,$F21,'Run for Freedom 10K'!$J$2:$J$300)</f>
        <v>42.5</v>
      </c>
      <c r="J21" s="26">
        <f>SUMIF('Half Way to St. Patty 5K'!$F$2:$F$300,$F21,'Half Way to St. Patty 5K'!$J$2:$J$300)</f>
        <v>52</v>
      </c>
      <c r="K21" s="26">
        <f>SUMIF('Downriver 10K'!$F$2:$F$300,$F21,'Downriver 10K'!$J$2:$J$300)</f>
        <v>48.5</v>
      </c>
      <c r="L21" s="26">
        <f>SUMIF('New England Half'!$F$2:$F$300,$F21,'New England Half'!$J$2:$J$300)</f>
        <v>0</v>
      </c>
      <c r="M21" s="28">
        <f>SUM(G21:L21)</f>
        <v>197.75</v>
      </c>
    </row>
    <row r="22" spans="1:13" ht="12.45" x14ac:dyDescent="0.3">
      <c r="A22" t="s">
        <v>102</v>
      </c>
      <c r="B22" t="s">
        <v>43</v>
      </c>
      <c r="C22" t="s">
        <v>57</v>
      </c>
      <c r="D22">
        <v>48</v>
      </c>
      <c r="E22" t="s">
        <v>18</v>
      </c>
      <c r="F22" s="6" t="str">
        <f>A22&amp;B22&amp;C22&amp;E22</f>
        <v>KellyAschbrennerFGATE CITY STRIDERS</v>
      </c>
      <c r="G22" s="26">
        <f>SUMIF('Nashua 10K'!$F$2:$F$300,$F22,'Nashua 10K'!$J$2:$J$300)</f>
        <v>66</v>
      </c>
      <c r="H22" s="26">
        <f>SUMIF('Cinco 5K'!$F$2:$F$399,$F22,'Cinco 5K'!$J$2:$J$399)</f>
        <v>16.5</v>
      </c>
      <c r="I22" s="26">
        <f>SUMIF('Run for Freedom 10K'!$F$2:$F$300,$F22,'Run for Freedom 10K'!$J$2:$J$300)</f>
        <v>25</v>
      </c>
      <c r="J22" s="26">
        <f>SUMIF('Half Way to St. Patty 5K'!$F$2:$F$300,$F22,'Half Way to St. Patty 5K'!$J$2:$J$300)</f>
        <v>28</v>
      </c>
      <c r="K22" s="26">
        <f>SUMIF('Downriver 10K'!$F$2:$F$300,$F22,'Downriver 10K'!$J$2:$J$300)</f>
        <v>31</v>
      </c>
      <c r="L22" s="26">
        <f>SUMIF('New England Half'!$F$2:$F$300,$F22,'New England Half'!$J$2:$J$300)</f>
        <v>29</v>
      </c>
      <c r="M22" s="28">
        <f>SUM(G22:L22)</f>
        <v>195.5</v>
      </c>
    </row>
    <row r="23" spans="1:13" ht="12.45" x14ac:dyDescent="0.3">
      <c r="A23" s="3" t="s">
        <v>104</v>
      </c>
      <c r="B23" s="3" t="s">
        <v>105</v>
      </c>
      <c r="C23" s="3" t="s">
        <v>57</v>
      </c>
      <c r="D23" s="3">
        <v>46</v>
      </c>
      <c r="E23" t="s">
        <v>19</v>
      </c>
      <c r="F23" s="6" t="str">
        <f>A23&amp;B23&amp;C23&amp;E23</f>
        <v>ElizabethBusteedFGREATER DERRY TRACK CLUB</v>
      </c>
      <c r="G23" s="26">
        <f>SUMIF('Nashua 10K'!$F$2:$F$300,$F23,'Nashua 10K'!$J$2:$J$300)</f>
        <v>50</v>
      </c>
      <c r="H23" s="26">
        <f>SUMIF('Cinco 5K'!$F$2:$F$399,$F23,'Cinco 5K'!$J$2:$J$399)</f>
        <v>12.125</v>
      </c>
      <c r="I23" s="26">
        <f>SUMIF('Run for Freedom 10K'!$F$2:$F$300,$F23,'Run for Freedom 10K'!$J$2:$J$300)</f>
        <v>22</v>
      </c>
      <c r="J23" s="26">
        <f>SUMIF('Half Way to St. Patty 5K'!$F$2:$F$300,$F23,'Half Way to St. Patty 5K'!$J$2:$J$300)</f>
        <v>22.75</v>
      </c>
      <c r="K23" s="26">
        <f>SUMIF('Downriver 10K'!$F$2:$F$300,$F23,'Downriver 10K'!$J$2:$J$300)</f>
        <v>38</v>
      </c>
      <c r="L23" s="26">
        <f>SUMIF('New England Half'!$F$2:$F$300,$F23,'New England Half'!$J$2:$J$300)</f>
        <v>33</v>
      </c>
      <c r="M23" s="28">
        <f>SUM(G23:L23)</f>
        <v>177.875</v>
      </c>
    </row>
    <row r="24" spans="1:13" ht="12.45" x14ac:dyDescent="0.3">
      <c r="A24" t="s">
        <v>83</v>
      </c>
      <c r="B24" t="s">
        <v>84</v>
      </c>
      <c r="C24" t="s">
        <v>57</v>
      </c>
      <c r="D24">
        <v>32</v>
      </c>
      <c r="E24" t="s">
        <v>19</v>
      </c>
      <c r="F24" s="2" t="str">
        <f>A24&amp;B24&amp;C24&amp;E24</f>
        <v>SarahHewettFGREATER DERRY TRACK CLUB</v>
      </c>
      <c r="G24" s="26">
        <f>SUMIF('Nashua 10K'!$F$2:$F$300,$F24,'Nashua 10K'!$J$2:$J$300)</f>
        <v>62</v>
      </c>
      <c r="H24" s="26">
        <f>SUMIF('Cinco 5K'!$F$2:$F$399,$F24,'Cinco 5K'!$J$2:$J$399)</f>
        <v>42.5</v>
      </c>
      <c r="I24" s="26">
        <f>SUMIF('Run for Freedom 10K'!$F$2:$F$300,$F24,'Run for Freedom 10K'!$J$2:$J$300)</f>
        <v>32</v>
      </c>
      <c r="J24" s="26">
        <f>SUMIF('Half Way to St. Patty 5K'!$F$2:$F$300,$F24,'Half Way to St. Patty 5K'!$J$2:$J$300)</f>
        <v>0</v>
      </c>
      <c r="K24" s="26">
        <f>SUMIF('Downriver 10K'!$F$2:$F$300,$F24,'Downriver 10K'!$J$2:$J$300)</f>
        <v>0</v>
      </c>
      <c r="L24" s="26">
        <f>SUMIF('New England Half'!$F$2:$F$300,$F24,'New England Half'!$J$2:$J$300)</f>
        <v>38</v>
      </c>
      <c r="M24" s="28">
        <f>SUM(G24:L24)</f>
        <v>174.5</v>
      </c>
    </row>
    <row r="25" spans="1:13" ht="12.45" x14ac:dyDescent="0.3">
      <c r="A25" s="2" t="s">
        <v>190</v>
      </c>
      <c r="B25" s="2" t="s">
        <v>191</v>
      </c>
      <c r="C25" s="2" t="s">
        <v>57</v>
      </c>
      <c r="D25" s="2">
        <v>68</v>
      </c>
      <c r="E25" t="s">
        <v>20</v>
      </c>
      <c r="F25" s="6" t="str">
        <f>A25&amp;B25&amp;C25&amp;E25</f>
        <v>LorraineMcPhillipsFMILLENNIUM RUNNING</v>
      </c>
      <c r="G25" s="26">
        <f>SUMIF('Nashua 10K'!$F$2:$F$300,$F25,'Nashua 10K'!$J$2:$J$300)</f>
        <v>0</v>
      </c>
      <c r="H25" s="26">
        <f>SUMIF('Cinco 5K'!$F$2:$F$399,$F25,'Cinco 5K'!$J$2:$J$399)</f>
        <v>79</v>
      </c>
      <c r="I25" s="26">
        <f>SUMIF('Run for Freedom 10K'!$F$2:$F$300,$F25,'Run for Freedom 10K'!$J$2:$J$300)</f>
        <v>0</v>
      </c>
      <c r="J25" s="26">
        <f>SUMIF('Half Way to St. Patty 5K'!$F$2:$F$300,$F25,'Half Way to St. Patty 5K'!$J$2:$J$300)</f>
        <v>94</v>
      </c>
      <c r="K25" s="26">
        <f>SUMIF('Downriver 10K'!$F$2:$F$300,$F25,'Downriver 10K'!$J$2:$J$300)</f>
        <v>0</v>
      </c>
      <c r="L25" s="26">
        <f>SUMIF('New England Half'!$F$2:$F$300,$F25,'New England Half'!$J$2:$J$300)</f>
        <v>0</v>
      </c>
      <c r="M25" s="28">
        <f>SUM(G25:L25)</f>
        <v>173</v>
      </c>
    </row>
    <row r="26" spans="1:13" ht="12.45" x14ac:dyDescent="0.3">
      <c r="A26" s="2" t="s">
        <v>108</v>
      </c>
      <c r="B26" s="2" t="s">
        <v>45</v>
      </c>
      <c r="C26" s="2" t="s">
        <v>57</v>
      </c>
      <c r="D26" s="2">
        <v>52</v>
      </c>
      <c r="E26" t="s">
        <v>19</v>
      </c>
      <c r="F26" s="6" t="str">
        <f>A26&amp;B26&amp;C26&amp;E26</f>
        <v>JoanneToscanoFGREATER DERRY TRACK CLUB</v>
      </c>
      <c r="G26" s="26">
        <f>SUMIF('Nashua 10K'!$F$2:$F$300,$F26,'Nashua 10K'!$J$2:$J$300)</f>
        <v>64</v>
      </c>
      <c r="H26" s="26">
        <f>SUMIF('Cinco 5K'!$F$2:$F$399,$F26,'Cinco 5K'!$J$2:$J$399)</f>
        <v>0</v>
      </c>
      <c r="I26" s="26">
        <f>SUMIF('Run for Freedom 10K'!$F$2:$F$300,$F26,'Run for Freedom 10K'!$J$2:$J$300)</f>
        <v>31</v>
      </c>
      <c r="J26" s="26">
        <f>SUMIF('Half Way to St. Patty 5K'!$F$2:$F$300,$F26,'Half Way to St. Patty 5K'!$J$2:$J$300)</f>
        <v>32</v>
      </c>
      <c r="K26" s="26">
        <f>SUMIF('Downriver 10K'!$F$2:$F$300,$F26,'Downriver 10K'!$J$2:$J$300)</f>
        <v>0</v>
      </c>
      <c r="L26" s="26">
        <f>SUMIF('New England Half'!$F$2:$F$300,$F26,'New England Half'!$J$2:$J$300)</f>
        <v>39</v>
      </c>
      <c r="M26" s="28">
        <f>SUM(G26:L26)</f>
        <v>166</v>
      </c>
    </row>
    <row r="27" spans="1:13" ht="12.45" x14ac:dyDescent="0.3">
      <c r="A27" t="s">
        <v>69</v>
      </c>
      <c r="B27" t="s">
        <v>70</v>
      </c>
      <c r="C27" t="s">
        <v>57</v>
      </c>
      <c r="D27">
        <v>27</v>
      </c>
      <c r="E27" t="s">
        <v>18</v>
      </c>
      <c r="F27" s="2" t="str">
        <f>A27&amp;B27&amp;C27&amp;E27</f>
        <v>TerrylFritzFGATE CITY STRIDERS</v>
      </c>
      <c r="G27" s="26">
        <f>SUMIF('Nashua 10K'!$F$2:$F$300,$F27,'Nashua 10K'!$J$2:$J$300)</f>
        <v>73</v>
      </c>
      <c r="H27" s="26">
        <f>SUMIF('Cinco 5K'!$F$2:$F$399,$F27,'Cinco 5K'!$J$2:$J$399)</f>
        <v>36.5</v>
      </c>
      <c r="I27" s="26">
        <f>SUMIF('Run for Freedom 10K'!$F$2:$F$300,$F27,'Run for Freedom 10K'!$J$2:$J$300)</f>
        <v>0</v>
      </c>
      <c r="J27" s="26">
        <f>SUMIF('Half Way to St. Patty 5K'!$F$2:$F$300,$F27,'Half Way to St. Patty 5K'!$J$2:$J$300)</f>
        <v>0</v>
      </c>
      <c r="K27" s="26">
        <f>SUMIF('Downriver 10K'!$F$2:$F$300,$F27,'Downriver 10K'!$J$2:$J$300)</f>
        <v>0</v>
      </c>
      <c r="L27" s="26">
        <f>SUMIF('New England Half'!$F$2:$F$300,$F27,'New England Half'!$J$2:$J$300)</f>
        <v>48</v>
      </c>
      <c r="M27" s="28">
        <f>SUM(G27:L27)</f>
        <v>157.5</v>
      </c>
    </row>
    <row r="28" spans="1:13" ht="12.45" x14ac:dyDescent="0.3">
      <c r="A28" s="2" t="s">
        <v>119</v>
      </c>
      <c r="B28" s="2" t="s">
        <v>142</v>
      </c>
      <c r="C28" s="2" t="s">
        <v>57</v>
      </c>
      <c r="D28" s="2">
        <v>56</v>
      </c>
      <c r="E28" t="s">
        <v>19</v>
      </c>
      <c r="F28" s="6" t="str">
        <f>A28&amp;B28&amp;C28&amp;E28</f>
        <v>DeniseKeyesFGREATER DERRY TRACK CLUB</v>
      </c>
      <c r="G28" s="26">
        <f>SUMIF('Nashua 10K'!$F$2:$F$300,$F28,'Nashua 10K'!$J$2:$J$300)</f>
        <v>45.5</v>
      </c>
      <c r="H28" s="26">
        <f>SUMIF('Cinco 5K'!$F$2:$F$399,$F28,'Cinco 5K'!$J$2:$J$399)</f>
        <v>8</v>
      </c>
      <c r="I28" s="26">
        <f>SUMIF('Run for Freedom 10K'!$F$2:$F$300,$F28,'Run for Freedom 10K'!$J$2:$J$300)</f>
        <v>18.25</v>
      </c>
      <c r="J28" s="26">
        <f>SUMIF('Half Way to St. Patty 5K'!$F$2:$F$300,$F28,'Half Way to St. Patty 5K'!$J$2:$J$300)</f>
        <v>31</v>
      </c>
      <c r="K28" s="26">
        <f>SUMIF('Downriver 10K'!$F$2:$F$300,$F28,'Downriver 10K'!$J$2:$J$300)</f>
        <v>35</v>
      </c>
      <c r="L28" s="26">
        <f>SUMIF('New England Half'!$F$2:$F$300,$F28,'New England Half'!$J$2:$J$300)</f>
        <v>18</v>
      </c>
      <c r="M28" s="28">
        <f>SUM(G28:L28)</f>
        <v>155.75</v>
      </c>
    </row>
    <row r="29" spans="1:13" ht="12.45" x14ac:dyDescent="0.3">
      <c r="A29" s="2" t="s">
        <v>209</v>
      </c>
      <c r="B29" s="2" t="s">
        <v>210</v>
      </c>
      <c r="C29" s="2" t="s">
        <v>57</v>
      </c>
      <c r="D29" s="2">
        <v>63</v>
      </c>
      <c r="E29" t="s">
        <v>20</v>
      </c>
      <c r="F29" s="6" t="str">
        <f>A29&amp;B29&amp;C29&amp;E29</f>
        <v>CharlaStevensFMILLENNIUM RUNNING</v>
      </c>
      <c r="G29" s="26">
        <f>SUMIF('Nashua 10K'!$F$2:$F$300,$F29,'Nashua 10K'!$J$2:$J$300)</f>
        <v>0</v>
      </c>
      <c r="H29" s="26">
        <f>SUMIF('Cinco 5K'!$F$2:$F$399,$F29,'Cinco 5K'!$J$2:$J$399)</f>
        <v>45.5</v>
      </c>
      <c r="I29" s="26">
        <f>SUMIF('Run for Freedom 10K'!$F$2:$F$300,$F29,'Run for Freedom 10K'!$J$2:$J$300)</f>
        <v>41</v>
      </c>
      <c r="J29" s="26">
        <f>SUMIF('Half Way to St. Patty 5K'!$F$2:$F$300,$F29,'Half Way to St. Patty 5K'!$J$2:$J$300)</f>
        <v>60</v>
      </c>
      <c r="K29" s="26">
        <f>SUMIF('Downriver 10K'!$F$2:$F$300,$F29,'Downriver 10K'!$J$2:$J$300)</f>
        <v>0</v>
      </c>
      <c r="L29" s="26">
        <f>SUMIF('New England Half'!$F$2:$F$300,$F29,'New England Half'!$J$2:$J$300)</f>
        <v>0</v>
      </c>
      <c r="M29" s="28">
        <f>SUM(G29:L29)</f>
        <v>146.5</v>
      </c>
    </row>
    <row r="30" spans="1:13" ht="12.45" x14ac:dyDescent="0.3">
      <c r="A30" s="2" t="s">
        <v>199</v>
      </c>
      <c r="B30" s="2" t="s">
        <v>200</v>
      </c>
      <c r="C30" s="2" t="s">
        <v>57</v>
      </c>
      <c r="D30" s="2">
        <v>64</v>
      </c>
      <c r="E30" t="s">
        <v>19</v>
      </c>
      <c r="F30" s="6" t="str">
        <f>A30&amp;B30&amp;C30&amp;E30</f>
        <v>PattyCrothersFGREATER DERRY TRACK CLUB</v>
      </c>
      <c r="G30" s="26">
        <f>SUMIF('Nashua 10K'!$F$2:$F$300,$F30,'Nashua 10K'!$J$2:$J$300)</f>
        <v>0</v>
      </c>
      <c r="H30" s="26">
        <f>SUMIF('Cinco 5K'!$F$2:$F$399,$F30,'Cinco 5K'!$J$2:$J$399)</f>
        <v>62</v>
      </c>
      <c r="I30" s="26">
        <f>SUMIF('Run for Freedom 10K'!$F$2:$F$300,$F30,'Run for Freedom 10K'!$J$2:$J$300)</f>
        <v>0</v>
      </c>
      <c r="J30" s="26">
        <f>SUMIF('Half Way to St. Patty 5K'!$F$2:$F$300,$F30,'Half Way to St. Patty 5K'!$J$2:$J$300)</f>
        <v>0</v>
      </c>
      <c r="K30" s="26">
        <f>SUMIF('Downriver 10K'!$F$2:$F$300,$F30,'Downriver 10K'!$J$2:$J$300)</f>
        <v>82</v>
      </c>
      <c r="L30" s="26">
        <f>SUMIF('New England Half'!$F$2:$F$300,$F30,'New England Half'!$J$2:$J$300)</f>
        <v>0</v>
      </c>
      <c r="M30" s="28">
        <f>SUM(G30:L30)</f>
        <v>144</v>
      </c>
    </row>
    <row r="31" spans="1:13" ht="12.45" x14ac:dyDescent="0.3">
      <c r="A31" s="2" t="s">
        <v>61</v>
      </c>
      <c r="B31" s="2" t="s">
        <v>125</v>
      </c>
      <c r="C31" s="2" t="s">
        <v>57</v>
      </c>
      <c r="D31" s="2">
        <v>54</v>
      </c>
      <c r="E31" s="2" t="s">
        <v>18</v>
      </c>
      <c r="F31" s="6" t="str">
        <f>A31&amp;B31&amp;C31&amp;E31</f>
        <v>JulieSwainFGATE CITY STRIDERS</v>
      </c>
      <c r="G31" s="26">
        <f>SUMIF('Nashua 10K'!$F$2:$F$300,$F31,'Nashua 10K'!$J$2:$J$300)</f>
        <v>56</v>
      </c>
      <c r="H31" s="26">
        <f>SUMIF('Cinco 5K'!$F$2:$F$399,$F31,'Cinco 5K'!$J$2:$J$399)</f>
        <v>19</v>
      </c>
      <c r="I31" s="26">
        <f>SUMIF('Run for Freedom 10K'!$F$2:$F$300,$F31,'Run for Freedom 10K'!$J$2:$J$300)</f>
        <v>34</v>
      </c>
      <c r="J31" s="26">
        <f>SUMIF('Half Way to St. Patty 5K'!$F$2:$F$300,$F31,'Half Way to St. Patty 5K'!$J$2:$J$300)</f>
        <v>35</v>
      </c>
      <c r="K31" s="26">
        <f>SUMIF('Downriver 10K'!$F$2:$F$300,$F31,'Downriver 10K'!$J$2:$J$300)</f>
        <v>0</v>
      </c>
      <c r="L31" s="26">
        <f>SUMIF('New England Half'!$F$2:$F$300,$F31,'New England Half'!$J$2:$J$300)</f>
        <v>0</v>
      </c>
      <c r="M31" s="28">
        <f>SUM(G31:L31)</f>
        <v>144</v>
      </c>
    </row>
    <row r="32" spans="1:13" ht="12.45" x14ac:dyDescent="0.3">
      <c r="A32" s="2" t="s">
        <v>51</v>
      </c>
      <c r="B32" s="2" t="s">
        <v>136</v>
      </c>
      <c r="C32" s="2" t="s">
        <v>57</v>
      </c>
      <c r="D32" s="2">
        <v>60</v>
      </c>
      <c r="E32" t="s">
        <v>19</v>
      </c>
      <c r="F32" s="6" t="str">
        <f>A32&amp;B32&amp;C32&amp;E32</f>
        <v>JeanManningFGREATER DERRY TRACK CLUB</v>
      </c>
      <c r="G32" s="26">
        <f>SUMIF('Nashua 10K'!$F$2:$F$300,$F32,'Nashua 10K'!$J$2:$J$300)</f>
        <v>54</v>
      </c>
      <c r="H32" s="26">
        <f>SUMIF('Cinco 5K'!$F$2:$F$399,$F32,'Cinco 5K'!$J$2:$J$399)</f>
        <v>0</v>
      </c>
      <c r="I32" s="26">
        <f>SUMIF('Run for Freedom 10K'!$F$2:$F$300,$F32,'Run for Freedom 10K'!$J$2:$J$300)</f>
        <v>0</v>
      </c>
      <c r="J32" s="26">
        <f>SUMIF('Half Way to St. Patty 5K'!$F$2:$F$300,$F32,'Half Way to St. Patty 5K'!$J$2:$J$300)</f>
        <v>30</v>
      </c>
      <c r="K32" s="26">
        <f>SUMIF('Downriver 10K'!$F$2:$F$300,$F32,'Downriver 10K'!$J$2:$J$300)</f>
        <v>30</v>
      </c>
      <c r="L32" s="26">
        <f>SUMIF('New England Half'!$F$2:$F$300,$F32,'New England Half'!$J$2:$J$300)</f>
        <v>27</v>
      </c>
      <c r="M32" s="28">
        <f>SUM(G32:L32)</f>
        <v>141</v>
      </c>
    </row>
    <row r="33" spans="1:13" ht="12.45" x14ac:dyDescent="0.3">
      <c r="A33" s="2" t="s">
        <v>137</v>
      </c>
      <c r="B33" s="2" t="s">
        <v>138</v>
      </c>
      <c r="C33" s="2" t="s">
        <v>57</v>
      </c>
      <c r="D33" s="2">
        <v>56</v>
      </c>
      <c r="E33" t="s">
        <v>19</v>
      </c>
      <c r="F33" s="6" t="str">
        <f>A33&amp;B33&amp;C33&amp;E33</f>
        <v>JennJensenFGREATER DERRY TRACK CLUB</v>
      </c>
      <c r="G33" s="26">
        <f>SUMIF('Nashua 10K'!$F$2:$F$300,$F33,'Nashua 10K'!$J$2:$J$300)</f>
        <v>48.5</v>
      </c>
      <c r="H33" s="26">
        <f>SUMIF('Cinco 5K'!$F$2:$F$399,$F33,'Cinco 5K'!$J$2:$J$399)</f>
        <v>0</v>
      </c>
      <c r="I33" s="26">
        <f>SUMIF('Run for Freedom 10K'!$F$2:$F$300,$F33,'Run for Freedom 10K'!$J$2:$J$300)</f>
        <v>17.5</v>
      </c>
      <c r="J33" s="26">
        <f>SUMIF('Half Way to St. Patty 5K'!$F$2:$F$300,$F33,'Half Way to St. Patty 5K'!$J$2:$J$300)</f>
        <v>19</v>
      </c>
      <c r="K33" s="26">
        <f>SUMIF('Downriver 10K'!$F$2:$F$300,$F33,'Downriver 10K'!$J$2:$J$300)</f>
        <v>28</v>
      </c>
      <c r="L33" s="26">
        <f>SUMIF('New England Half'!$F$2:$F$300,$F33,'New England Half'!$J$2:$J$300)</f>
        <v>22</v>
      </c>
      <c r="M33" s="28">
        <f>SUM(G33:L33)</f>
        <v>135</v>
      </c>
    </row>
    <row r="34" spans="1:13" ht="12.45" x14ac:dyDescent="0.3">
      <c r="A34" t="s">
        <v>618</v>
      </c>
      <c r="B34" t="s">
        <v>619</v>
      </c>
      <c r="C34" t="s">
        <v>57</v>
      </c>
      <c r="D34">
        <v>57</v>
      </c>
      <c r="E34" t="s">
        <v>18</v>
      </c>
      <c r="F34" s="2" t="str">
        <f>A34&amp;B34&amp;C34&amp;E34</f>
        <v>SusanneYeeFGATE CITY STRIDERS</v>
      </c>
      <c r="G34" s="26">
        <f>SUMIF('Nashua 10K'!$F$2:$F$300,$F34,'Nashua 10K'!$J$2:$J$300)</f>
        <v>0</v>
      </c>
      <c r="H34" s="26">
        <f>SUMIF('Cinco 5K'!$F$2:$F$399,$F34,'Cinco 5K'!$J$2:$J$399)</f>
        <v>0</v>
      </c>
      <c r="I34" s="26">
        <f>SUMIF('Run for Freedom 10K'!$F$2:$F$300,$F34,'Run for Freedom 10K'!$J$2:$J$300)</f>
        <v>35</v>
      </c>
      <c r="J34" s="26">
        <f>SUMIF('Half Way to St. Patty 5K'!$F$2:$F$300,$F34,'Half Way to St. Patty 5K'!$J$2:$J$300)</f>
        <v>54</v>
      </c>
      <c r="K34" s="26">
        <f>SUMIF('Downriver 10K'!$F$2:$F$300,$F34,'Downriver 10K'!$J$2:$J$300)</f>
        <v>0</v>
      </c>
      <c r="L34" s="26">
        <f>SUMIF('New England Half'!$F$2:$F$300,$F34,'New England Half'!$J$2:$J$300)</f>
        <v>46</v>
      </c>
      <c r="M34" s="28">
        <f>SUM(G34:L34)</f>
        <v>135</v>
      </c>
    </row>
    <row r="35" spans="1:13" ht="12.45" x14ac:dyDescent="0.3">
      <c r="A35" s="3" t="s">
        <v>748</v>
      </c>
      <c r="B35" s="3" t="s">
        <v>749</v>
      </c>
      <c r="C35" s="3" t="s">
        <v>57</v>
      </c>
      <c r="D35" s="3">
        <v>64</v>
      </c>
      <c r="E35" t="s">
        <v>20</v>
      </c>
      <c r="F35" s="6" t="str">
        <f>A35&amp;B35&amp;C35&amp;E35</f>
        <v>DonnaDostieFMILLENNIUM RUNNING</v>
      </c>
      <c r="G35" s="26">
        <f>SUMIF('Nashua 10K'!$F$2:$F$300,$F35,'Nashua 10K'!$J$2:$J$300)</f>
        <v>0</v>
      </c>
      <c r="H35" s="26">
        <f>SUMIF('Cinco 5K'!$F$2:$F$399,$F35,'Cinco 5K'!$J$2:$J$399)</f>
        <v>0</v>
      </c>
      <c r="I35" s="26">
        <f>SUMIF('Run for Freedom 10K'!$F$2:$F$300,$F35,'Run for Freedom 10K'!$J$2:$J$300)</f>
        <v>0</v>
      </c>
      <c r="J35" s="26">
        <f>SUMIF('Half Way to St. Patty 5K'!$F$2:$F$300,$F35,'Half Way to St. Patty 5K'!$J$2:$J$300)</f>
        <v>48.5</v>
      </c>
      <c r="K35" s="26">
        <f>SUMIF('Downriver 10K'!$F$2:$F$300,$F35,'Downriver 10K'!$J$2:$J$300)</f>
        <v>0</v>
      </c>
      <c r="L35" s="26">
        <f>SUMIF('New England Half'!$F$2:$F$300,$F35,'New England Half'!$J$2:$J$300)</f>
        <v>84</v>
      </c>
      <c r="M35" s="28">
        <f>SUM(G35:L35)</f>
        <v>132.5</v>
      </c>
    </row>
    <row r="36" spans="1:13" ht="12.45" x14ac:dyDescent="0.3">
      <c r="A36" s="2" t="s">
        <v>219</v>
      </c>
      <c r="B36" s="2" t="s">
        <v>220</v>
      </c>
      <c r="C36" s="2" t="s">
        <v>57</v>
      </c>
      <c r="D36" s="2">
        <v>57</v>
      </c>
      <c r="E36" s="2" t="s">
        <v>18</v>
      </c>
      <c r="F36" s="2" t="str">
        <f>A36&amp;B36&amp;C36&amp;E36</f>
        <v>BethWhippleFGATE CITY STRIDERS</v>
      </c>
      <c r="G36" s="26">
        <f>SUMIF('Nashua 10K'!$F$2:$F$300,$F36,'Nashua 10K'!$J$2:$J$300)</f>
        <v>0</v>
      </c>
      <c r="H36" s="26">
        <f>SUMIF('Cinco 5K'!$F$2:$F$399,$F36,'Cinco 5K'!$J$2:$J$399)</f>
        <v>35</v>
      </c>
      <c r="I36" s="26">
        <f>SUMIF('Run for Freedom 10K'!$F$2:$F$300,$F36,'Run for Freedom 10K'!$J$2:$J$300)</f>
        <v>38</v>
      </c>
      <c r="J36" s="26">
        <f>SUMIF('Half Way to St. Patty 5K'!$F$2:$F$300,$F36,'Half Way to St. Patty 5K'!$J$2:$J$300)</f>
        <v>0</v>
      </c>
      <c r="K36" s="26">
        <f>SUMIF('Downriver 10K'!$F$2:$F$300,$F36,'Downriver 10K'!$J$2:$J$300)</f>
        <v>0</v>
      </c>
      <c r="L36" s="26">
        <f>SUMIF('New England Half'!$F$2:$F$300,$F36,'New England Half'!$J$2:$J$300)</f>
        <v>58</v>
      </c>
      <c r="M36" s="28">
        <f>SUM(G36:L36)</f>
        <v>131</v>
      </c>
    </row>
    <row r="37" spans="1:13" ht="12.45" x14ac:dyDescent="0.3">
      <c r="A37" s="2" t="s">
        <v>223</v>
      </c>
      <c r="B37" s="2" t="s">
        <v>224</v>
      </c>
      <c r="C37" s="2" t="s">
        <v>57</v>
      </c>
      <c r="D37" s="2">
        <v>48</v>
      </c>
      <c r="E37" t="s">
        <v>20</v>
      </c>
      <c r="F37" s="6" t="str">
        <f>A37&amp;B37&amp;C37&amp;E37</f>
        <v>LaraKondorFMILLENNIUM RUNNING</v>
      </c>
      <c r="G37" s="26">
        <f>SUMIF('Nashua 10K'!$F$2:$F$300,$F37,'Nashua 10K'!$J$2:$J$300)</f>
        <v>0</v>
      </c>
      <c r="H37" s="26">
        <f>SUMIF('Cinco 5K'!$F$2:$F$399,$F37,'Cinco 5K'!$J$2:$J$399)</f>
        <v>41</v>
      </c>
      <c r="I37" s="26">
        <f>SUMIF('Run for Freedom 10K'!$F$2:$F$300,$F37,'Run for Freedom 10K'!$J$2:$J$300)</f>
        <v>0</v>
      </c>
      <c r="J37" s="26">
        <f>SUMIF('Half Way to St. Patty 5K'!$F$2:$F$300,$F37,'Half Way to St. Patty 5K'!$J$2:$J$300)</f>
        <v>0</v>
      </c>
      <c r="K37" s="26">
        <f>SUMIF('Downriver 10K'!$F$2:$F$300,$F37,'Downriver 10K'!$J$2:$J$300)</f>
        <v>0</v>
      </c>
      <c r="L37" s="26">
        <f>SUMIF('New England Half'!$F$2:$F$300,$F37,'New England Half'!$J$2:$J$300)</f>
        <v>78</v>
      </c>
      <c r="M37" s="28">
        <f>SUM(G37:L37)</f>
        <v>119</v>
      </c>
    </row>
    <row r="38" spans="1:13" ht="12.45" x14ac:dyDescent="0.3">
      <c r="A38" t="s">
        <v>409</v>
      </c>
      <c r="B38" t="s">
        <v>615</v>
      </c>
      <c r="C38" t="s">
        <v>57</v>
      </c>
      <c r="D38">
        <v>57</v>
      </c>
      <c r="E38" t="s">
        <v>18</v>
      </c>
      <c r="F38" s="2" t="str">
        <f>A38&amp;B38&amp;C38&amp;E38</f>
        <v>MelissaWuFGATE CITY STRIDERS</v>
      </c>
      <c r="G38" s="26">
        <f>SUMIF('Nashua 10K'!$F$2:$F$300,$F38,'Nashua 10K'!$J$2:$J$300)</f>
        <v>0</v>
      </c>
      <c r="H38" s="26">
        <f>SUMIF('Cinco 5K'!$F$2:$F$399,$F38,'Cinco 5K'!$J$2:$J$399)</f>
        <v>0</v>
      </c>
      <c r="I38" s="26">
        <f>SUMIF('Run for Freedom 10K'!$F$2:$F$300,$F38,'Run for Freedom 10K'!$J$2:$J$300)</f>
        <v>48.5</v>
      </c>
      <c r="J38" s="26">
        <f>SUMIF('Half Way to St. Patty 5K'!$F$2:$F$300,$F38,'Half Way to St. Patty 5K'!$J$2:$J$300)</f>
        <v>0</v>
      </c>
      <c r="K38" s="26">
        <f>SUMIF('Downriver 10K'!$F$2:$F$300,$F38,'Downriver 10K'!$J$2:$J$300)</f>
        <v>0</v>
      </c>
      <c r="L38" s="26">
        <f>SUMIF('New England Half'!$F$2:$F$300,$F38,'New England Half'!$J$2:$J$300)</f>
        <v>70</v>
      </c>
      <c r="M38" s="28">
        <f>SUM(G38:L38)</f>
        <v>118.5</v>
      </c>
    </row>
    <row r="39" spans="1:13" ht="12.45" x14ac:dyDescent="0.3">
      <c r="A39" s="2" t="s">
        <v>264</v>
      </c>
      <c r="B39" s="2" t="s">
        <v>265</v>
      </c>
      <c r="C39" s="2" t="s">
        <v>57</v>
      </c>
      <c r="D39" s="2">
        <v>67</v>
      </c>
      <c r="E39" t="s">
        <v>19</v>
      </c>
      <c r="F39" s="6" t="str">
        <f>A39&amp;B39&amp;C39&amp;E39</f>
        <v>BevSomogieFGREATER DERRY TRACK CLUB</v>
      </c>
      <c r="G39" s="26">
        <f>SUMIF('Nashua 10K'!$F$2:$F$300,$F39,'Nashua 10K'!$J$2:$J$300)</f>
        <v>0</v>
      </c>
      <c r="H39" s="26">
        <f>SUMIF('Cinco 5K'!$F$2:$F$399,$F39,'Cinco 5K'!$J$2:$J$399)</f>
        <v>11</v>
      </c>
      <c r="I39" s="26">
        <f>SUMIF('Run for Freedom 10K'!$F$2:$F$300,$F39,'Run for Freedom 10K'!$J$2:$J$300)</f>
        <v>33</v>
      </c>
      <c r="J39" s="26">
        <f>SUMIF('Half Way to St. Patty 5K'!$F$2:$F$300,$F39,'Half Way to St. Patty 5K'!$J$2:$J$300)</f>
        <v>0</v>
      </c>
      <c r="K39" s="26">
        <f>SUMIF('Downriver 10K'!$F$2:$F$300,$F39,'Downriver 10K'!$J$2:$J$300)</f>
        <v>52</v>
      </c>
      <c r="L39" s="26">
        <f>SUMIF('New England Half'!$F$2:$F$300,$F39,'New England Half'!$J$2:$J$300)</f>
        <v>19</v>
      </c>
      <c r="M39" s="28">
        <f>SUM(G39:L39)</f>
        <v>115</v>
      </c>
    </row>
    <row r="40" spans="1:13" ht="12.45" x14ac:dyDescent="0.3">
      <c r="A40" s="3" t="s">
        <v>207</v>
      </c>
      <c r="B40" s="3" t="s">
        <v>208</v>
      </c>
      <c r="C40" s="3" t="s">
        <v>57</v>
      </c>
      <c r="D40" s="3">
        <v>35</v>
      </c>
      <c r="E40" t="s">
        <v>20</v>
      </c>
      <c r="F40" s="2" t="str">
        <f>A40&amp;B40&amp;C40&amp;E40</f>
        <v>MargaritaDuncanFMILLENNIUM RUNNING</v>
      </c>
      <c r="G40" s="26">
        <f>SUMIF('Nashua 10K'!$F$2:$F$300,$F40,'Nashua 10K'!$J$2:$J$300)</f>
        <v>0</v>
      </c>
      <c r="H40" s="26">
        <f>SUMIF('Cinco 5K'!$F$2:$F$399,$F40,'Cinco 5K'!$J$2:$J$399)</f>
        <v>58</v>
      </c>
      <c r="I40" s="26">
        <f>SUMIF('Run for Freedom 10K'!$F$2:$F$300,$F40,'Run for Freedom 10K'!$J$2:$J$300)</f>
        <v>56</v>
      </c>
      <c r="J40" s="26">
        <f>SUMIF('Half Way to St. Patty 5K'!$F$2:$F$300,$F40,'Half Way to St. Patty 5K'!$J$2:$J$300)</f>
        <v>0</v>
      </c>
      <c r="K40" s="26">
        <f>SUMIF('Downriver 10K'!$F$2:$F$300,$F40,'Downriver 10K'!$J$2:$J$300)</f>
        <v>0</v>
      </c>
      <c r="L40" s="26">
        <f>SUMIF('New England Half'!$F$2:$F$300,$F40,'New England Half'!$J$2:$J$300)</f>
        <v>0</v>
      </c>
      <c r="M40" s="28">
        <f>SUM(G40:L40)</f>
        <v>114</v>
      </c>
    </row>
    <row r="41" spans="1:13" ht="12.45" x14ac:dyDescent="0.3">
      <c r="A41" t="s">
        <v>310</v>
      </c>
      <c r="B41" t="s">
        <v>311</v>
      </c>
      <c r="C41" t="s">
        <v>57</v>
      </c>
      <c r="D41">
        <v>44</v>
      </c>
      <c r="E41" t="s">
        <v>19</v>
      </c>
      <c r="F41" s="6" t="str">
        <f>A41&amp;B41&amp;C41&amp;E41</f>
        <v>KirstenKortzFGREATER DERRY TRACK CLUB</v>
      </c>
      <c r="G41" s="26">
        <f>SUMIF('Nashua 10K'!$F$2:$F$300,$F41,'Nashua 10K'!$J$2:$J$300)</f>
        <v>0</v>
      </c>
      <c r="H41" s="26">
        <f>SUMIF('Cinco 5K'!$F$2:$F$399,$F41,'Cinco 5K'!$J$2:$J$399)</f>
        <v>4.5625</v>
      </c>
      <c r="I41" s="26">
        <f>SUMIF('Run for Freedom 10K'!$F$2:$F$300,$F41,'Run for Freedom 10K'!$J$2:$J$300)</f>
        <v>50</v>
      </c>
      <c r="J41" s="26">
        <f>SUMIF('Half Way to St. Patty 5K'!$F$2:$F$300,$F41,'Half Way to St. Patty 5K'!$J$2:$J$300)</f>
        <v>58</v>
      </c>
      <c r="K41" s="26">
        <f>SUMIF('Downriver 10K'!$F$2:$F$300,$F41,'Downriver 10K'!$J$2:$J$300)</f>
        <v>0</v>
      </c>
      <c r="L41" s="26">
        <f>SUMIF('New England Half'!$F$2:$F$300,$F41,'New England Half'!$J$2:$J$300)</f>
        <v>0</v>
      </c>
      <c r="M41" s="28">
        <f>SUM(G41:L41)</f>
        <v>112.5625</v>
      </c>
    </row>
    <row r="42" spans="1:13" ht="12.45" x14ac:dyDescent="0.3">
      <c r="A42" t="s">
        <v>616</v>
      </c>
      <c r="B42" t="s">
        <v>617</v>
      </c>
      <c r="C42" t="s">
        <v>57</v>
      </c>
      <c r="D42">
        <v>57</v>
      </c>
      <c r="E42" t="s">
        <v>19</v>
      </c>
      <c r="F42" s="2" t="str">
        <f>A42&amp;B42&amp;C42&amp;E42</f>
        <v>BrendaCoyleFGREATER DERRY TRACK CLUB</v>
      </c>
      <c r="G42" s="26">
        <f>SUMIF('Nashua 10K'!$F$2:$F$300,$F42,'Nashua 10K'!$J$2:$J$300)</f>
        <v>0</v>
      </c>
      <c r="H42" s="26">
        <f>SUMIF('Cinco 5K'!$F$2:$F$399,$F42,'Cinco 5K'!$J$2:$J$399)</f>
        <v>0</v>
      </c>
      <c r="I42" s="26">
        <f>SUMIF('Run for Freedom 10K'!$F$2:$F$300,$F42,'Run for Freedom 10K'!$J$2:$J$300)</f>
        <v>47</v>
      </c>
      <c r="J42" s="26">
        <f>SUMIF('Half Way to St. Patty 5K'!$F$2:$F$300,$F42,'Half Way to St. Patty 5K'!$J$2:$J$300)</f>
        <v>0</v>
      </c>
      <c r="K42" s="26">
        <f>SUMIF('Downriver 10K'!$F$2:$F$300,$F42,'Downriver 10K'!$J$2:$J$300)</f>
        <v>0</v>
      </c>
      <c r="L42" s="26">
        <f>SUMIF('New England Half'!$F$2:$F$300,$F42,'New England Half'!$J$2:$J$300)</f>
        <v>64</v>
      </c>
      <c r="M42" s="28">
        <f>SUM(G42:L42)</f>
        <v>111</v>
      </c>
    </row>
    <row r="43" spans="1:13" ht="12.45" x14ac:dyDescent="0.3">
      <c r="A43" s="2" t="s">
        <v>91</v>
      </c>
      <c r="B43" s="2" t="s">
        <v>248</v>
      </c>
      <c r="C43" s="2" t="s">
        <v>57</v>
      </c>
      <c r="D43" s="2">
        <v>46</v>
      </c>
      <c r="E43" t="s">
        <v>20</v>
      </c>
      <c r="F43" s="6" t="str">
        <f>A43&amp;B43&amp;C43&amp;E43</f>
        <v>LauraHeathFMILLENNIUM RUNNING</v>
      </c>
      <c r="G43" s="26">
        <f>SUMIF('Nashua 10K'!$F$2:$F$300,$F43,'Nashua 10K'!$J$2:$J$300)</f>
        <v>0</v>
      </c>
      <c r="H43" s="26">
        <f>SUMIF('Cinco 5K'!$F$2:$F$399,$F43,'Cinco 5K'!$J$2:$J$399)</f>
        <v>23.5</v>
      </c>
      <c r="I43" s="26">
        <f>SUMIF('Run for Freedom 10K'!$F$2:$F$300,$F43,'Run for Freedom 10K'!$J$2:$J$300)</f>
        <v>0</v>
      </c>
      <c r="J43" s="26">
        <f>SUMIF('Half Way to St. Patty 5K'!$F$2:$F$300,$F43,'Half Way to St. Patty 5K'!$J$2:$J$300)</f>
        <v>47</v>
      </c>
      <c r="K43" s="26">
        <f>SUMIF('Downriver 10K'!$F$2:$F$300,$F43,'Downriver 10K'!$J$2:$J$300)</f>
        <v>0</v>
      </c>
      <c r="L43" s="26">
        <f>SUMIF('New England Half'!$F$2:$F$300,$F43,'New England Half'!$J$2:$J$300)</f>
        <v>35</v>
      </c>
      <c r="M43" s="28">
        <f>SUM(G43:L43)</f>
        <v>105.5</v>
      </c>
    </row>
    <row r="44" spans="1:13" ht="12.45" x14ac:dyDescent="0.3">
      <c r="A44" t="s">
        <v>880</v>
      </c>
      <c r="B44" t="s">
        <v>881</v>
      </c>
      <c r="C44" t="s">
        <v>57</v>
      </c>
      <c r="D44">
        <v>54</v>
      </c>
      <c r="E44" t="s">
        <v>20</v>
      </c>
      <c r="F44" s="6" t="str">
        <f>A44&amp;B44&amp;C44&amp;E44</f>
        <v>RoxaneGagnonFMILLENNIUM RUNNING</v>
      </c>
      <c r="G44" s="26">
        <f>SUMIF('Nashua 10K'!$F$2:$F$300,$F44,'Nashua 10K'!$J$2:$J$300)</f>
        <v>0</v>
      </c>
      <c r="H44" s="26">
        <f>SUMIF('Cinco 5K'!$F$2:$F$399,$F44,'Cinco 5K'!$J$2:$J$399)</f>
        <v>0</v>
      </c>
      <c r="I44" s="26">
        <f>SUMIF('Run for Freedom 10K'!$F$2:$F$300,$F44,'Run for Freedom 10K'!$J$2:$J$300)</f>
        <v>0</v>
      </c>
      <c r="J44" s="26">
        <f>SUMIF('Half Way to St. Patty 5K'!$F$2:$F$300,$F44,'Half Way to St. Patty 5K'!$J$2:$J$300)</f>
        <v>0</v>
      </c>
      <c r="K44" s="26">
        <f>SUMIF('Downriver 10K'!$F$2:$F$300,$F44,'Downriver 10K'!$J$2:$J$300)</f>
        <v>0</v>
      </c>
      <c r="L44" s="26">
        <f>SUMIF('New England Half'!$F$2:$F$300,$F44,'New England Half'!$J$2:$J$300)</f>
        <v>101</v>
      </c>
      <c r="M44" s="28">
        <f>SUM(G44:L44)</f>
        <v>101</v>
      </c>
    </row>
    <row r="45" spans="1:13" ht="12.45" x14ac:dyDescent="0.3">
      <c r="A45" t="s">
        <v>604</v>
      </c>
      <c r="B45" t="s">
        <v>605</v>
      </c>
      <c r="C45" t="s">
        <v>57</v>
      </c>
      <c r="D45">
        <v>43</v>
      </c>
      <c r="E45" t="s">
        <v>19</v>
      </c>
      <c r="F45" s="6" t="str">
        <f>A45&amp;B45&amp;C45&amp;E45</f>
        <v>KatyCargiuloFGREATER DERRY TRACK CLUB</v>
      </c>
      <c r="G45" s="26">
        <f>SUMIF('Nashua 10K'!$F$2:$F$300,$F45,'Nashua 10K'!$J$2:$J$300)</f>
        <v>0</v>
      </c>
      <c r="H45" s="26">
        <f>SUMIF('Cinco 5K'!$F$2:$F$399,$F45,'Cinco 5K'!$J$2:$J$399)</f>
        <v>0</v>
      </c>
      <c r="I45" s="26">
        <f>SUMIF('Run for Freedom 10K'!$F$2:$F$300,$F45,'Run for Freedom 10K'!$J$2:$J$300)</f>
        <v>100</v>
      </c>
      <c r="J45" s="26">
        <f>SUMIF('Half Way to St. Patty 5K'!$F$2:$F$300,$F45,'Half Way to St. Patty 5K'!$J$2:$J$300)</f>
        <v>0</v>
      </c>
      <c r="K45" s="26">
        <f>SUMIF('Downriver 10K'!$F$2:$F$300,$F45,'Downriver 10K'!$J$2:$J$300)</f>
        <v>0</v>
      </c>
      <c r="L45" s="26">
        <f>SUMIF('New England Half'!$F$2:$F$300,$F45,'New England Half'!$J$2:$J$300)</f>
        <v>0</v>
      </c>
      <c r="M45" s="28">
        <f>SUM(G45:L45)</f>
        <v>100</v>
      </c>
    </row>
    <row r="46" spans="1:13" ht="12.45" x14ac:dyDescent="0.3">
      <c r="A46" t="s">
        <v>262</v>
      </c>
      <c r="B46" t="s">
        <v>793</v>
      </c>
      <c r="C46" t="s">
        <v>57</v>
      </c>
      <c r="D46">
        <v>66</v>
      </c>
      <c r="E46" s="2" t="s">
        <v>18</v>
      </c>
      <c r="F46" s="6" t="str">
        <f>A46&amp;B46&amp;C46&amp;E46</f>
        <v>KarenMcGowanFGATE CITY STRIDERS</v>
      </c>
      <c r="G46" s="26">
        <f>SUMIF('Nashua 10K'!$F$2:$F$300,$F46,'Nashua 10K'!$J$2:$J$300)</f>
        <v>0</v>
      </c>
      <c r="H46" s="26">
        <f>SUMIF('Cinco 5K'!$F$2:$F$399,$F46,'Cinco 5K'!$J$2:$J$399)</f>
        <v>0</v>
      </c>
      <c r="I46" s="26">
        <f>SUMIF('Run for Freedom 10K'!$F$2:$F$300,$F46,'Run for Freedom 10K'!$J$2:$J$300)</f>
        <v>0</v>
      </c>
      <c r="J46" s="26">
        <f>SUMIF('Half Way to St. Patty 5K'!$F$2:$F$300,$F46,'Half Way to St. Patty 5K'!$J$2:$J$300)</f>
        <v>0</v>
      </c>
      <c r="K46" s="26">
        <f>SUMIF('Downriver 10K'!$F$2:$F$300,$F46,'Downriver 10K'!$J$2:$J$300)</f>
        <v>100</v>
      </c>
      <c r="L46" s="26">
        <f>SUMIF('New England Half'!$F$2:$F$300,$F46,'New England Half'!$J$2:$J$300)</f>
        <v>0</v>
      </c>
      <c r="M46" s="28">
        <f>SUM(G46:L46)</f>
        <v>100</v>
      </c>
    </row>
    <row r="47" spans="1:13" ht="12.45" x14ac:dyDescent="0.3">
      <c r="A47" t="s">
        <v>606</v>
      </c>
      <c r="B47" t="s">
        <v>32</v>
      </c>
      <c r="C47" t="s">
        <v>57</v>
      </c>
      <c r="D47">
        <v>28</v>
      </c>
      <c r="E47" t="s">
        <v>19</v>
      </c>
      <c r="F47" s="6" t="str">
        <f>A47&amp;B47&amp;C47&amp;E47</f>
        <v>JaclynFazioliFGREATER DERRY TRACK CLUB</v>
      </c>
      <c r="G47" s="26">
        <f>SUMIF('Nashua 10K'!$F$2:$F$300,$F47,'Nashua 10K'!$J$2:$J$300)</f>
        <v>0</v>
      </c>
      <c r="H47" s="26">
        <f>SUMIF('Cinco 5K'!$F$2:$F$399,$F47,'Cinco 5K'!$J$2:$J$399)</f>
        <v>0</v>
      </c>
      <c r="I47" s="26">
        <f>SUMIF('Run for Freedom 10K'!$F$2:$F$300,$F47,'Run for Freedom 10K'!$J$2:$J$300)</f>
        <v>97</v>
      </c>
      <c r="J47" s="26">
        <f>SUMIF('Half Way to St. Patty 5K'!$F$2:$F$300,$F47,'Half Way to St. Patty 5K'!$J$2:$J$300)</f>
        <v>0</v>
      </c>
      <c r="K47" s="26">
        <f>SUMIF('Downriver 10K'!$F$2:$F$300,$F47,'Downriver 10K'!$J$2:$J$300)</f>
        <v>0</v>
      </c>
      <c r="L47" s="26">
        <f>SUMIF('New England Half'!$F$2:$F$300,$F47,'New England Half'!$J$2:$J$300)</f>
        <v>0</v>
      </c>
      <c r="M47" s="28">
        <f>SUM(G47:L47)</f>
        <v>97</v>
      </c>
    </row>
    <row r="48" spans="1:13" ht="12.45" x14ac:dyDescent="0.3">
      <c r="A48" t="s">
        <v>231</v>
      </c>
      <c r="B48" t="s">
        <v>232</v>
      </c>
      <c r="C48" t="s">
        <v>57</v>
      </c>
      <c r="D48">
        <v>25</v>
      </c>
      <c r="E48" t="s">
        <v>20</v>
      </c>
      <c r="F48" s="2" t="str">
        <f>A48&amp;B48&amp;C48&amp;E48</f>
        <v>GraceBlinkoffFMILLENNIUM RUNNING</v>
      </c>
      <c r="G48" s="26">
        <f>SUMIF('Nashua 10K'!$F$2:$F$300,$F48,'Nashua 10K'!$J$2:$J$300)</f>
        <v>0</v>
      </c>
      <c r="H48" s="26">
        <f>SUMIF('Cinco 5K'!$F$2:$F$399,$F48,'Cinco 5K'!$J$2:$J$399)</f>
        <v>34</v>
      </c>
      <c r="I48" s="26">
        <f>SUMIF('Run for Freedom 10K'!$F$2:$F$300,$F48,'Run for Freedom 10K'!$J$2:$J$300)</f>
        <v>62</v>
      </c>
      <c r="J48" s="26">
        <f>SUMIF('Half Way to St. Patty 5K'!$F$2:$F$300,$F48,'Half Way to St. Patty 5K'!$J$2:$J$300)</f>
        <v>0</v>
      </c>
      <c r="K48" s="26">
        <f>SUMIF('Downriver 10K'!$F$2:$F$300,$F48,'Downriver 10K'!$J$2:$J$300)</f>
        <v>0</v>
      </c>
      <c r="L48" s="26">
        <f>SUMIF('New England Half'!$F$2:$F$300,$F48,'New England Half'!$J$2:$J$300)</f>
        <v>0</v>
      </c>
      <c r="M48" s="28">
        <f>SUM(G48:L48)</f>
        <v>96</v>
      </c>
    </row>
    <row r="49" spans="1:13" ht="12.45" x14ac:dyDescent="0.3">
      <c r="A49" s="3" t="s">
        <v>193</v>
      </c>
      <c r="B49" s="3" t="s">
        <v>194</v>
      </c>
      <c r="C49" s="3" t="s">
        <v>57</v>
      </c>
      <c r="D49" s="3">
        <v>54</v>
      </c>
      <c r="E49" t="s">
        <v>20</v>
      </c>
      <c r="F49" s="2" t="str">
        <f>A49&amp;B49&amp;C49&amp;E49</f>
        <v>MarynBarrettFMILLENNIUM RUNNING</v>
      </c>
      <c r="G49" s="26">
        <f>SUMIF('Nashua 10K'!$F$2:$F$300,$F49,'Nashua 10K'!$J$2:$J$300)</f>
        <v>0</v>
      </c>
      <c r="H49" s="26">
        <f>SUMIF('Cinco 5K'!$F$2:$F$399,$F49,'Cinco 5K'!$J$2:$J$399)</f>
        <v>94</v>
      </c>
      <c r="I49" s="26">
        <f>SUMIF('Run for Freedom 10K'!$F$2:$F$300,$F49,'Run for Freedom 10K'!$J$2:$J$300)</f>
        <v>0</v>
      </c>
      <c r="J49" s="26">
        <f>SUMIF('Half Way to St. Patty 5K'!$F$2:$F$300,$F49,'Half Way to St. Patty 5K'!$J$2:$J$300)</f>
        <v>0</v>
      </c>
      <c r="K49" s="26">
        <f>SUMIF('Downriver 10K'!$F$2:$F$300,$F49,'Downriver 10K'!$J$2:$J$300)</f>
        <v>0</v>
      </c>
      <c r="L49" s="26">
        <f>SUMIF('New England Half'!$F$2:$F$300,$F49,'New England Half'!$J$2:$J$300)</f>
        <v>0</v>
      </c>
      <c r="M49" s="28">
        <f>SUM(G49:L49)</f>
        <v>94</v>
      </c>
    </row>
    <row r="50" spans="1:13" ht="12.45" x14ac:dyDescent="0.3">
      <c r="A50" t="s">
        <v>748</v>
      </c>
      <c r="B50" t="s">
        <v>812</v>
      </c>
      <c r="C50" t="s">
        <v>57</v>
      </c>
      <c r="D50">
        <v>66</v>
      </c>
      <c r="E50" s="2" t="s">
        <v>21</v>
      </c>
      <c r="F50" s="6" t="str">
        <f>A50&amp;B50&amp;C50&amp;E50</f>
        <v>DonnaSmyersFUPPER VALLEY RUNNING CLUB</v>
      </c>
      <c r="G50" s="26">
        <f>SUMIF('Nashua 10K'!$F$2:$F$300,$F50,'Nashua 10K'!$J$2:$J$300)</f>
        <v>0</v>
      </c>
      <c r="H50" s="26">
        <f>SUMIF('Cinco 5K'!$F$2:$F$399,$F50,'Cinco 5K'!$J$2:$J$399)</f>
        <v>0</v>
      </c>
      <c r="I50" s="26">
        <f>SUMIF('Run for Freedom 10K'!$F$2:$F$300,$F50,'Run for Freedom 10K'!$J$2:$J$300)</f>
        <v>0</v>
      </c>
      <c r="J50" s="26">
        <f>SUMIF('Half Way to St. Patty 5K'!$F$2:$F$300,$F50,'Half Way to St. Patty 5K'!$J$2:$J$300)</f>
        <v>0</v>
      </c>
      <c r="K50" s="26">
        <f>SUMIF('Downriver 10K'!$F$2:$F$300,$F50,'Downriver 10K'!$J$2:$J$300)</f>
        <v>94</v>
      </c>
      <c r="L50" s="26">
        <f>SUMIF('New England Half'!$F$2:$F$300,$F50,'New England Half'!$J$2:$J$300)</f>
        <v>0</v>
      </c>
      <c r="M50" s="28">
        <f>SUM(G50:L50)</f>
        <v>94</v>
      </c>
    </row>
    <row r="51" spans="1:13" ht="12.45" x14ac:dyDescent="0.3">
      <c r="A51" s="2" t="s">
        <v>211</v>
      </c>
      <c r="B51" s="2" t="s">
        <v>212</v>
      </c>
      <c r="C51" s="2" t="s">
        <v>57</v>
      </c>
      <c r="D51" s="2">
        <v>54</v>
      </c>
      <c r="E51" t="s">
        <v>20</v>
      </c>
      <c r="F51" s="2" t="str">
        <f>A51&amp;B51&amp;C51&amp;E51</f>
        <v>ChristinaBalchFMILLENNIUM RUNNING</v>
      </c>
      <c r="G51" s="26">
        <f>SUMIF('Nashua 10K'!$F$2:$F$300,$F51,'Nashua 10K'!$J$2:$J$300)</f>
        <v>0</v>
      </c>
      <c r="H51" s="26">
        <f>SUMIF('Cinco 5K'!$F$2:$F$399,$F51,'Cinco 5K'!$J$2:$J$399)</f>
        <v>48.5</v>
      </c>
      <c r="I51" s="26">
        <f>SUMIF('Run for Freedom 10K'!$F$2:$F$300,$F51,'Run for Freedom 10K'!$J$2:$J$300)</f>
        <v>44</v>
      </c>
      <c r="J51" s="26">
        <f>SUMIF('Half Way to St. Patty 5K'!$F$2:$F$300,$F51,'Half Way to St. Patty 5K'!$J$2:$J$300)</f>
        <v>0</v>
      </c>
      <c r="K51" s="26">
        <f>SUMIF('Downriver 10K'!$F$2:$F$300,$F51,'Downriver 10K'!$J$2:$J$300)</f>
        <v>0</v>
      </c>
      <c r="L51" s="26">
        <f>SUMIF('New England Half'!$F$2:$F$300,$F51,'New England Half'!$J$2:$J$300)</f>
        <v>0</v>
      </c>
      <c r="M51" s="28">
        <f>SUM(G51:L51)</f>
        <v>92.5</v>
      </c>
    </row>
    <row r="52" spans="1:13" ht="12.45" x14ac:dyDescent="0.3">
      <c r="A52" s="2" t="s">
        <v>175</v>
      </c>
      <c r="B52" s="2" t="s">
        <v>176</v>
      </c>
      <c r="C52" s="2" t="s">
        <v>57</v>
      </c>
      <c r="D52" s="2">
        <v>55</v>
      </c>
      <c r="E52" s="2" t="s">
        <v>18</v>
      </c>
      <c r="F52" s="6" t="str">
        <f>A52&amp;B52&amp;C52&amp;E52</f>
        <v>DianneSmiglianiFGATE CITY STRIDERS</v>
      </c>
      <c r="G52" s="26">
        <f>SUMIF('Nashua 10K'!$F$2:$F$300,$F52,'Nashua 10K'!$J$2:$J$300)</f>
        <v>30</v>
      </c>
      <c r="H52" s="26">
        <f>SUMIF('Cinco 5K'!$F$2:$F$399,$F52,'Cinco 5K'!$J$2:$J$399)</f>
        <v>2</v>
      </c>
      <c r="I52" s="26">
        <f>SUMIF('Run for Freedom 10K'!$F$2:$F$300,$F52,'Run for Freedom 10K'!$J$2:$J$300)</f>
        <v>15</v>
      </c>
      <c r="J52" s="26">
        <f>SUMIF('Half Way to St. Patty 5K'!$F$2:$F$300,$F52,'Half Way to St. Patty 5K'!$J$2:$J$300)</f>
        <v>10.25</v>
      </c>
      <c r="K52" s="26">
        <f>SUMIF('Downriver 10K'!$F$2:$F$300,$F52,'Downriver 10K'!$J$2:$J$300)</f>
        <v>24.25</v>
      </c>
      <c r="L52" s="26">
        <f>SUMIF('New England Half'!$F$2:$F$300,$F52,'New England Half'!$J$2:$J$300)</f>
        <v>11</v>
      </c>
      <c r="M52" s="28">
        <f>SUM(G52:L52)</f>
        <v>92.5</v>
      </c>
    </row>
    <row r="53" spans="1:13" ht="12.45" x14ac:dyDescent="0.3">
      <c r="A53" s="2" t="s">
        <v>190</v>
      </c>
      <c r="B53" s="2" t="s">
        <v>270</v>
      </c>
      <c r="C53" s="2" t="s">
        <v>57</v>
      </c>
      <c r="D53" s="2">
        <v>66</v>
      </c>
      <c r="E53" t="s">
        <v>20</v>
      </c>
      <c r="F53" s="6" t="str">
        <f>A53&amp;B53&amp;C53&amp;E53</f>
        <v>LorraineBilodeauFMILLENNIUM RUNNING</v>
      </c>
      <c r="G53" s="26">
        <f>SUMIF('Nashua 10K'!$F$2:$F$300,$F53,'Nashua 10K'!$J$2:$J$300)</f>
        <v>0</v>
      </c>
      <c r="H53" s="26">
        <f>SUMIF('Cinco 5K'!$F$2:$F$399,$F53,'Cinco 5K'!$J$2:$J$399)</f>
        <v>10.25</v>
      </c>
      <c r="I53" s="26">
        <f>SUMIF('Run for Freedom 10K'!$F$2:$F$300,$F53,'Run for Freedom 10K'!$J$2:$J$300)</f>
        <v>26</v>
      </c>
      <c r="J53" s="26">
        <f>SUMIF('Half Way to St. Patty 5K'!$F$2:$F$300,$F53,'Half Way to St. Patty 5K'!$J$2:$J$300)</f>
        <v>26</v>
      </c>
      <c r="K53" s="26">
        <f>SUMIF('Downriver 10K'!$F$2:$F$300,$F53,'Downriver 10K'!$J$2:$J$300)</f>
        <v>0</v>
      </c>
      <c r="L53" s="26">
        <f>SUMIF('New England Half'!$F$2:$F$300,$F53,'New England Half'!$J$2:$J$300)</f>
        <v>30</v>
      </c>
      <c r="M53" s="28">
        <f>SUM(G53:L53)</f>
        <v>92.25</v>
      </c>
    </row>
    <row r="54" spans="1:13" ht="12.45" x14ac:dyDescent="0.3">
      <c r="A54" s="3" t="s">
        <v>845</v>
      </c>
      <c r="B54" s="3" t="s">
        <v>932</v>
      </c>
      <c r="C54" s="3" t="s">
        <v>57</v>
      </c>
      <c r="D54" s="3">
        <v>61</v>
      </c>
      <c r="E54" s="2" t="s">
        <v>22</v>
      </c>
      <c r="F54" s="6" t="str">
        <f>A54&amp;B54&amp;C54&amp;E54</f>
        <v>GinnyHastFGRANITE STATE RACING TEAM</v>
      </c>
      <c r="G54" s="26">
        <f>SUMIF('Nashua 10K'!$F$2:$F$300,$F54,'Nashua 10K'!$J$2:$J$300)</f>
        <v>0</v>
      </c>
      <c r="H54" s="26">
        <f>SUMIF('Cinco 5K'!$F$2:$F$399,$F54,'Cinco 5K'!$J$2:$J$399)</f>
        <v>0</v>
      </c>
      <c r="I54" s="26">
        <f>SUMIF('Run for Freedom 10K'!$F$2:$F$300,$F54,'Run for Freedom 10K'!$J$2:$J$300)</f>
        <v>0</v>
      </c>
      <c r="J54" s="26">
        <f>SUMIF('Half Way to St. Patty 5K'!$F$2:$F$300,$F54,'Half Way to St. Patty 5K'!$J$2:$J$300)</f>
        <v>0</v>
      </c>
      <c r="K54" s="26">
        <f>SUMIF('Downriver 10K'!$F$2:$F$300,$F54,'Downriver 10K'!$J$2:$J$300)</f>
        <v>0</v>
      </c>
      <c r="L54" s="26">
        <f>SUMIF('New England Half'!$F$2:$F$300,$F54,'New England Half'!$J$2:$J$300)</f>
        <v>92</v>
      </c>
      <c r="M54" s="28">
        <f>SUM(G54:L54)</f>
        <v>92</v>
      </c>
    </row>
    <row r="55" spans="1:13" ht="12.45" x14ac:dyDescent="0.3">
      <c r="A55" s="2" t="s">
        <v>236</v>
      </c>
      <c r="B55" s="2" t="s">
        <v>237</v>
      </c>
      <c r="C55" s="2" t="s">
        <v>57</v>
      </c>
      <c r="D55" s="2">
        <v>50</v>
      </c>
      <c r="E55" t="s">
        <v>20</v>
      </c>
      <c r="F55" s="6" t="str">
        <f>A55&amp;B55&amp;C55&amp;E55</f>
        <v>JillWhitneyFMILLENNIUM RUNNING</v>
      </c>
      <c r="G55" s="26">
        <f>SUMIF('Nashua 10K'!$F$2:$F$300,$F55,'Nashua 10K'!$J$2:$J$300)</f>
        <v>0</v>
      </c>
      <c r="H55" s="26">
        <f>SUMIF('Cinco 5K'!$F$2:$F$399,$F55,'Cinco 5K'!$J$2:$J$399)</f>
        <v>29</v>
      </c>
      <c r="I55" s="26">
        <f>SUMIF('Run for Freedom 10K'!$F$2:$F$300,$F55,'Run for Freedom 10K'!$J$2:$J$300)</f>
        <v>0</v>
      </c>
      <c r="J55" s="26">
        <f>SUMIF('Half Way to St. Patty 5K'!$F$2:$F$300,$F55,'Half Way to St. Patty 5K'!$J$2:$J$300)</f>
        <v>0</v>
      </c>
      <c r="K55" s="26">
        <f>SUMIF('Downriver 10K'!$F$2:$F$300,$F55,'Downriver 10K'!$J$2:$J$300)</f>
        <v>0</v>
      </c>
      <c r="L55" s="26">
        <f>SUMIF('New England Half'!$F$2:$F$300,$F55,'New England Half'!$J$2:$J$300)</f>
        <v>62</v>
      </c>
      <c r="M55" s="28">
        <f>SUM(G55:L55)</f>
        <v>91</v>
      </c>
    </row>
    <row r="56" spans="1:13" ht="12.45" x14ac:dyDescent="0.3">
      <c r="A56" s="3" t="s">
        <v>926</v>
      </c>
      <c r="B56" s="3" t="s">
        <v>165</v>
      </c>
      <c r="C56" s="3" t="s">
        <v>57</v>
      </c>
      <c r="D56" s="3">
        <v>24</v>
      </c>
      <c r="E56" t="s">
        <v>19</v>
      </c>
      <c r="F56" s="6" t="str">
        <f>A56&amp;B56&amp;C56&amp;E56</f>
        <v>SadieFarnsworthFGREATER DERRY TRACK CLUB</v>
      </c>
      <c r="G56" s="26">
        <f>SUMIF('Nashua 10K'!$F$2:$F$300,$F56,'Nashua 10K'!$J$2:$J$300)</f>
        <v>0</v>
      </c>
      <c r="H56" s="26">
        <f>SUMIF('Cinco 5K'!$F$2:$F$399,$F56,'Cinco 5K'!$J$2:$J$399)</f>
        <v>0</v>
      </c>
      <c r="I56" s="26">
        <f>SUMIF('Run for Freedom 10K'!$F$2:$F$300,$F56,'Run for Freedom 10K'!$J$2:$J$300)</f>
        <v>0</v>
      </c>
      <c r="J56" s="26">
        <f>SUMIF('Half Way to St. Patty 5K'!$F$2:$F$300,$F56,'Half Way to St. Patty 5K'!$J$2:$J$300)</f>
        <v>0</v>
      </c>
      <c r="K56" s="26">
        <f>SUMIF('Downriver 10K'!$F$2:$F$300,$F56,'Downriver 10K'!$J$2:$J$300)</f>
        <v>0</v>
      </c>
      <c r="L56" s="26">
        <f>SUMIF('New England Half'!$F$2:$F$300,$F56,'New England Half'!$J$2:$J$300)</f>
        <v>88</v>
      </c>
      <c r="M56" s="28">
        <f>SUM(G56:L56)</f>
        <v>88</v>
      </c>
    </row>
    <row r="57" spans="1:13" ht="12.45" x14ac:dyDescent="0.3">
      <c r="A57" t="s">
        <v>882</v>
      </c>
      <c r="B57" t="s">
        <v>883</v>
      </c>
      <c r="C57" t="s">
        <v>57</v>
      </c>
      <c r="D57">
        <v>50</v>
      </c>
      <c r="E57" t="s">
        <v>20</v>
      </c>
      <c r="F57" s="6" t="str">
        <f>A57&amp;B57&amp;C57&amp;E57</f>
        <v>ChunrongQinFMILLENNIUM RUNNING</v>
      </c>
      <c r="G57" s="26">
        <f>SUMIF('Nashua 10K'!$F$2:$F$300,$F57,'Nashua 10K'!$J$2:$J$300)</f>
        <v>0</v>
      </c>
      <c r="H57" s="26">
        <f>SUMIF('Cinco 5K'!$F$2:$F$399,$F57,'Cinco 5K'!$J$2:$J$399)</f>
        <v>0</v>
      </c>
      <c r="I57" s="26">
        <f>SUMIF('Run for Freedom 10K'!$F$2:$F$300,$F57,'Run for Freedom 10K'!$J$2:$J$300)</f>
        <v>0</v>
      </c>
      <c r="J57" s="26">
        <f>SUMIF('Half Way to St. Patty 5K'!$F$2:$F$300,$F57,'Half Way to St. Patty 5K'!$J$2:$J$300)</f>
        <v>0</v>
      </c>
      <c r="K57" s="26">
        <f>SUMIF('Downriver 10K'!$F$2:$F$300,$F57,'Downriver 10K'!$J$2:$J$300)</f>
        <v>0</v>
      </c>
      <c r="L57" s="26">
        <f>SUMIF('New England Half'!$F$2:$F$300,$F57,'New England Half'!$J$2:$J$300)</f>
        <v>86</v>
      </c>
      <c r="M57" s="28">
        <f>SUM(G57:L57)</f>
        <v>86</v>
      </c>
    </row>
    <row r="58" spans="1:13" ht="12.45" x14ac:dyDescent="0.3">
      <c r="A58" t="s">
        <v>197</v>
      </c>
      <c r="B58" t="s">
        <v>620</v>
      </c>
      <c r="C58" t="s">
        <v>57</v>
      </c>
      <c r="D58">
        <v>48</v>
      </c>
      <c r="E58" t="s">
        <v>19</v>
      </c>
      <c r="F58" s="2" t="str">
        <f>A58&amp;B58&amp;C58&amp;E58</f>
        <v>RebeccaNoeFGREATER DERRY TRACK CLUB</v>
      </c>
      <c r="G58" s="26">
        <f>SUMIF('Nashua 10K'!$F$2:$F$300,$F58,'Nashua 10K'!$J$2:$J$300)</f>
        <v>0</v>
      </c>
      <c r="H58" s="26">
        <f>SUMIF('Cinco 5K'!$F$2:$F$399,$F58,'Cinco 5K'!$J$2:$J$399)</f>
        <v>0</v>
      </c>
      <c r="I58" s="26">
        <f>SUMIF('Run for Freedom 10K'!$F$2:$F$300,$F58,'Run for Freedom 10K'!$J$2:$J$300)</f>
        <v>29</v>
      </c>
      <c r="J58" s="26">
        <f>SUMIF('Half Way to St. Patty 5K'!$F$2:$F$300,$F58,'Half Way to St. Patty 5K'!$J$2:$J$300)</f>
        <v>0</v>
      </c>
      <c r="K58" s="26">
        <f>SUMIF('Downriver 10K'!$F$2:$F$300,$F58,'Downriver 10K'!$J$2:$J$300)</f>
        <v>0</v>
      </c>
      <c r="L58" s="26">
        <f>SUMIF('New England Half'!$F$2:$F$300,$F58,'New England Half'!$J$2:$J$300)</f>
        <v>54</v>
      </c>
      <c r="M58" s="28">
        <f>SUM(G58:L58)</f>
        <v>83</v>
      </c>
    </row>
    <row r="59" spans="1:13" ht="12.45" x14ac:dyDescent="0.3">
      <c r="A59" s="2" t="s">
        <v>121</v>
      </c>
      <c r="B59" s="2" t="s">
        <v>308</v>
      </c>
      <c r="C59" s="2" t="s">
        <v>57</v>
      </c>
      <c r="D59" s="2">
        <v>47</v>
      </c>
      <c r="E59" s="2" t="s">
        <v>18</v>
      </c>
      <c r="F59" s="6" t="str">
        <f>A59&amp;B59&amp;C59&amp;E59</f>
        <v>ShelbyWalker-AdamsFGATE CITY STRIDERS</v>
      </c>
      <c r="G59" s="26">
        <f>SUMIF('Nashua 10K'!$F$2:$F$300,$F59,'Nashua 10K'!$J$2:$J$300)</f>
        <v>44</v>
      </c>
      <c r="H59" s="26">
        <f>SUMIF('Cinco 5K'!$F$2:$F$399,$F59,'Cinco 5K'!$J$2:$J$399)</f>
        <v>4.75</v>
      </c>
      <c r="I59" s="26">
        <f>SUMIF('Run for Freedom 10K'!$F$2:$F$300,$F59,'Run for Freedom 10K'!$J$2:$J$300)</f>
        <v>0</v>
      </c>
      <c r="J59" s="26">
        <f>SUMIF('Half Way to St. Patty 5K'!$F$2:$F$300,$F59,'Half Way to St. Patty 5K'!$J$2:$J$300)</f>
        <v>0</v>
      </c>
      <c r="K59" s="26">
        <f>SUMIF('Downriver 10K'!$F$2:$F$300,$F59,'Downriver 10K'!$J$2:$J$300)</f>
        <v>26</v>
      </c>
      <c r="L59" s="26">
        <f>SUMIF('New England Half'!$F$2:$F$300,$F59,'New England Half'!$J$2:$J$300)</f>
        <v>8.25</v>
      </c>
      <c r="M59" s="28">
        <f>SUM(G59:L59)</f>
        <v>83</v>
      </c>
    </row>
    <row r="60" spans="1:13" ht="12.45" x14ac:dyDescent="0.3">
      <c r="A60" t="s">
        <v>102</v>
      </c>
      <c r="B60" t="s">
        <v>866</v>
      </c>
      <c r="C60" t="s">
        <v>57</v>
      </c>
      <c r="D60">
        <v>43</v>
      </c>
      <c r="E60" s="2" t="s">
        <v>1</v>
      </c>
      <c r="F60" s="6" t="str">
        <f>A60&amp;B60&amp;C60&amp;E60</f>
        <v>KellyHadiarisFSIX03</v>
      </c>
      <c r="G60" s="26">
        <f>SUMIF('Nashua 10K'!$F$2:$F$300,$F60,'Nashua 10K'!$J$2:$J$300)</f>
        <v>0</v>
      </c>
      <c r="H60" s="26">
        <f>SUMIF('Cinco 5K'!$F$2:$F$399,$F60,'Cinco 5K'!$J$2:$J$399)</f>
        <v>0</v>
      </c>
      <c r="I60" s="26">
        <f>SUMIF('Run for Freedom 10K'!$F$2:$F$300,$F60,'Run for Freedom 10K'!$J$2:$J$300)</f>
        <v>0</v>
      </c>
      <c r="J60" s="26">
        <f>SUMIF('Half Way to St. Patty 5K'!$F$2:$F$300,$F60,'Half Way to St. Patty 5K'!$J$2:$J$300)</f>
        <v>0</v>
      </c>
      <c r="K60" s="26">
        <f>SUMIF('Downriver 10K'!$F$2:$F$300,$F60,'Downriver 10K'!$J$2:$J$300)</f>
        <v>0</v>
      </c>
      <c r="L60" s="26">
        <f>SUMIF('New England Half'!$F$2:$F$300,$F60,'New England Half'!$J$2:$J$300)</f>
        <v>82</v>
      </c>
      <c r="M60" s="28">
        <f>SUM(G60:L60)</f>
        <v>82</v>
      </c>
    </row>
    <row r="61" spans="1:13" ht="12.45" x14ac:dyDescent="0.3">
      <c r="A61" s="3" t="s">
        <v>275</v>
      </c>
      <c r="B61" s="3" t="s">
        <v>276</v>
      </c>
      <c r="C61" s="3" t="s">
        <v>57</v>
      </c>
      <c r="D61" s="3">
        <v>34</v>
      </c>
      <c r="E61" t="s">
        <v>20</v>
      </c>
      <c r="F61" s="2" t="str">
        <f>A61&amp;B61&amp;C61&amp;E61</f>
        <v>KatherineGrzybFMILLENNIUM RUNNING</v>
      </c>
      <c r="G61" s="26">
        <f>SUMIF('Nashua 10K'!$F$2:$F$300,$F61,'Nashua 10K'!$J$2:$J$300)</f>
        <v>0</v>
      </c>
      <c r="H61" s="26">
        <f>SUMIF('Cinco 5K'!$F$2:$F$399,$F61,'Cinco 5K'!$J$2:$J$399)</f>
        <v>11.75</v>
      </c>
      <c r="I61" s="26">
        <f>SUMIF('Run for Freedom 10K'!$F$2:$F$300,$F61,'Run for Freedom 10K'!$J$2:$J$300)</f>
        <v>21.25</v>
      </c>
      <c r="J61" s="26">
        <f>SUMIF('Half Way to St. Patty 5K'!$F$2:$F$300,$F61,'Half Way to St. Patty 5K'!$J$2:$J$300)</f>
        <v>29</v>
      </c>
      <c r="K61" s="26">
        <f>SUMIF('Downriver 10K'!$F$2:$F$300,$F61,'Downriver 10K'!$J$2:$J$300)</f>
        <v>0</v>
      </c>
      <c r="L61" s="26">
        <f>SUMIF('New England Half'!$F$2:$F$300,$F61,'New England Half'!$J$2:$J$300)</f>
        <v>19.5</v>
      </c>
      <c r="M61" s="28">
        <f>SUM(G61:L61)</f>
        <v>81.5</v>
      </c>
    </row>
    <row r="62" spans="1:13" ht="12.45" x14ac:dyDescent="0.3">
      <c r="A62" s="2" t="s">
        <v>225</v>
      </c>
      <c r="B62" s="2" t="s">
        <v>226</v>
      </c>
      <c r="C62" s="2" t="s">
        <v>57</v>
      </c>
      <c r="D62" s="2">
        <v>40</v>
      </c>
      <c r="E62" s="2" t="s">
        <v>18</v>
      </c>
      <c r="F62" s="6" t="str">
        <f>A62&amp;B62&amp;C62&amp;E62</f>
        <v>ChristyKervinFGATE CITY STRIDERS</v>
      </c>
      <c r="G62" s="26">
        <f>SUMIF('Nashua 10K'!$F$2:$F$300,$F62,'Nashua 10K'!$J$2:$J$300)</f>
        <v>0</v>
      </c>
      <c r="H62" s="26">
        <f>SUMIF('Cinco 5K'!$F$2:$F$399,$F62,'Cinco 5K'!$J$2:$J$399)</f>
        <v>44</v>
      </c>
      <c r="I62" s="26">
        <f>SUMIF('Run for Freedom 10K'!$F$2:$F$300,$F62,'Run for Freedom 10K'!$J$2:$J$300)</f>
        <v>36.5</v>
      </c>
      <c r="J62" s="26">
        <f>SUMIF('Half Way to St. Patty 5K'!$F$2:$F$300,$F62,'Half Way to St. Patty 5K'!$J$2:$J$300)</f>
        <v>0</v>
      </c>
      <c r="K62" s="26">
        <f>SUMIF('Downriver 10K'!$F$2:$F$300,$F62,'Downriver 10K'!$J$2:$J$300)</f>
        <v>0</v>
      </c>
      <c r="L62" s="26">
        <f>SUMIF('New England Half'!$F$2:$F$300,$F62,'New England Half'!$J$2:$J$300)</f>
        <v>0</v>
      </c>
      <c r="M62" s="28">
        <f>SUM(G62:L62)</f>
        <v>80.5</v>
      </c>
    </row>
    <row r="63" spans="1:13" ht="12.45" x14ac:dyDescent="0.3">
      <c r="A63" s="2" t="s">
        <v>233</v>
      </c>
      <c r="B63" s="2" t="s">
        <v>234</v>
      </c>
      <c r="C63" s="2" t="s">
        <v>57</v>
      </c>
      <c r="D63" s="2">
        <v>50</v>
      </c>
      <c r="E63" t="s">
        <v>19</v>
      </c>
      <c r="F63" s="6" t="str">
        <f>A63&amp;B63&amp;C63&amp;E63</f>
        <v>MariaHernandez GuerinFGREATER DERRY TRACK CLUB</v>
      </c>
      <c r="G63" s="26">
        <f>SUMIF('Nashua 10K'!$F$2:$F$300,$F63,'Nashua 10K'!$J$2:$J$300)</f>
        <v>0</v>
      </c>
      <c r="H63" s="26">
        <f>SUMIF('Cinco 5K'!$F$2:$F$399,$F63,'Cinco 5K'!$J$2:$J$399)</f>
        <v>30</v>
      </c>
      <c r="I63" s="26">
        <f>SUMIF('Run for Freedom 10K'!$F$2:$F$300,$F63,'Run for Freedom 10K'!$J$2:$J$300)</f>
        <v>0</v>
      </c>
      <c r="J63" s="26">
        <f>SUMIF('Half Way to St. Patty 5K'!$F$2:$F$300,$F63,'Half Way to St. Patty 5K'!$J$2:$J$300)</f>
        <v>0</v>
      </c>
      <c r="K63" s="26">
        <f>SUMIF('Downriver 10K'!$F$2:$F$300,$F63,'Downriver 10K'!$J$2:$J$300)</f>
        <v>0</v>
      </c>
      <c r="L63" s="26">
        <f>SUMIF('New England Half'!$F$2:$F$300,$F63,'New England Half'!$J$2:$J$300)</f>
        <v>50</v>
      </c>
      <c r="M63" s="28">
        <f>SUM(G63:L63)</f>
        <v>80</v>
      </c>
    </row>
    <row r="64" spans="1:13" ht="12.45" x14ac:dyDescent="0.3">
      <c r="A64" s="3" t="s">
        <v>319</v>
      </c>
      <c r="B64" s="3" t="s">
        <v>927</v>
      </c>
      <c r="C64" s="3" t="s">
        <v>57</v>
      </c>
      <c r="D64" s="3">
        <v>51</v>
      </c>
      <c r="E64" t="s">
        <v>19</v>
      </c>
      <c r="F64" s="6" t="str">
        <f>A64&amp;B64&amp;C64&amp;E64</f>
        <v>IreneLionettaFGREATER DERRY TRACK CLUB</v>
      </c>
      <c r="G64" s="26">
        <f>SUMIF('Nashua 10K'!$F$2:$F$300,$F64,'Nashua 10K'!$J$2:$J$300)</f>
        <v>0</v>
      </c>
      <c r="H64" s="26">
        <f>SUMIF('Cinco 5K'!$F$2:$F$399,$F64,'Cinco 5K'!$J$2:$J$399)</f>
        <v>0</v>
      </c>
      <c r="I64" s="26">
        <f>SUMIF('Run for Freedom 10K'!$F$2:$F$300,$F64,'Run for Freedom 10K'!$J$2:$J$300)</f>
        <v>0</v>
      </c>
      <c r="J64" s="26">
        <f>SUMIF('Half Way to St. Patty 5K'!$F$2:$F$300,$F64,'Half Way to St. Patty 5K'!$J$2:$J$300)</f>
        <v>0</v>
      </c>
      <c r="K64" s="26">
        <f>SUMIF('Downriver 10K'!$F$2:$F$300,$F64,'Downriver 10K'!$J$2:$J$300)</f>
        <v>0</v>
      </c>
      <c r="L64" s="26">
        <f>SUMIF('New England Half'!$F$2:$F$300,$F64,'New England Half'!$J$2:$J$300)</f>
        <v>80</v>
      </c>
      <c r="M64" s="28">
        <f>SUM(G64:L64)</f>
        <v>80</v>
      </c>
    </row>
    <row r="65" spans="1:13" ht="12.45" x14ac:dyDescent="0.3">
      <c r="A65" s="2" t="s">
        <v>103</v>
      </c>
      <c r="B65" s="2" t="s">
        <v>151</v>
      </c>
      <c r="C65" s="2" t="s">
        <v>57</v>
      </c>
      <c r="D65" s="2">
        <v>56</v>
      </c>
      <c r="E65" s="2" t="s">
        <v>18</v>
      </c>
      <c r="F65" s="2" t="str">
        <f>A65&amp;B65&amp;C65&amp;E65</f>
        <v>JenniferJordanFGATE CITY STRIDERS</v>
      </c>
      <c r="G65" s="26">
        <f>SUMIF('Nashua 10K'!$F$2:$F$300,$F65,'Nashua 10K'!$J$2:$J$300)</f>
        <v>39.5</v>
      </c>
      <c r="H65" s="26">
        <f>SUMIF('Cinco 5K'!$F$2:$F$399,$F65,'Cinco 5K'!$J$2:$J$399)</f>
        <v>3.125</v>
      </c>
      <c r="I65" s="26">
        <f>SUMIF('Run for Freedom 10K'!$F$2:$F$300,$F65,'Run for Freedom 10K'!$J$2:$J$300)</f>
        <v>11</v>
      </c>
      <c r="J65" s="26">
        <f>SUMIF('Half Way to St. Patty 5K'!$F$2:$F$300,$F65,'Half Way to St. Patty 5K'!$J$2:$J$300)</f>
        <v>6.25</v>
      </c>
      <c r="K65" s="26">
        <f>SUMIF('Downriver 10K'!$F$2:$F$300,$F65,'Downriver 10K'!$J$2:$J$300)</f>
        <v>19.75</v>
      </c>
      <c r="L65" s="26">
        <f>SUMIF('New England Half'!$F$2:$F$300,$F65,'New England Half'!$J$2:$J$300)</f>
        <v>0</v>
      </c>
      <c r="M65" s="28">
        <f>SUM(G65:L65)</f>
        <v>79.625</v>
      </c>
    </row>
    <row r="66" spans="1:13" ht="12.45" x14ac:dyDescent="0.3">
      <c r="A66" s="2" t="s">
        <v>89</v>
      </c>
      <c r="B66" s="2" t="s">
        <v>90</v>
      </c>
      <c r="C66" s="2" t="s">
        <v>57</v>
      </c>
      <c r="D66" s="2">
        <v>55</v>
      </c>
      <c r="E66" s="2" t="s">
        <v>18</v>
      </c>
      <c r="F66" s="6" t="str">
        <f>A66&amp;B66&amp;C66&amp;E66</f>
        <v>TammyGaffeyFGATE CITY STRIDERS</v>
      </c>
      <c r="G66" s="26">
        <f>SUMIF('Nashua 10K'!$F$2:$F$300,$F66,'Nashua 10K'!$J$2:$J$300)</f>
        <v>79</v>
      </c>
      <c r="H66" s="26">
        <f>SUMIF('Cinco 5K'!$F$2:$F$399,$F66,'Cinco 5K'!$J$2:$J$399)</f>
        <v>0</v>
      </c>
      <c r="I66" s="26">
        <f>SUMIF('Run for Freedom 10K'!$F$2:$F$300,$F66,'Run for Freedom 10K'!$J$2:$J$300)</f>
        <v>0</v>
      </c>
      <c r="J66" s="26">
        <f>SUMIF('Half Way to St. Patty 5K'!$F$2:$F$300,$F66,'Half Way to St. Patty 5K'!$J$2:$J$300)</f>
        <v>0</v>
      </c>
      <c r="K66" s="26">
        <f>SUMIF('Downriver 10K'!$F$2:$F$300,$F66,'Downriver 10K'!$J$2:$J$300)</f>
        <v>0</v>
      </c>
      <c r="L66" s="26">
        <f>SUMIF('New England Half'!$F$2:$F$300,$F66,'New England Half'!$J$2:$J$300)</f>
        <v>0</v>
      </c>
      <c r="M66" s="28">
        <f>SUM(G66:L66)</f>
        <v>79</v>
      </c>
    </row>
    <row r="67" spans="1:13" ht="12.45" x14ac:dyDescent="0.3">
      <c r="A67" t="s">
        <v>818</v>
      </c>
      <c r="B67" t="s">
        <v>819</v>
      </c>
      <c r="C67" t="s">
        <v>57</v>
      </c>
      <c r="D67">
        <v>62</v>
      </c>
      <c r="E67" s="2" t="s">
        <v>21</v>
      </c>
      <c r="F67" s="6" t="str">
        <f>A67&amp;B67&amp;C67&amp;E67</f>
        <v>RobynMosherFUPPER VALLEY RUNNING CLUB</v>
      </c>
      <c r="G67" s="26">
        <f>SUMIF('Nashua 10K'!$F$2:$F$300,$F67,'Nashua 10K'!$J$2:$J$300)</f>
        <v>0</v>
      </c>
      <c r="H67" s="26">
        <f>SUMIF('Cinco 5K'!$F$2:$F$399,$F67,'Cinco 5K'!$J$2:$J$399)</f>
        <v>0</v>
      </c>
      <c r="I67" s="26">
        <f>SUMIF('Run for Freedom 10K'!$F$2:$F$300,$F67,'Run for Freedom 10K'!$J$2:$J$300)</f>
        <v>0</v>
      </c>
      <c r="J67" s="26">
        <f>SUMIF('Half Way to St. Patty 5K'!$F$2:$F$300,$F67,'Half Way to St. Patty 5K'!$J$2:$J$300)</f>
        <v>0</v>
      </c>
      <c r="K67" s="26">
        <f>SUMIF('Downriver 10K'!$F$2:$F$300,$F67,'Downriver 10K'!$J$2:$J$300)</f>
        <v>79</v>
      </c>
      <c r="L67" s="26">
        <f>SUMIF('New England Half'!$F$2:$F$300,$F67,'New England Half'!$J$2:$J$300)</f>
        <v>0</v>
      </c>
      <c r="M67" s="28">
        <f>SUM(G67:L67)</f>
        <v>79</v>
      </c>
    </row>
    <row r="68" spans="1:13" ht="12.45" x14ac:dyDescent="0.3">
      <c r="A68" t="s">
        <v>607</v>
      </c>
      <c r="B68" t="s">
        <v>608</v>
      </c>
      <c r="C68" t="s">
        <v>57</v>
      </c>
      <c r="D68">
        <v>35</v>
      </c>
      <c r="E68" t="s">
        <v>19</v>
      </c>
      <c r="F68" s="2" t="str">
        <f>A68&amp;B68&amp;C68&amp;E68</f>
        <v>GabrielaWebberFGREATER DERRY TRACK CLUB</v>
      </c>
      <c r="G68" s="26">
        <f>SUMIF('Nashua 10K'!$F$2:$F$300,$F68,'Nashua 10K'!$J$2:$J$300)</f>
        <v>0</v>
      </c>
      <c r="H68" s="26">
        <f>SUMIF('Cinco 5K'!$F$2:$F$399,$F68,'Cinco 5K'!$J$2:$J$399)</f>
        <v>0</v>
      </c>
      <c r="I68" s="26">
        <f>SUMIF('Run for Freedom 10K'!$F$2:$F$300,$F68,'Run for Freedom 10K'!$J$2:$J$300)</f>
        <v>79</v>
      </c>
      <c r="J68" s="26">
        <f>SUMIF('Half Way to St. Patty 5K'!$F$2:$F$300,$F68,'Half Way to St. Patty 5K'!$J$2:$J$300)</f>
        <v>0</v>
      </c>
      <c r="K68" s="26">
        <f>SUMIF('Downriver 10K'!$F$2:$F$300,$F68,'Downriver 10K'!$J$2:$J$300)</f>
        <v>0</v>
      </c>
      <c r="L68" s="26">
        <f>SUMIF('New England Half'!$F$2:$F$300,$F68,'New England Half'!$J$2:$J$300)</f>
        <v>0</v>
      </c>
      <c r="M68" s="28">
        <f>SUM(G68:L68)</f>
        <v>79</v>
      </c>
    </row>
    <row r="69" spans="1:13" ht="12.45" x14ac:dyDescent="0.3">
      <c r="A69" s="3" t="s">
        <v>273</v>
      </c>
      <c r="B69" s="3" t="s">
        <v>274</v>
      </c>
      <c r="C69" s="3" t="s">
        <v>57</v>
      </c>
      <c r="D69" s="3">
        <v>53</v>
      </c>
      <c r="E69" t="s">
        <v>20</v>
      </c>
      <c r="F69" s="6" t="str">
        <f>A69&amp;B69&amp;C69&amp;E69</f>
        <v>KimberlyBonenfantFMILLENNIUM RUNNING</v>
      </c>
      <c r="G69" s="26">
        <f>SUMIF('Nashua 10K'!$F$2:$F$300,$F69,'Nashua 10K'!$J$2:$J$300)</f>
        <v>0</v>
      </c>
      <c r="H69" s="26">
        <f>SUMIF('Cinco 5K'!$F$2:$F$399,$F69,'Cinco 5K'!$J$2:$J$399)</f>
        <v>11.375</v>
      </c>
      <c r="I69" s="26">
        <f>SUMIF('Run for Freedom 10K'!$F$2:$F$300,$F69,'Run for Freedom 10K'!$J$2:$J$300)</f>
        <v>22.75</v>
      </c>
      <c r="J69" s="26">
        <f>SUMIF('Half Way to St. Patty 5K'!$F$2:$F$300,$F69,'Half Way to St. Patty 5K'!$J$2:$J$300)</f>
        <v>34</v>
      </c>
      <c r="K69" s="26">
        <f>SUMIF('Downriver 10K'!$F$2:$F$300,$F69,'Downriver 10K'!$J$2:$J$300)</f>
        <v>0</v>
      </c>
      <c r="L69" s="26">
        <f>SUMIF('New England Half'!$F$2:$F$300,$F69,'New England Half'!$J$2:$J$300)</f>
        <v>10.5</v>
      </c>
      <c r="M69" s="28">
        <f>SUM(G69:L69)</f>
        <v>78.625</v>
      </c>
    </row>
    <row r="70" spans="1:13" ht="12.45" x14ac:dyDescent="0.3">
      <c r="A70" s="2" t="s">
        <v>71</v>
      </c>
      <c r="B70" s="2" t="s">
        <v>139</v>
      </c>
      <c r="C70" s="2" t="s">
        <v>57</v>
      </c>
      <c r="D70" s="2">
        <v>57</v>
      </c>
      <c r="E70" s="2" t="s">
        <v>18</v>
      </c>
      <c r="F70" s="6" t="str">
        <f>A70&amp;B70&amp;C70&amp;E70</f>
        <v>PamelaBernierFGATE CITY STRIDERS</v>
      </c>
      <c r="G70" s="26">
        <f>SUMIF('Nashua 10K'!$F$2:$F$300,$F70,'Nashua 10K'!$J$2:$J$300)</f>
        <v>47</v>
      </c>
      <c r="H70" s="26">
        <f>SUMIF('Cinco 5K'!$F$2:$F$399,$F70,'Cinco 5K'!$J$2:$J$399)</f>
        <v>0</v>
      </c>
      <c r="I70" s="26">
        <f>SUMIF('Run for Freedom 10K'!$F$2:$F$300,$F70,'Run for Freedom 10K'!$J$2:$J$300)</f>
        <v>15.5</v>
      </c>
      <c r="J70" s="26">
        <f>SUMIF('Half Way to St. Patty 5K'!$F$2:$F$300,$F70,'Half Way to St. Patty 5K'!$J$2:$J$300)</f>
        <v>0</v>
      </c>
      <c r="K70" s="26">
        <f>SUMIF('Downriver 10K'!$F$2:$F$300,$F70,'Downriver 10K'!$J$2:$J$300)</f>
        <v>0</v>
      </c>
      <c r="L70" s="26">
        <f>SUMIF('New England Half'!$F$2:$F$300,$F70,'New England Half'!$J$2:$J$300)</f>
        <v>14</v>
      </c>
      <c r="M70" s="28">
        <f>SUM(G70:L70)</f>
        <v>76.5</v>
      </c>
    </row>
    <row r="71" spans="1:13" ht="12.45" x14ac:dyDescent="0.3">
      <c r="A71" t="s">
        <v>140</v>
      </c>
      <c r="B71" t="s">
        <v>867</v>
      </c>
      <c r="C71" t="s">
        <v>57</v>
      </c>
      <c r="D71">
        <v>36</v>
      </c>
      <c r="E71" t="s">
        <v>25</v>
      </c>
      <c r="F71" s="6" t="str">
        <f>A71&amp;B71&amp;C71&amp;E71</f>
        <v>AllisonDavisFRUNNERS ALLEY</v>
      </c>
      <c r="G71" s="26">
        <f>SUMIF('Nashua 10K'!$F$2:$F$300,$F71,'Nashua 10K'!$J$2:$J$300)</f>
        <v>0</v>
      </c>
      <c r="H71" s="26">
        <f>SUMIF('Cinco 5K'!$F$2:$F$399,$F71,'Cinco 5K'!$J$2:$J$399)</f>
        <v>0</v>
      </c>
      <c r="I71" s="26">
        <f>SUMIF('Run for Freedom 10K'!$F$2:$F$300,$F71,'Run for Freedom 10K'!$J$2:$J$300)</f>
        <v>0</v>
      </c>
      <c r="J71" s="26">
        <f>SUMIF('Half Way to St. Patty 5K'!$F$2:$F$300,$F71,'Half Way to St. Patty 5K'!$J$2:$J$300)</f>
        <v>0</v>
      </c>
      <c r="K71" s="26">
        <f>SUMIF('Downriver 10K'!$F$2:$F$300,$F71,'Downriver 10K'!$J$2:$J$300)</f>
        <v>0</v>
      </c>
      <c r="L71" s="26">
        <f>SUMIF('New England Half'!$F$2:$F$300,$F71,'New England Half'!$J$2:$J$300)</f>
        <v>76</v>
      </c>
      <c r="M71" s="28">
        <f>SUM(G71:L71)</f>
        <v>76</v>
      </c>
    </row>
    <row r="72" spans="1:13" ht="12.45" x14ac:dyDescent="0.3">
      <c r="A72" t="s">
        <v>183</v>
      </c>
      <c r="B72" t="s">
        <v>184</v>
      </c>
      <c r="C72" t="s">
        <v>57</v>
      </c>
      <c r="D72">
        <v>13</v>
      </c>
      <c r="E72" t="s">
        <v>20</v>
      </c>
      <c r="F72" s="2" t="str">
        <f>A72&amp;B72&amp;C72&amp;E72</f>
        <v>SookieFolsomFMILLENNIUM RUNNING</v>
      </c>
      <c r="G72" s="26">
        <f>SUMIF('Nashua 10K'!$F$2:$F$300,$F72,'Nashua 10K'!$J$2:$J$300)</f>
        <v>0</v>
      </c>
      <c r="H72" s="26">
        <f>SUMIF('Cinco 5K'!$F$2:$F$399,$F72,'Cinco 5K'!$J$2:$J$399)</f>
        <v>76</v>
      </c>
      <c r="I72" s="26">
        <f>SUMIF('Run for Freedom 10K'!$F$2:$F$300,$F72,'Run for Freedom 10K'!$J$2:$J$300)</f>
        <v>0</v>
      </c>
      <c r="J72" s="26">
        <f>SUMIF('Half Way to St. Patty 5K'!$F$2:$F$300,$F72,'Half Way to St. Patty 5K'!$J$2:$J$300)</f>
        <v>0</v>
      </c>
      <c r="K72" s="26">
        <f>SUMIF('Downriver 10K'!$F$2:$F$300,$F72,'Downriver 10K'!$J$2:$J$300)</f>
        <v>0</v>
      </c>
      <c r="L72" s="26">
        <f>SUMIF('New England Half'!$F$2:$F$300,$F72,'New England Half'!$J$2:$J$300)</f>
        <v>0</v>
      </c>
      <c r="M72" s="28">
        <f>SUM(G72:L72)</f>
        <v>76</v>
      </c>
    </row>
    <row r="73" spans="1:13" ht="12.45" x14ac:dyDescent="0.3">
      <c r="A73" t="s">
        <v>609</v>
      </c>
      <c r="B73" t="s">
        <v>610</v>
      </c>
      <c r="C73" t="s">
        <v>57</v>
      </c>
      <c r="D73">
        <v>59</v>
      </c>
      <c r="E73" t="s">
        <v>18</v>
      </c>
      <c r="F73" s="2" t="str">
        <f>A73&amp;B73&amp;C73&amp;E73</f>
        <v>GinaJoubertFGATE CITY STRIDERS</v>
      </c>
      <c r="G73" s="26">
        <f>SUMIF('Nashua 10K'!$F$2:$F$300,$F73,'Nashua 10K'!$J$2:$J$300)</f>
        <v>0</v>
      </c>
      <c r="H73" s="26">
        <f>SUMIF('Cinco 5K'!$F$2:$F$399,$F73,'Cinco 5K'!$J$2:$J$399)</f>
        <v>0</v>
      </c>
      <c r="I73" s="26">
        <f>SUMIF('Run for Freedom 10K'!$F$2:$F$300,$F73,'Run for Freedom 10K'!$J$2:$J$300)</f>
        <v>76</v>
      </c>
      <c r="J73" s="26">
        <f>SUMIF('Half Way to St. Patty 5K'!$F$2:$F$300,$F73,'Half Way to St. Patty 5K'!$J$2:$J$300)</f>
        <v>0</v>
      </c>
      <c r="K73" s="26">
        <f>SUMIF('Downriver 10K'!$F$2:$F$300,$F73,'Downriver 10K'!$J$2:$J$300)</f>
        <v>0</v>
      </c>
      <c r="L73" s="26">
        <f>SUMIF('New England Half'!$F$2:$F$300,$F73,'New England Half'!$J$2:$J$300)</f>
        <v>0</v>
      </c>
      <c r="M73" s="28">
        <f>SUM(G73:L73)</f>
        <v>76</v>
      </c>
    </row>
    <row r="74" spans="1:13" ht="12.45" x14ac:dyDescent="0.3">
      <c r="A74" t="s">
        <v>131</v>
      </c>
      <c r="B74" t="s">
        <v>807</v>
      </c>
      <c r="C74" t="s">
        <v>57</v>
      </c>
      <c r="D74">
        <v>48</v>
      </c>
      <c r="E74" s="2" t="s">
        <v>21</v>
      </c>
      <c r="F74" s="6" t="str">
        <f>A74&amp;B74&amp;C74&amp;E74</f>
        <v>AmyOlsonFUPPER VALLEY RUNNING CLUB</v>
      </c>
      <c r="G74" s="26">
        <f>SUMIF('Nashua 10K'!$F$2:$F$300,$F74,'Nashua 10K'!$J$2:$J$300)</f>
        <v>0</v>
      </c>
      <c r="H74" s="26">
        <f>SUMIF('Cinco 5K'!$F$2:$F$399,$F74,'Cinco 5K'!$J$2:$J$399)</f>
        <v>0</v>
      </c>
      <c r="I74" s="26">
        <f>SUMIF('Run for Freedom 10K'!$F$2:$F$300,$F74,'Run for Freedom 10K'!$J$2:$J$300)</f>
        <v>0</v>
      </c>
      <c r="J74" s="26">
        <f>SUMIF('Half Way to St. Patty 5K'!$F$2:$F$300,$F74,'Half Way to St. Patty 5K'!$J$2:$J$300)</f>
        <v>0</v>
      </c>
      <c r="K74" s="26">
        <f>SUMIF('Downriver 10K'!$F$2:$F$300,$F74,'Downriver 10K'!$J$2:$J$300)</f>
        <v>76</v>
      </c>
      <c r="L74" s="26">
        <f>SUMIF('New England Half'!$F$2:$F$300,$F74,'New England Half'!$J$2:$J$300)</f>
        <v>0</v>
      </c>
      <c r="M74" s="28">
        <f>SUM(G74:L74)</f>
        <v>76</v>
      </c>
    </row>
    <row r="75" spans="1:13" ht="12.45" x14ac:dyDescent="0.3">
      <c r="A75" t="s">
        <v>131</v>
      </c>
      <c r="B75" t="s">
        <v>821</v>
      </c>
      <c r="C75" t="s">
        <v>57</v>
      </c>
      <c r="D75">
        <v>63</v>
      </c>
      <c r="E75" s="2" t="s">
        <v>21</v>
      </c>
      <c r="F75" s="6" t="str">
        <f>A75&amp;B75&amp;C75&amp;E75</f>
        <v>AmyStansfieldFUPPER VALLEY RUNNING CLUB</v>
      </c>
      <c r="G75" s="26">
        <f>SUMIF('Nashua 10K'!$F$2:$F$300,$F75,'Nashua 10K'!$J$2:$J$300)</f>
        <v>0</v>
      </c>
      <c r="H75" s="26">
        <f>SUMIF('Cinco 5K'!$F$2:$F$399,$F75,'Cinco 5K'!$J$2:$J$399)</f>
        <v>0</v>
      </c>
      <c r="I75" s="26">
        <f>SUMIF('Run for Freedom 10K'!$F$2:$F$300,$F75,'Run for Freedom 10K'!$J$2:$J$300)</f>
        <v>0</v>
      </c>
      <c r="J75" s="26">
        <f>SUMIF('Half Way to St. Patty 5K'!$F$2:$F$300,$F75,'Half Way to St. Patty 5K'!$J$2:$J$300)</f>
        <v>0</v>
      </c>
      <c r="K75" s="26">
        <f>SUMIF('Downriver 10K'!$F$2:$F$300,$F75,'Downriver 10K'!$J$2:$J$300)</f>
        <v>73</v>
      </c>
      <c r="L75" s="26">
        <f>SUMIF('New England Half'!$F$2:$F$300,$F75,'New England Half'!$J$2:$J$300)</f>
        <v>0</v>
      </c>
      <c r="M75" s="28">
        <f>SUM(G75:L75)</f>
        <v>73</v>
      </c>
    </row>
    <row r="76" spans="1:13" ht="12.45" x14ac:dyDescent="0.3">
      <c r="A76" t="s">
        <v>609</v>
      </c>
      <c r="B76" t="s">
        <v>621</v>
      </c>
      <c r="C76" t="s">
        <v>57</v>
      </c>
      <c r="D76">
        <v>63</v>
      </c>
      <c r="E76" t="s">
        <v>19</v>
      </c>
      <c r="F76" s="2" t="str">
        <f>A76&amp;B76&amp;C76&amp;E76</f>
        <v>GinaFerranteFGREATER DERRY TRACK CLUB</v>
      </c>
      <c r="G76" s="26">
        <f>SUMIF('Nashua 10K'!$F$2:$F$300,$F76,'Nashua 10K'!$J$2:$J$300)</f>
        <v>0</v>
      </c>
      <c r="H76" s="26">
        <f>SUMIF('Cinco 5K'!$F$2:$F$399,$F76,'Cinco 5K'!$J$2:$J$399)</f>
        <v>0</v>
      </c>
      <c r="I76" s="26">
        <f>SUMIF('Run for Freedom 10K'!$F$2:$F$300,$F76,'Run for Freedom 10K'!$J$2:$J$300)</f>
        <v>27</v>
      </c>
      <c r="J76" s="26">
        <f>SUMIF('Half Way to St. Patty 5K'!$F$2:$F$300,$F76,'Half Way to St. Patty 5K'!$J$2:$J$300)</f>
        <v>44</v>
      </c>
      <c r="K76" s="26">
        <f>SUMIF('Downriver 10K'!$F$2:$F$300,$F76,'Downriver 10K'!$J$2:$J$300)</f>
        <v>0</v>
      </c>
      <c r="L76" s="26">
        <f>SUMIF('New England Half'!$F$2:$F$300,$F76,'New England Half'!$J$2:$J$300)</f>
        <v>0</v>
      </c>
      <c r="M76" s="28">
        <f>SUM(G76:L76)</f>
        <v>71</v>
      </c>
    </row>
    <row r="77" spans="1:13" ht="12.45" x14ac:dyDescent="0.3">
      <c r="A77" s="2" t="s">
        <v>197</v>
      </c>
      <c r="B77" s="2" t="s">
        <v>198</v>
      </c>
      <c r="C77" s="2" t="s">
        <v>57</v>
      </c>
      <c r="D77" s="2">
        <v>67</v>
      </c>
      <c r="E77" s="2" t="s">
        <v>18</v>
      </c>
      <c r="F77" s="6" t="str">
        <f>A77&amp;B77&amp;C77&amp;E77</f>
        <v>RebeccaKadishFGATE CITY STRIDERS</v>
      </c>
      <c r="G77" s="26">
        <f>SUMIF('Nashua 10K'!$F$2:$F$300,$F77,'Nashua 10K'!$J$2:$J$300)</f>
        <v>0</v>
      </c>
      <c r="H77" s="26">
        <f>SUMIF('Cinco 5K'!$F$2:$F$399,$F77,'Cinco 5K'!$J$2:$J$399)</f>
        <v>70</v>
      </c>
      <c r="I77" s="26">
        <f>SUMIF('Run for Freedom 10K'!$F$2:$F$300,$F77,'Run for Freedom 10K'!$J$2:$J$300)</f>
        <v>0</v>
      </c>
      <c r="J77" s="26">
        <f>SUMIF('Half Way to St. Patty 5K'!$F$2:$F$300,$F77,'Half Way to St. Patty 5K'!$J$2:$J$300)</f>
        <v>0</v>
      </c>
      <c r="K77" s="26">
        <f>SUMIF('Downriver 10K'!$F$2:$F$300,$F77,'Downriver 10K'!$J$2:$J$300)</f>
        <v>0</v>
      </c>
      <c r="L77" s="26">
        <f>SUMIF('New England Half'!$F$2:$F$300,$F77,'New England Half'!$J$2:$J$300)</f>
        <v>0</v>
      </c>
      <c r="M77" s="28">
        <f>SUM(G77:L77)</f>
        <v>70</v>
      </c>
    </row>
    <row r="78" spans="1:13" ht="12.45" x14ac:dyDescent="0.3">
      <c r="A78" t="s">
        <v>262</v>
      </c>
      <c r="B78" t="s">
        <v>611</v>
      </c>
      <c r="C78" t="s">
        <v>57</v>
      </c>
      <c r="D78">
        <v>53</v>
      </c>
      <c r="E78" t="s">
        <v>18</v>
      </c>
      <c r="F78" s="2" t="str">
        <f>A78&amp;B78&amp;C78&amp;E78</f>
        <v>KarenSirimogluFGATE CITY STRIDERS</v>
      </c>
      <c r="G78" s="26">
        <f>SUMIF('Nashua 10K'!$F$2:$F$300,$F78,'Nashua 10K'!$J$2:$J$300)</f>
        <v>0</v>
      </c>
      <c r="H78" s="26">
        <f>SUMIF('Cinco 5K'!$F$2:$F$399,$F78,'Cinco 5K'!$J$2:$J$399)</f>
        <v>0</v>
      </c>
      <c r="I78" s="26">
        <f>SUMIF('Run for Freedom 10K'!$F$2:$F$300,$F78,'Run for Freedom 10K'!$J$2:$J$300)</f>
        <v>70</v>
      </c>
      <c r="J78" s="26">
        <f>SUMIF('Half Way to St. Patty 5K'!$F$2:$F$300,$F78,'Half Way to St. Patty 5K'!$J$2:$J$300)</f>
        <v>0</v>
      </c>
      <c r="K78" s="26">
        <f>SUMIF('Downriver 10K'!$F$2:$F$300,$F78,'Downriver 10K'!$J$2:$J$300)</f>
        <v>0</v>
      </c>
      <c r="L78" s="26">
        <f>SUMIF('New England Half'!$F$2:$F$300,$F78,'New England Half'!$J$2:$J$300)</f>
        <v>0</v>
      </c>
      <c r="M78" s="28">
        <f>SUM(G78:L78)</f>
        <v>70</v>
      </c>
    </row>
    <row r="79" spans="1:13" ht="12.45" x14ac:dyDescent="0.3">
      <c r="A79" s="2" t="s">
        <v>160</v>
      </c>
      <c r="B79" s="2" t="s">
        <v>161</v>
      </c>
      <c r="C79" s="2" t="s">
        <v>57</v>
      </c>
      <c r="D79" s="2">
        <v>60</v>
      </c>
      <c r="E79" s="2" t="s">
        <v>18</v>
      </c>
      <c r="F79" s="6" t="str">
        <f>A79&amp;B79&amp;C79&amp;E79</f>
        <v>DebbieRiouxFGATE CITY STRIDERS</v>
      </c>
      <c r="G79" s="26">
        <f>SUMIF('Nashua 10K'!$F$2:$F$300,$F79,'Nashua 10K'!$J$2:$J$300)</f>
        <v>35</v>
      </c>
      <c r="H79" s="26">
        <f>SUMIF('Cinco 5K'!$F$2:$F$399,$F79,'Cinco 5K'!$J$2:$J$399)</f>
        <v>2</v>
      </c>
      <c r="I79" s="26">
        <f>SUMIF('Run for Freedom 10K'!$F$2:$F$300,$F79,'Run for Freedom 10K'!$J$2:$J$300)</f>
        <v>6.5</v>
      </c>
      <c r="J79" s="26">
        <f>SUMIF('Half Way to St. Patty 5K'!$F$2:$F$300,$F79,'Half Way to St. Patty 5K'!$J$2:$J$300)</f>
        <v>5.5</v>
      </c>
      <c r="K79" s="26">
        <f>SUMIF('Downriver 10K'!$F$2:$F$300,$F79,'Downriver 10K'!$J$2:$J$300)</f>
        <v>15</v>
      </c>
      <c r="L79" s="26">
        <f>SUMIF('New England Half'!$F$2:$F$300,$F79,'New England Half'!$J$2:$J$300)</f>
        <v>4.125</v>
      </c>
      <c r="M79" s="28">
        <f>SUM(G79:L79)</f>
        <v>68.125</v>
      </c>
    </row>
    <row r="80" spans="1:13" ht="12.45" x14ac:dyDescent="0.3">
      <c r="A80" s="2" t="s">
        <v>104</v>
      </c>
      <c r="B80" s="2" t="s">
        <v>187</v>
      </c>
      <c r="C80" s="2" t="s">
        <v>57</v>
      </c>
      <c r="D80" s="2">
        <v>78</v>
      </c>
      <c r="E80" s="2" t="s">
        <v>21</v>
      </c>
      <c r="F80" s="6" t="str">
        <f>A80&amp;B80&amp;C80&amp;E80</f>
        <v>ElizabethGonnermanFUPPER VALLEY RUNNING CLUB</v>
      </c>
      <c r="G80" s="26">
        <f>SUMIF('Nashua 10K'!$F$2:$F$300,$F80,'Nashua 10K'!$J$2:$J$300)</f>
        <v>0</v>
      </c>
      <c r="H80" s="26">
        <f>SUMIF('Cinco 5K'!$F$2:$F$399,$F80,'Cinco 5K'!$J$2:$J$399)</f>
        <v>68</v>
      </c>
      <c r="I80" s="26">
        <f>SUMIF('Run for Freedom 10K'!$F$2:$F$300,$F80,'Run for Freedom 10K'!$J$2:$J$300)</f>
        <v>0</v>
      </c>
      <c r="J80" s="26">
        <f>SUMIF('Half Way to St. Patty 5K'!$F$2:$F$300,$F80,'Half Way to St. Patty 5K'!$J$2:$J$300)</f>
        <v>0</v>
      </c>
      <c r="K80" s="26">
        <f>SUMIF('Downriver 10K'!$F$2:$F$300,$F80,'Downriver 10K'!$J$2:$J$300)</f>
        <v>0</v>
      </c>
      <c r="L80" s="26">
        <f>SUMIF('New England Half'!$F$2:$F$300,$F80,'New England Half'!$J$2:$J$300)</f>
        <v>0</v>
      </c>
      <c r="M80" s="28">
        <f>SUM(G80:L80)</f>
        <v>68</v>
      </c>
    </row>
    <row r="81" spans="1:13" ht="12.45" x14ac:dyDescent="0.3">
      <c r="A81" t="s">
        <v>149</v>
      </c>
      <c r="B81" t="s">
        <v>150</v>
      </c>
      <c r="C81" t="s">
        <v>57</v>
      </c>
      <c r="D81">
        <v>52</v>
      </c>
      <c r="E81" t="s">
        <v>19</v>
      </c>
      <c r="F81" s="6" t="str">
        <f>A81&amp;B81&amp;C81&amp;E81</f>
        <v>KerriHaskinsFGREATER DERRY TRACK CLUB</v>
      </c>
      <c r="G81" s="26">
        <f>SUMIF('Nashua 10K'!$F$2:$F$300,$F81,'Nashua 10K'!$J$2:$J$300)</f>
        <v>36.5</v>
      </c>
      <c r="H81" s="26">
        <f>SUMIF('Cinco 5K'!$F$2:$F$399,$F81,'Cinco 5K'!$J$2:$J$399)</f>
        <v>0</v>
      </c>
      <c r="I81" s="26">
        <f>SUMIF('Run for Freedom 10K'!$F$2:$F$300,$F81,'Run for Freedom 10K'!$J$2:$J$300)</f>
        <v>8</v>
      </c>
      <c r="J81" s="26">
        <f>SUMIF('Half Way to St. Patty 5K'!$F$2:$F$300,$F81,'Half Way to St. Patty 5K'!$J$2:$J$300)</f>
        <v>14</v>
      </c>
      <c r="K81" s="26">
        <f>SUMIF('Downriver 10K'!$F$2:$F$300,$F81,'Downriver 10K'!$J$2:$J$300)</f>
        <v>0</v>
      </c>
      <c r="L81" s="26">
        <f>SUMIF('New England Half'!$F$2:$F$300,$F81,'New England Half'!$J$2:$J$300)</f>
        <v>9.5</v>
      </c>
      <c r="M81" s="28">
        <f>SUM(G81:L81)</f>
        <v>68</v>
      </c>
    </row>
    <row r="82" spans="1:13" ht="12.45" x14ac:dyDescent="0.3">
      <c r="A82" t="s">
        <v>129</v>
      </c>
      <c r="B82" t="s">
        <v>130</v>
      </c>
      <c r="C82" t="s">
        <v>57</v>
      </c>
      <c r="D82">
        <v>34</v>
      </c>
      <c r="E82" t="s">
        <v>18</v>
      </c>
      <c r="F82" s="2" t="str">
        <f>A82&amp;B82&amp;C82&amp;E82</f>
        <v>CarlyMatthewsFGATE CITY STRIDERS</v>
      </c>
      <c r="G82" s="26">
        <f>SUMIF('Nashua 10K'!$F$2:$F$300,$F82,'Nashua 10K'!$J$2:$J$300)</f>
        <v>31</v>
      </c>
      <c r="H82" s="26">
        <f>SUMIF('Cinco 5K'!$F$2:$F$399,$F82,'Cinco 5K'!$J$2:$J$399)</f>
        <v>4.375</v>
      </c>
      <c r="I82" s="26">
        <f>SUMIF('Run for Freedom 10K'!$F$2:$F$300,$F82,'Run for Freedom 10K'!$J$2:$J$300)</f>
        <v>13.5</v>
      </c>
      <c r="J82" s="26">
        <f>SUMIF('Half Way to St. Patty 5K'!$F$2:$F$300,$F82,'Half Way to St. Patty 5K'!$J$2:$J$300)</f>
        <v>11</v>
      </c>
      <c r="K82" s="26">
        <f>SUMIF('Downriver 10K'!$F$2:$F$300,$F82,'Downriver 10K'!$J$2:$J$300)</f>
        <v>0</v>
      </c>
      <c r="L82" s="26">
        <f>SUMIF('New England Half'!$F$2:$F$300,$F82,'New England Half'!$J$2:$J$300)</f>
        <v>7</v>
      </c>
      <c r="M82" s="28">
        <f>SUM(G82:L82)</f>
        <v>66.875</v>
      </c>
    </row>
    <row r="83" spans="1:13" ht="12.45" x14ac:dyDescent="0.3">
      <c r="A83" t="s">
        <v>886</v>
      </c>
      <c r="B83" t="s">
        <v>887</v>
      </c>
      <c r="C83" t="s">
        <v>57</v>
      </c>
      <c r="D83">
        <v>50</v>
      </c>
      <c r="E83" t="s">
        <v>20</v>
      </c>
      <c r="F83" s="6" t="str">
        <f>A83&amp;B83&amp;C83&amp;E83</f>
        <v>RachelCapanoFMILLENNIUM RUNNING</v>
      </c>
      <c r="G83" s="26">
        <f>SUMIF('Nashua 10K'!$F$2:$F$300,$F83,'Nashua 10K'!$J$2:$J$300)</f>
        <v>0</v>
      </c>
      <c r="H83" s="26">
        <f>SUMIF('Cinco 5K'!$F$2:$F$399,$F83,'Cinco 5K'!$J$2:$J$399)</f>
        <v>0</v>
      </c>
      <c r="I83" s="26">
        <f>SUMIF('Run for Freedom 10K'!$F$2:$F$300,$F83,'Run for Freedom 10K'!$J$2:$J$300)</f>
        <v>0</v>
      </c>
      <c r="J83" s="26">
        <f>SUMIF('Half Way to St. Patty 5K'!$F$2:$F$300,$F83,'Half Way to St. Patty 5K'!$J$2:$J$300)</f>
        <v>0</v>
      </c>
      <c r="K83" s="26">
        <f>SUMIF('Downriver 10K'!$F$2:$F$300,$F83,'Downriver 10K'!$J$2:$J$300)</f>
        <v>0</v>
      </c>
      <c r="L83" s="26">
        <f>SUMIF('New England Half'!$F$2:$F$300,$F83,'New England Half'!$J$2:$J$300)</f>
        <v>66</v>
      </c>
      <c r="M83" s="28">
        <f>SUM(G83:L83)</f>
        <v>66</v>
      </c>
    </row>
    <row r="84" spans="1:13" ht="12.45" x14ac:dyDescent="0.3">
      <c r="A84" t="s">
        <v>103</v>
      </c>
      <c r="B84" t="s">
        <v>612</v>
      </c>
      <c r="C84" t="s">
        <v>57</v>
      </c>
      <c r="D84">
        <v>41</v>
      </c>
      <c r="E84" t="s">
        <v>20</v>
      </c>
      <c r="F84" s="2" t="str">
        <f>A84&amp;B84&amp;C84&amp;E84</f>
        <v>JenniferMortimerFMILLENNIUM RUNNING</v>
      </c>
      <c r="G84" s="26">
        <f>SUMIF('Nashua 10K'!$F$2:$F$300,$F84,'Nashua 10K'!$J$2:$J$300)</f>
        <v>0</v>
      </c>
      <c r="H84" s="26">
        <f>SUMIF('Cinco 5K'!$F$2:$F$399,$F84,'Cinco 5K'!$J$2:$J$399)</f>
        <v>0</v>
      </c>
      <c r="I84" s="26">
        <f>SUMIF('Run for Freedom 10K'!$F$2:$F$300,$F84,'Run for Freedom 10K'!$J$2:$J$300)</f>
        <v>66</v>
      </c>
      <c r="J84" s="26">
        <f>SUMIF('Half Way to St. Patty 5K'!$F$2:$F$300,$F84,'Half Way to St. Patty 5K'!$J$2:$J$300)</f>
        <v>0</v>
      </c>
      <c r="K84" s="26">
        <f>SUMIF('Downriver 10K'!$F$2:$F$300,$F84,'Downriver 10K'!$J$2:$J$300)</f>
        <v>0</v>
      </c>
      <c r="L84" s="26">
        <f>SUMIF('New England Half'!$F$2:$F$300,$F84,'New England Half'!$J$2:$J$300)</f>
        <v>0</v>
      </c>
      <c r="M84" s="28">
        <f>SUM(G84:L84)</f>
        <v>66</v>
      </c>
    </row>
    <row r="85" spans="1:13" ht="12.45" x14ac:dyDescent="0.3">
      <c r="A85" t="s">
        <v>845</v>
      </c>
      <c r="B85" t="s">
        <v>88</v>
      </c>
      <c r="C85" t="s">
        <v>57</v>
      </c>
      <c r="D85">
        <v>75</v>
      </c>
      <c r="E85" s="2" t="s">
        <v>21</v>
      </c>
      <c r="F85" s="6" t="str">
        <f>A85&amp;B85&amp;C85&amp;E85</f>
        <v>GinnyReedFUPPER VALLEY RUNNING CLUB</v>
      </c>
      <c r="G85" s="26">
        <f>SUMIF('Nashua 10K'!$F$2:$F$300,$F85,'Nashua 10K'!$J$2:$J$300)</f>
        <v>0</v>
      </c>
      <c r="H85" s="26">
        <f>SUMIF('Cinco 5K'!$F$2:$F$399,$F85,'Cinco 5K'!$J$2:$J$399)</f>
        <v>0</v>
      </c>
      <c r="I85" s="26">
        <f>SUMIF('Run for Freedom 10K'!$F$2:$F$300,$F85,'Run for Freedom 10K'!$J$2:$J$300)</f>
        <v>0</v>
      </c>
      <c r="J85" s="26">
        <f>SUMIF('Half Way to St. Patty 5K'!$F$2:$F$300,$F85,'Half Way to St. Patty 5K'!$J$2:$J$300)</f>
        <v>0</v>
      </c>
      <c r="K85" s="26">
        <f>SUMIF('Downriver 10K'!$F$2:$F$300,$F85,'Downriver 10K'!$J$2:$J$300)</f>
        <v>66</v>
      </c>
      <c r="L85" s="26">
        <f>SUMIF('New England Half'!$F$2:$F$300,$F85,'New England Half'!$J$2:$J$300)</f>
        <v>0</v>
      </c>
      <c r="M85" s="28">
        <f>SUM(G85:L85)</f>
        <v>66</v>
      </c>
    </row>
    <row r="86" spans="1:13" ht="12.45" x14ac:dyDescent="0.3">
      <c r="A86" s="2" t="s">
        <v>260</v>
      </c>
      <c r="B86" s="2" t="s">
        <v>261</v>
      </c>
      <c r="C86" s="2" t="s">
        <v>57</v>
      </c>
      <c r="D86" s="2">
        <v>57</v>
      </c>
      <c r="E86" t="s">
        <v>19</v>
      </c>
      <c r="F86" s="6" t="str">
        <f>A86&amp;B86&amp;C86&amp;E86</f>
        <v>MiriamJohnsonFGREATER DERRY TRACK CLUB</v>
      </c>
      <c r="G86" s="26">
        <f>SUMIF('Nashua 10K'!$F$2:$F$300,$F86,'Nashua 10K'!$J$2:$J$300)</f>
        <v>0</v>
      </c>
      <c r="H86" s="26">
        <f>SUMIF('Cinco 5K'!$F$2:$F$399,$F86,'Cinco 5K'!$J$2:$J$399)</f>
        <v>14.5</v>
      </c>
      <c r="I86" s="26">
        <f>SUMIF('Run for Freedom 10K'!$F$2:$F$300,$F86,'Run for Freedom 10K'!$J$2:$J$300)</f>
        <v>0</v>
      </c>
      <c r="J86" s="26">
        <f>SUMIF('Half Way to St. Patty 5K'!$F$2:$F$300,$F86,'Half Way to St. Patty 5K'!$J$2:$J$300)</f>
        <v>0</v>
      </c>
      <c r="K86" s="26">
        <f>SUMIF('Downriver 10K'!$F$2:$F$300,$F86,'Downriver 10K'!$J$2:$J$300)</f>
        <v>34</v>
      </c>
      <c r="L86" s="26">
        <f>SUMIF('New England Half'!$F$2:$F$300,$F86,'New England Half'!$J$2:$J$300)</f>
        <v>16.5</v>
      </c>
      <c r="M86" s="28">
        <f>SUM(G86:L86)</f>
        <v>65</v>
      </c>
    </row>
    <row r="87" spans="1:13" ht="12.45" x14ac:dyDescent="0.3">
      <c r="A87" s="2" t="s">
        <v>352</v>
      </c>
      <c r="B87" s="2" t="s">
        <v>353</v>
      </c>
      <c r="C87" s="2" t="s">
        <v>57</v>
      </c>
      <c r="D87" s="2">
        <v>41</v>
      </c>
      <c r="E87" t="s">
        <v>19</v>
      </c>
      <c r="F87" s="2" t="str">
        <f>A87&amp;B87&amp;C87&amp;E87</f>
        <v>SharonPetersonFGREATER DERRY TRACK CLUB</v>
      </c>
      <c r="G87" s="26">
        <f>SUMIF('Nashua 10K'!$F$2:$F$300,$F87,'Nashua 10K'!$J$2:$J$300)</f>
        <v>0</v>
      </c>
      <c r="H87" s="26">
        <f>SUMIF('Cinco 5K'!$F$2:$F$399,$F87,'Cinco 5K'!$J$2:$J$399)</f>
        <v>2</v>
      </c>
      <c r="I87" s="26">
        <f>SUMIF('Run for Freedom 10K'!$F$2:$F$300,$F87,'Run for Freedom 10K'!$J$2:$J$300)</f>
        <v>14.5</v>
      </c>
      <c r="J87" s="26">
        <f>SUMIF('Half Way to St. Patty 5K'!$F$2:$F$300,$F87,'Half Way to St. Patty 5K'!$J$2:$J$300)</f>
        <v>16.5</v>
      </c>
      <c r="K87" s="26">
        <f>SUMIF('Downriver 10K'!$F$2:$F$300,$F87,'Downriver 10K'!$J$2:$J$300)</f>
        <v>22.75</v>
      </c>
      <c r="L87" s="26">
        <f>SUMIF('New England Half'!$F$2:$F$300,$F87,'New England Half'!$J$2:$J$300)</f>
        <v>8.5</v>
      </c>
      <c r="M87" s="28">
        <f>SUM(G87:L87)</f>
        <v>64.25</v>
      </c>
    </row>
    <row r="88" spans="1:13" ht="12.45" x14ac:dyDescent="0.3">
      <c r="A88" s="2" t="s">
        <v>262</v>
      </c>
      <c r="B88" s="2" t="s">
        <v>263</v>
      </c>
      <c r="C88" s="2" t="s">
        <v>57</v>
      </c>
      <c r="D88" s="2">
        <v>44</v>
      </c>
      <c r="E88" t="s">
        <v>20</v>
      </c>
      <c r="F88" s="6" t="str">
        <f>A88&amp;B88&amp;C88&amp;E88</f>
        <v>KarenBergquistFMILLENNIUM RUNNING</v>
      </c>
      <c r="G88" s="26">
        <f>SUMIF('Nashua 10K'!$F$2:$F$300,$F88,'Nashua 10K'!$J$2:$J$300)</f>
        <v>0</v>
      </c>
      <c r="H88" s="26">
        <f>SUMIF('Cinco 5K'!$F$2:$F$399,$F88,'Cinco 5K'!$J$2:$J$399)</f>
        <v>15</v>
      </c>
      <c r="I88" s="26">
        <f>SUMIF('Run for Freedom 10K'!$F$2:$F$300,$F88,'Run for Freedom 10K'!$J$2:$J$300)</f>
        <v>28</v>
      </c>
      <c r="J88" s="26">
        <f>SUMIF('Half Way to St. Patty 5K'!$F$2:$F$300,$F88,'Half Way to St. Patty 5K'!$J$2:$J$300)</f>
        <v>0</v>
      </c>
      <c r="K88" s="26">
        <f>SUMIF('Downriver 10K'!$F$2:$F$300,$F88,'Downriver 10K'!$J$2:$J$300)</f>
        <v>0</v>
      </c>
      <c r="L88" s="26">
        <f>SUMIF('New England Half'!$F$2:$F$300,$F88,'New England Half'!$J$2:$J$300)</f>
        <v>21</v>
      </c>
      <c r="M88" s="28">
        <f>SUM(G88:L88)</f>
        <v>64</v>
      </c>
    </row>
    <row r="89" spans="1:13" ht="12.45" x14ac:dyDescent="0.3">
      <c r="A89" t="s">
        <v>613</v>
      </c>
      <c r="B89" t="s">
        <v>614</v>
      </c>
      <c r="C89" t="s">
        <v>57</v>
      </c>
      <c r="D89">
        <v>56</v>
      </c>
      <c r="E89" t="s">
        <v>18</v>
      </c>
      <c r="F89" s="2" t="str">
        <f>A89&amp;B89&amp;C89&amp;E89</f>
        <v>AdrianaTyersFGATE CITY STRIDERS</v>
      </c>
      <c r="G89" s="26">
        <f>SUMIF('Nashua 10K'!$F$2:$F$300,$F89,'Nashua 10K'!$J$2:$J$300)</f>
        <v>0</v>
      </c>
      <c r="H89" s="26">
        <f>SUMIF('Cinco 5K'!$F$2:$F$399,$F89,'Cinco 5K'!$J$2:$J$399)</f>
        <v>0</v>
      </c>
      <c r="I89" s="26">
        <f>SUMIF('Run for Freedom 10K'!$F$2:$F$300,$F89,'Run for Freedom 10K'!$J$2:$J$300)</f>
        <v>64</v>
      </c>
      <c r="J89" s="26">
        <f>SUMIF('Half Way to St. Patty 5K'!$F$2:$F$300,$F89,'Half Way to St. Patty 5K'!$J$2:$J$300)</f>
        <v>0</v>
      </c>
      <c r="K89" s="26">
        <f>SUMIF('Downriver 10K'!$F$2:$F$300,$F89,'Downriver 10K'!$J$2:$J$300)</f>
        <v>0</v>
      </c>
      <c r="L89" s="26">
        <f>SUMIF('New England Half'!$F$2:$F$300,$F89,'New England Half'!$J$2:$J$300)</f>
        <v>0</v>
      </c>
      <c r="M89" s="28">
        <f>SUM(G89:L89)</f>
        <v>64</v>
      </c>
    </row>
    <row r="90" spans="1:13" ht="12.45" x14ac:dyDescent="0.3">
      <c r="A90" s="2" t="s">
        <v>284</v>
      </c>
      <c r="B90" s="2" t="s">
        <v>285</v>
      </c>
      <c r="C90" s="2" t="s">
        <v>57</v>
      </c>
      <c r="D90" s="2">
        <v>64</v>
      </c>
      <c r="E90" t="s">
        <v>20</v>
      </c>
      <c r="F90" s="6" t="str">
        <f>A90&amp;B90&amp;C90&amp;E90</f>
        <v>KandyFredetteFMILLENNIUM RUNNING</v>
      </c>
      <c r="G90" s="26">
        <f>SUMIF('Nashua 10K'!$F$2:$F$300,$F90,'Nashua 10K'!$J$2:$J$300)</f>
        <v>0</v>
      </c>
      <c r="H90" s="26">
        <f>SUMIF('Cinco 5K'!$F$2:$F$399,$F90,'Cinco 5K'!$J$2:$J$399)</f>
        <v>7</v>
      </c>
      <c r="I90" s="26">
        <f>SUMIF('Run for Freedom 10K'!$F$2:$F$300,$F90,'Run for Freedom 10K'!$J$2:$J$300)</f>
        <v>0</v>
      </c>
      <c r="J90" s="26">
        <f>SUMIF('Half Way to St. Patty 5K'!$F$2:$F$300,$F90,'Half Way to St. Patty 5K'!$J$2:$J$300)</f>
        <v>24.25</v>
      </c>
      <c r="K90" s="26">
        <f>SUMIF('Downriver 10K'!$F$2:$F$300,$F90,'Downriver 10K'!$J$2:$J$300)</f>
        <v>0</v>
      </c>
      <c r="L90" s="26">
        <f>SUMIF('New England Half'!$F$2:$F$300,$F90,'New England Half'!$J$2:$J$300)</f>
        <v>31</v>
      </c>
      <c r="M90" s="28">
        <f>SUM(G90:L90)</f>
        <v>62.25</v>
      </c>
    </row>
    <row r="91" spans="1:13" ht="12.45" x14ac:dyDescent="0.3">
      <c r="A91" s="2" t="s">
        <v>158</v>
      </c>
      <c r="B91" s="2" t="s">
        <v>159</v>
      </c>
      <c r="C91" s="2" t="s">
        <v>57</v>
      </c>
      <c r="D91" s="2">
        <v>62</v>
      </c>
      <c r="E91" t="s">
        <v>19</v>
      </c>
      <c r="F91" s="6" t="str">
        <f>A91&amp;B91&amp;C91&amp;E91</f>
        <v>CarolynSnyderFGREATER DERRY TRACK CLUB</v>
      </c>
      <c r="G91" s="26">
        <f>SUMIF('Nashua 10K'!$F$2:$F$300,$F91,'Nashua 10K'!$J$2:$J$300)</f>
        <v>38</v>
      </c>
      <c r="H91" s="26">
        <f>SUMIF('Cinco 5K'!$F$2:$F$399,$F91,'Cinco 5K'!$J$2:$J$399)</f>
        <v>2.9375</v>
      </c>
      <c r="I91" s="26">
        <f>SUMIF('Run for Freedom 10K'!$F$2:$F$300,$F91,'Run for Freedom 10K'!$J$2:$J$300)</f>
        <v>13</v>
      </c>
      <c r="J91" s="26">
        <f>SUMIF('Half Way to St. Patty 5K'!$F$2:$F$300,$F91,'Half Way to St. Patty 5K'!$J$2:$J$300)</f>
        <v>0</v>
      </c>
      <c r="K91" s="26">
        <f>SUMIF('Downriver 10K'!$F$2:$F$300,$F91,'Downriver 10K'!$J$2:$J$300)</f>
        <v>0</v>
      </c>
      <c r="L91" s="26">
        <f>SUMIF('New England Half'!$F$2:$F$300,$F91,'New England Half'!$J$2:$J$300)</f>
        <v>8</v>
      </c>
      <c r="M91" s="28">
        <f>SUM(G91:L91)</f>
        <v>61.9375</v>
      </c>
    </row>
    <row r="92" spans="1:13" ht="12.45" x14ac:dyDescent="0.3">
      <c r="A92" s="2" t="s">
        <v>166</v>
      </c>
      <c r="B92" s="2" t="s">
        <v>167</v>
      </c>
      <c r="C92" s="2" t="s">
        <v>57</v>
      </c>
      <c r="D92" s="2">
        <v>64</v>
      </c>
      <c r="E92" t="s">
        <v>19</v>
      </c>
      <c r="F92" s="6" t="str">
        <f>A92&amp;B92&amp;C92&amp;E92</f>
        <v>JennaGrimaldiFGREATER DERRY TRACK CLUB</v>
      </c>
      <c r="G92" s="26">
        <f>SUMIF('Nashua 10K'!$F$2:$F$300,$F92,'Nashua 10K'!$J$2:$J$300)</f>
        <v>33</v>
      </c>
      <c r="H92" s="26">
        <f>SUMIF('Cinco 5K'!$F$2:$F$399,$F92,'Cinco 5K'!$J$2:$J$399)</f>
        <v>3.03125</v>
      </c>
      <c r="I92" s="26">
        <f>SUMIF('Run for Freedom 10K'!$F$2:$F$300,$F92,'Run for Freedom 10K'!$J$2:$J$300)</f>
        <v>12.5</v>
      </c>
      <c r="J92" s="26">
        <f>SUMIF('Half Way to St. Patty 5K'!$F$2:$F$300,$F92,'Half Way to St. Patty 5K'!$J$2:$J$300)</f>
        <v>11.75</v>
      </c>
      <c r="K92" s="26">
        <f>SUMIF('Downriver 10K'!$F$2:$F$300,$F92,'Downriver 10K'!$J$2:$J$300)</f>
        <v>0</v>
      </c>
      <c r="L92" s="26">
        <f>SUMIF('New England Half'!$F$2:$F$300,$F92,'New England Half'!$J$2:$J$300)</f>
        <v>0</v>
      </c>
      <c r="M92" s="28">
        <f>SUM(G92:L92)</f>
        <v>60.28125</v>
      </c>
    </row>
    <row r="93" spans="1:13" ht="12.45" x14ac:dyDescent="0.3">
      <c r="A93" s="2" t="s">
        <v>131</v>
      </c>
      <c r="B93" s="2" t="s">
        <v>132</v>
      </c>
      <c r="C93" s="2" t="s">
        <v>57</v>
      </c>
      <c r="D93" s="2">
        <v>57</v>
      </c>
      <c r="E93" t="s">
        <v>19</v>
      </c>
      <c r="F93" s="6" t="str">
        <f>A93&amp;B93&amp;C93&amp;E93</f>
        <v>AmyDymentFGREATER DERRY TRACK CLUB</v>
      </c>
      <c r="G93" s="26">
        <f>SUMIF('Nashua 10K'!$F$2:$F$300,$F93,'Nashua 10K'!$J$2:$J$300)</f>
        <v>60</v>
      </c>
      <c r="H93" s="26">
        <f>SUMIF('Cinco 5K'!$F$2:$F$399,$F93,'Cinco 5K'!$J$2:$J$399)</f>
        <v>0</v>
      </c>
      <c r="I93" s="26">
        <f>SUMIF('Run for Freedom 10K'!$F$2:$F$300,$F93,'Run for Freedom 10K'!$J$2:$J$300)</f>
        <v>0</v>
      </c>
      <c r="J93" s="26">
        <f>SUMIF('Half Way to St. Patty 5K'!$F$2:$F$300,$F93,'Half Way to St. Patty 5K'!$J$2:$J$300)</f>
        <v>0</v>
      </c>
      <c r="K93" s="26">
        <f>SUMIF('Downriver 10K'!$F$2:$F$300,$F93,'Downriver 10K'!$J$2:$J$300)</f>
        <v>0</v>
      </c>
      <c r="L93" s="26">
        <f>SUMIF('New England Half'!$F$2:$F$300,$F93,'New England Half'!$J$2:$J$300)</f>
        <v>0</v>
      </c>
      <c r="M93" s="28">
        <f>SUM(G93:L93)</f>
        <v>60</v>
      </c>
    </row>
    <row r="94" spans="1:13" ht="12.45" x14ac:dyDescent="0.3">
      <c r="A94" t="s">
        <v>895</v>
      </c>
      <c r="B94" t="s">
        <v>680</v>
      </c>
      <c r="C94" t="s">
        <v>57</v>
      </c>
      <c r="D94">
        <v>55</v>
      </c>
      <c r="E94" t="s">
        <v>20</v>
      </c>
      <c r="F94" s="6" t="str">
        <f>A94&amp;B94&amp;C94&amp;E94</f>
        <v>LyndaGagneFMILLENNIUM RUNNING</v>
      </c>
      <c r="G94" s="26">
        <f>SUMIF('Nashua 10K'!$F$2:$F$300,$F94,'Nashua 10K'!$J$2:$J$300)</f>
        <v>0</v>
      </c>
      <c r="H94" s="26">
        <f>SUMIF('Cinco 5K'!$F$2:$F$399,$F94,'Cinco 5K'!$J$2:$J$399)</f>
        <v>0</v>
      </c>
      <c r="I94" s="26">
        <f>SUMIF('Run for Freedom 10K'!$F$2:$F$300,$F94,'Run for Freedom 10K'!$J$2:$J$300)</f>
        <v>0</v>
      </c>
      <c r="J94" s="26">
        <f>SUMIF('Half Way to St. Patty 5K'!$F$2:$F$300,$F94,'Half Way to St. Patty 5K'!$J$2:$J$300)</f>
        <v>0</v>
      </c>
      <c r="K94" s="26">
        <f>SUMIF('Downriver 10K'!$F$2:$F$300,$F94,'Downriver 10K'!$J$2:$J$300)</f>
        <v>0</v>
      </c>
      <c r="L94" s="26">
        <f>SUMIF('New England Half'!$F$2:$F$300,$F94,'New England Half'!$J$2:$J$300)</f>
        <v>60</v>
      </c>
      <c r="M94" s="28">
        <f>SUM(G94:L94)</f>
        <v>60</v>
      </c>
    </row>
    <row r="95" spans="1:13" ht="12.45" x14ac:dyDescent="0.3">
      <c r="A95" t="s">
        <v>624</v>
      </c>
      <c r="B95" t="s">
        <v>625</v>
      </c>
      <c r="C95" t="s">
        <v>57</v>
      </c>
      <c r="D95">
        <v>33</v>
      </c>
      <c r="E95" t="s">
        <v>20</v>
      </c>
      <c r="F95" s="2" t="str">
        <f>A95&amp;B95&amp;C95&amp;E95</f>
        <v>BridgetCombesFMILLENNIUM RUNNING</v>
      </c>
      <c r="G95" s="26">
        <f>SUMIF('Nashua 10K'!$F$2:$F$300,$F95,'Nashua 10K'!$J$2:$J$300)</f>
        <v>0</v>
      </c>
      <c r="H95" s="26">
        <f>SUMIF('Cinco 5K'!$F$2:$F$399,$F95,'Cinco 5K'!$J$2:$J$399)</f>
        <v>0</v>
      </c>
      <c r="I95" s="26">
        <f>SUMIF('Run for Freedom 10K'!$F$2:$F$300,$F95,'Run for Freedom 10K'!$J$2:$J$300)</f>
        <v>23.5</v>
      </c>
      <c r="J95" s="26">
        <f>SUMIF('Half Way to St. Patty 5K'!$F$2:$F$300,$F95,'Half Way to St. Patty 5K'!$J$2:$J$300)</f>
        <v>21.25</v>
      </c>
      <c r="K95" s="26">
        <f>SUMIF('Downriver 10K'!$F$2:$F$300,$F95,'Downriver 10K'!$J$2:$J$300)</f>
        <v>0</v>
      </c>
      <c r="L95" s="26">
        <f>SUMIF('New England Half'!$F$2:$F$300,$F95,'New England Half'!$J$2:$J$300)</f>
        <v>13.5</v>
      </c>
      <c r="M95" s="28">
        <f>SUM(G95:L95)</f>
        <v>58.25</v>
      </c>
    </row>
    <row r="96" spans="1:13" ht="12.45" x14ac:dyDescent="0.3">
      <c r="A96" s="3" t="s">
        <v>156</v>
      </c>
      <c r="B96" s="3" t="s">
        <v>157</v>
      </c>
      <c r="C96" s="3" t="s">
        <v>57</v>
      </c>
      <c r="D96" s="3">
        <v>70</v>
      </c>
      <c r="E96" s="2" t="s">
        <v>18</v>
      </c>
      <c r="F96" s="6" t="str">
        <f>A96&amp;B96&amp;C96&amp;E96</f>
        <v>LisaChristieFGATE CITY STRIDERS</v>
      </c>
      <c r="G96" s="26">
        <f>SUMIF('Nashua 10K'!$F$2:$F$300,$F96,'Nashua 10K'!$J$2:$J$300)</f>
        <v>58</v>
      </c>
      <c r="H96" s="26">
        <f>SUMIF('Cinco 5K'!$F$2:$F$399,$F96,'Cinco 5K'!$J$2:$J$399)</f>
        <v>0</v>
      </c>
      <c r="I96" s="26">
        <f>SUMIF('Run for Freedom 10K'!$F$2:$F$300,$F96,'Run for Freedom 10K'!$J$2:$J$300)</f>
        <v>0</v>
      </c>
      <c r="J96" s="26">
        <f>SUMIF('Half Way to St. Patty 5K'!$F$2:$F$300,$F96,'Half Way to St. Patty 5K'!$J$2:$J$300)</f>
        <v>0</v>
      </c>
      <c r="K96" s="26">
        <f>SUMIF('Downriver 10K'!$F$2:$F$300,$F96,'Downriver 10K'!$J$2:$J$300)</f>
        <v>0</v>
      </c>
      <c r="L96" s="26">
        <f>SUMIF('New England Half'!$F$2:$F$300,$F96,'New England Half'!$J$2:$J$300)</f>
        <v>0</v>
      </c>
      <c r="M96" s="28">
        <f>SUM(G96:L96)</f>
        <v>58</v>
      </c>
    </row>
    <row r="97" spans="1:13" ht="12.45" x14ac:dyDescent="0.3">
      <c r="A97" t="s">
        <v>813</v>
      </c>
      <c r="B97" t="s">
        <v>808</v>
      </c>
      <c r="C97" t="s">
        <v>57</v>
      </c>
      <c r="D97">
        <v>52</v>
      </c>
      <c r="E97" s="2" t="s">
        <v>21</v>
      </c>
      <c r="F97" s="6" t="str">
        <f>A97&amp;B97&amp;C97&amp;E97</f>
        <v>CindyGlueckFUPPER VALLEY RUNNING CLUB</v>
      </c>
      <c r="G97" s="26">
        <f>SUMIF('Nashua 10K'!$F$2:$F$300,$F97,'Nashua 10K'!$J$2:$J$300)</f>
        <v>0</v>
      </c>
      <c r="H97" s="26">
        <f>SUMIF('Cinco 5K'!$F$2:$F$399,$F97,'Cinco 5K'!$J$2:$J$399)</f>
        <v>0</v>
      </c>
      <c r="I97" s="26">
        <f>SUMIF('Run for Freedom 10K'!$F$2:$F$300,$F97,'Run for Freedom 10K'!$J$2:$J$300)</f>
        <v>0</v>
      </c>
      <c r="J97" s="26">
        <f>SUMIF('Half Way to St. Patty 5K'!$F$2:$F$300,$F97,'Half Way to St. Patty 5K'!$J$2:$J$300)</f>
        <v>0</v>
      </c>
      <c r="K97" s="26">
        <f>SUMIF('Downriver 10K'!$F$2:$F$300,$F97,'Downriver 10K'!$J$2:$J$300)</f>
        <v>58</v>
      </c>
      <c r="L97" s="26">
        <f>SUMIF('New England Half'!$F$2:$F$300,$F97,'New England Half'!$J$2:$J$300)</f>
        <v>0</v>
      </c>
      <c r="M97" s="28">
        <f>SUM(G97:L97)</f>
        <v>58</v>
      </c>
    </row>
    <row r="98" spans="1:13" ht="12.45" x14ac:dyDescent="0.3">
      <c r="A98" s="2" t="s">
        <v>164</v>
      </c>
      <c r="B98" s="2" t="s">
        <v>165</v>
      </c>
      <c r="C98" s="2" t="s">
        <v>57</v>
      </c>
      <c r="D98" s="2">
        <v>64</v>
      </c>
      <c r="E98" t="s">
        <v>19</v>
      </c>
      <c r="F98" s="6" t="str">
        <f>A98&amp;B98&amp;C98&amp;E98</f>
        <v>AudreyFarnsworthFGREATER DERRY TRACK CLUB</v>
      </c>
      <c r="G98" s="26">
        <f>SUMIF('Nashua 10K'!$F$2:$F$300,$F98,'Nashua 10K'!$J$2:$J$300)</f>
        <v>34</v>
      </c>
      <c r="H98" s="26">
        <f>SUMIF('Cinco 5K'!$F$2:$F$399,$F98,'Cinco 5K'!$J$2:$J$399)</f>
        <v>0</v>
      </c>
      <c r="I98" s="26">
        <f>SUMIF('Run for Freedom 10K'!$F$2:$F$300,$F98,'Run for Freedom 10K'!$J$2:$J$300)</f>
        <v>0</v>
      </c>
      <c r="J98" s="26">
        <f>SUMIF('Half Way to St. Patty 5K'!$F$2:$F$300,$F98,'Half Way to St. Patty 5K'!$J$2:$J$300)</f>
        <v>23.5</v>
      </c>
      <c r="K98" s="26">
        <f>SUMIF('Downriver 10K'!$F$2:$F$300,$F98,'Downriver 10K'!$J$2:$J$300)</f>
        <v>0</v>
      </c>
      <c r="L98" s="26">
        <f>SUMIF('New England Half'!$F$2:$F$300,$F98,'New England Half'!$J$2:$J$300)</f>
        <v>0</v>
      </c>
      <c r="M98" s="28">
        <f>SUM(G98:L98)</f>
        <v>57.5</v>
      </c>
    </row>
    <row r="99" spans="1:13" ht="12.45" x14ac:dyDescent="0.3">
      <c r="A99" s="3" t="s">
        <v>238</v>
      </c>
      <c r="B99" s="3" t="s">
        <v>239</v>
      </c>
      <c r="C99" s="3" t="s">
        <v>57</v>
      </c>
      <c r="D99" s="3">
        <v>62</v>
      </c>
      <c r="E99" t="s">
        <v>20</v>
      </c>
      <c r="F99" s="2" t="str">
        <f>A99&amp;B99&amp;C99&amp;E99</f>
        <v>DeborahRosenthalFMILLENNIUM RUNNING</v>
      </c>
      <c r="G99" s="26">
        <f>SUMIF('Nashua 10K'!$F$2:$F$300,$F99,'Nashua 10K'!$J$2:$J$300)</f>
        <v>0</v>
      </c>
      <c r="H99" s="26">
        <f>SUMIF('Cinco 5K'!$F$2:$F$399,$F99,'Cinco 5K'!$J$2:$J$399)</f>
        <v>21.25</v>
      </c>
      <c r="I99" s="26">
        <f>SUMIF('Run for Freedom 10K'!$F$2:$F$300,$F99,'Run for Freedom 10K'!$J$2:$J$300)</f>
        <v>0</v>
      </c>
      <c r="J99" s="26">
        <f>SUMIF('Half Way to St. Patty 5K'!$F$2:$F$300,$F99,'Half Way to St. Patty 5K'!$J$2:$J$300)</f>
        <v>0</v>
      </c>
      <c r="K99" s="26">
        <f>SUMIF('Downriver 10K'!$F$2:$F$300,$F99,'Downriver 10K'!$J$2:$J$300)</f>
        <v>0</v>
      </c>
      <c r="L99" s="26">
        <f>SUMIF('New England Half'!$F$2:$F$300,$F99,'New England Half'!$J$2:$J$300)</f>
        <v>36</v>
      </c>
      <c r="M99" s="28">
        <f>SUM(G99:L99)</f>
        <v>57.25</v>
      </c>
    </row>
    <row r="100" spans="1:13" ht="12.45" x14ac:dyDescent="0.3">
      <c r="A100" s="3" t="s">
        <v>242</v>
      </c>
      <c r="B100" s="3" t="s">
        <v>184</v>
      </c>
      <c r="C100" s="3" t="s">
        <v>57</v>
      </c>
      <c r="D100" s="3">
        <v>44</v>
      </c>
      <c r="E100" t="s">
        <v>20</v>
      </c>
      <c r="F100" s="6" t="str">
        <f>A100&amp;B100&amp;C100&amp;E100</f>
        <v>StephanieFolsomFMILLENNIUM RUNNING</v>
      </c>
      <c r="G100" s="26">
        <f>SUMIF('Nashua 10K'!$F$2:$F$300,$F100,'Nashua 10K'!$J$2:$J$300)</f>
        <v>0</v>
      </c>
      <c r="H100" s="26">
        <f>SUMIF('Cinco 5K'!$F$2:$F$399,$F100,'Cinco 5K'!$J$2:$J$399)</f>
        <v>26</v>
      </c>
      <c r="I100" s="26">
        <f>SUMIF('Run for Freedom 10K'!$F$2:$F$300,$F100,'Run for Freedom 10K'!$J$2:$J$300)</f>
        <v>30</v>
      </c>
      <c r="J100" s="26">
        <f>SUMIF('Half Way to St. Patty 5K'!$F$2:$F$300,$F100,'Half Way to St. Patty 5K'!$J$2:$J$300)</f>
        <v>0</v>
      </c>
      <c r="K100" s="26">
        <f>SUMIF('Downriver 10K'!$F$2:$F$300,$F100,'Downriver 10K'!$J$2:$J$300)</f>
        <v>0</v>
      </c>
      <c r="L100" s="26">
        <f>SUMIF('New England Half'!$F$2:$F$300,$F100,'New England Half'!$J$2:$J$300)</f>
        <v>0</v>
      </c>
      <c r="M100" s="28">
        <f>SUM(G100:L100)</f>
        <v>56</v>
      </c>
    </row>
    <row r="101" spans="1:13" ht="12.45" x14ac:dyDescent="0.3">
      <c r="A101" t="s">
        <v>716</v>
      </c>
      <c r="B101" t="s">
        <v>324</v>
      </c>
      <c r="C101" s="3" t="s">
        <v>57</v>
      </c>
      <c r="D101">
        <v>63</v>
      </c>
      <c r="E101" t="s">
        <v>19</v>
      </c>
      <c r="F101" s="6" t="str">
        <f>A101&amp;B101&amp;C101&amp;E101</f>
        <v>MarggieQuinnFGREATER DERRY TRACK CLUB</v>
      </c>
      <c r="G101" s="26">
        <f>SUMIF('Nashua 10K'!$F$2:$F$300,$F101,'Nashua 10K'!$J$2:$J$300)</f>
        <v>0</v>
      </c>
      <c r="H101" s="26">
        <f>SUMIF('Cinco 5K'!$F$2:$F$399,$F101,'Cinco 5K'!$J$2:$J$399)</f>
        <v>0</v>
      </c>
      <c r="I101" s="26">
        <f>SUMIF('Run for Freedom 10K'!$F$2:$F$300,$F101,'Run for Freedom 10K'!$J$2:$J$300)</f>
        <v>0</v>
      </c>
      <c r="J101" s="26">
        <f>SUMIF('Half Way to St. Patty 5K'!$F$2:$F$300,$F101,'Half Way to St. Patty 5K'!$J$2:$J$300)</f>
        <v>56</v>
      </c>
      <c r="K101" s="26">
        <f>SUMIF('Downriver 10K'!$F$2:$F$300,$F101,'Downriver 10K'!$J$2:$J$300)</f>
        <v>0</v>
      </c>
      <c r="L101" s="26">
        <f>SUMIF('New England Half'!$F$2:$F$300,$F101,'New England Half'!$J$2:$J$300)</f>
        <v>0</v>
      </c>
      <c r="M101" s="28">
        <f>SUM(G101:L101)</f>
        <v>56</v>
      </c>
    </row>
    <row r="102" spans="1:13" ht="12.45" x14ac:dyDescent="0.3">
      <c r="A102" t="s">
        <v>147</v>
      </c>
      <c r="B102" t="s">
        <v>879</v>
      </c>
      <c r="C102" t="s">
        <v>57</v>
      </c>
      <c r="D102">
        <v>43</v>
      </c>
      <c r="E102" t="s">
        <v>20</v>
      </c>
      <c r="F102" s="6" t="str">
        <f>A102&amp;B102&amp;C102&amp;E102</f>
        <v>EmilyRiviniusFMILLENNIUM RUNNING</v>
      </c>
      <c r="G102" s="26">
        <f>SUMIF('Nashua 10K'!$F$2:$F$300,$F102,'Nashua 10K'!$J$2:$J$300)</f>
        <v>0</v>
      </c>
      <c r="H102" s="26">
        <f>SUMIF('Cinco 5K'!$F$2:$F$399,$F102,'Cinco 5K'!$J$2:$J$399)</f>
        <v>0</v>
      </c>
      <c r="I102" s="26">
        <f>SUMIF('Run for Freedom 10K'!$F$2:$F$300,$F102,'Run for Freedom 10K'!$J$2:$J$300)</f>
        <v>0</v>
      </c>
      <c r="J102" s="26">
        <f>SUMIF('Half Way to St. Patty 5K'!$F$2:$F$300,$F102,'Half Way to St. Patty 5K'!$J$2:$J$300)</f>
        <v>0</v>
      </c>
      <c r="K102" s="26">
        <f>SUMIF('Downriver 10K'!$F$2:$F$300,$F102,'Downriver 10K'!$J$2:$J$300)</f>
        <v>0</v>
      </c>
      <c r="L102" s="26">
        <f>SUMIF('New England Half'!$F$2:$F$300,$F102,'New England Half'!$J$2:$J$300)</f>
        <v>56</v>
      </c>
      <c r="M102" s="28">
        <f>SUM(G102:L102)</f>
        <v>56</v>
      </c>
    </row>
    <row r="103" spans="1:13" ht="12.45" x14ac:dyDescent="0.3">
      <c r="A103" s="2" t="s">
        <v>238</v>
      </c>
      <c r="B103" s="2" t="s">
        <v>251</v>
      </c>
      <c r="C103" s="2" t="s">
        <v>57</v>
      </c>
      <c r="D103" s="2">
        <v>56</v>
      </c>
      <c r="E103" t="s">
        <v>20</v>
      </c>
      <c r="F103" s="2" t="str">
        <f>A103&amp;B103&amp;C103&amp;E103</f>
        <v>DeborahMitchellFMILLENNIUM RUNNING</v>
      </c>
      <c r="G103" s="26">
        <f>SUMIF('Nashua 10K'!$F$2:$F$300,$F103,'Nashua 10K'!$J$2:$J$300)</f>
        <v>0</v>
      </c>
      <c r="H103" s="26">
        <f>SUMIF('Cinco 5K'!$F$2:$F$399,$F103,'Cinco 5K'!$J$2:$J$399)</f>
        <v>17</v>
      </c>
      <c r="I103" s="26">
        <f>SUMIF('Run for Freedom 10K'!$F$2:$F$300,$F103,'Run for Freedom 10K'!$J$2:$J$300)</f>
        <v>0</v>
      </c>
      <c r="J103" s="26">
        <f>SUMIF('Half Way to St. Patty 5K'!$F$2:$F$300,$F103,'Half Way to St. Patty 5K'!$J$2:$J$300)</f>
        <v>38</v>
      </c>
      <c r="K103" s="26">
        <f>SUMIF('Downriver 10K'!$F$2:$F$300,$F103,'Downriver 10K'!$J$2:$J$300)</f>
        <v>0</v>
      </c>
      <c r="L103" s="26">
        <f>SUMIF('New England Half'!$F$2:$F$300,$F103,'New England Half'!$J$2:$J$300)</f>
        <v>0</v>
      </c>
      <c r="M103" s="28">
        <f>SUM(G103:L103)</f>
        <v>55</v>
      </c>
    </row>
    <row r="104" spans="1:13" ht="12.45" x14ac:dyDescent="0.3">
      <c r="A104" t="s">
        <v>823</v>
      </c>
      <c r="B104" t="s">
        <v>824</v>
      </c>
      <c r="C104" t="s">
        <v>57</v>
      </c>
      <c r="D104">
        <v>58</v>
      </c>
      <c r="E104" s="2" t="s">
        <v>21</v>
      </c>
      <c r="F104" s="6" t="str">
        <f>A104&amp;B104&amp;C104&amp;E104</f>
        <v>AnnemarieStoutFUPPER VALLEY RUNNING CLUB</v>
      </c>
      <c r="G104" s="26">
        <f>SUMIF('Nashua 10K'!$F$2:$F$300,$F104,'Nashua 10K'!$J$2:$J$300)</f>
        <v>0</v>
      </c>
      <c r="H104" s="26">
        <f>SUMIF('Cinco 5K'!$F$2:$F$399,$F104,'Cinco 5K'!$J$2:$J$399)</f>
        <v>0</v>
      </c>
      <c r="I104" s="26">
        <f>SUMIF('Run for Freedom 10K'!$F$2:$F$300,$F104,'Run for Freedom 10K'!$J$2:$J$300)</f>
        <v>0</v>
      </c>
      <c r="J104" s="26">
        <f>SUMIF('Half Way to St. Patty 5K'!$F$2:$F$300,$F104,'Half Way to St. Patty 5K'!$J$2:$J$300)</f>
        <v>0</v>
      </c>
      <c r="K104" s="26">
        <f>SUMIF('Downriver 10K'!$F$2:$F$300,$F104,'Downriver 10K'!$J$2:$J$300)</f>
        <v>54</v>
      </c>
      <c r="L104" s="26">
        <f>SUMIF('New England Half'!$F$2:$F$300,$F104,'New England Half'!$J$2:$J$300)</f>
        <v>0</v>
      </c>
      <c r="M104" s="28">
        <f>SUM(G104:L104)</f>
        <v>54</v>
      </c>
    </row>
    <row r="105" spans="1:13" ht="12.45" x14ac:dyDescent="0.3">
      <c r="A105" t="s">
        <v>626</v>
      </c>
      <c r="B105" s="2" t="s">
        <v>627</v>
      </c>
      <c r="C105" t="s">
        <v>57</v>
      </c>
      <c r="D105">
        <v>46</v>
      </c>
      <c r="E105" t="s">
        <v>20</v>
      </c>
      <c r="F105" s="2" t="str">
        <f>A105&amp;B105&amp;C105&amp;E105</f>
        <v>ErickaSwettFMILLENNIUM RUNNING</v>
      </c>
      <c r="G105" s="26">
        <f>SUMIF('Nashua 10K'!$F$2:$F$300,$F105,'Nashua 10K'!$J$2:$J$300)</f>
        <v>0</v>
      </c>
      <c r="H105" s="26">
        <f>SUMIF('Cinco 5K'!$F$2:$F$399,$F105,'Cinco 5K'!$J$2:$J$399)</f>
        <v>0</v>
      </c>
      <c r="I105" s="26">
        <f>SUMIF('Run for Freedom 10K'!$F$2:$F$300,$F105,'Run for Freedom 10K'!$J$2:$J$300)</f>
        <v>19</v>
      </c>
      <c r="J105" s="26">
        <f>SUMIF('Half Way to St. Patty 5K'!$F$2:$F$300,$F105,'Half Way to St. Patty 5K'!$J$2:$J$300)</f>
        <v>27</v>
      </c>
      <c r="K105" s="26">
        <f>SUMIF('Downriver 10K'!$F$2:$F$300,$F105,'Downriver 10K'!$J$2:$J$300)</f>
        <v>0</v>
      </c>
      <c r="L105" s="26">
        <f>SUMIF('New England Half'!$F$2:$F$300,$F105,'New England Half'!$J$2:$J$300)</f>
        <v>7.25</v>
      </c>
      <c r="M105" s="28">
        <f>SUM(G105:L105)</f>
        <v>53.25</v>
      </c>
    </row>
    <row r="106" spans="1:13" ht="12.45" x14ac:dyDescent="0.3">
      <c r="A106" t="s">
        <v>115</v>
      </c>
      <c r="B106" t="s">
        <v>116</v>
      </c>
      <c r="C106" t="s">
        <v>57</v>
      </c>
      <c r="D106">
        <v>51</v>
      </c>
      <c r="E106" t="s">
        <v>18</v>
      </c>
      <c r="F106" s="6" t="str">
        <f>A106&amp;B106&amp;C106&amp;E106</f>
        <v>KerryBaxterFGATE CITY STRIDERS</v>
      </c>
      <c r="G106" s="26">
        <f>SUMIF('Nashua 10K'!$F$2:$F$300,$F106,'Nashua 10K'!$J$2:$J$300)</f>
        <v>52</v>
      </c>
      <c r="H106" s="26">
        <f>SUMIF('Cinco 5K'!$F$2:$F$399,$F106,'Cinco 5K'!$J$2:$J$399)</f>
        <v>0</v>
      </c>
      <c r="I106" s="26">
        <f>SUMIF('Run for Freedom 10K'!$F$2:$F$300,$F106,'Run for Freedom 10K'!$J$2:$J$300)</f>
        <v>0</v>
      </c>
      <c r="J106" s="26">
        <f>SUMIF('Half Way to St. Patty 5K'!$F$2:$F$300,$F106,'Half Way to St. Patty 5K'!$J$2:$J$300)</f>
        <v>0</v>
      </c>
      <c r="K106" s="26">
        <f>SUMIF('Downriver 10K'!$F$2:$F$300,$F106,'Downriver 10K'!$J$2:$J$300)</f>
        <v>0</v>
      </c>
      <c r="L106" s="26">
        <f>SUMIF('New England Half'!$F$2:$F$300,$F106,'New England Half'!$J$2:$J$300)</f>
        <v>0</v>
      </c>
      <c r="M106" s="28">
        <f>SUM(G106:L106)</f>
        <v>52</v>
      </c>
    </row>
    <row r="107" spans="1:13" ht="12.45" x14ac:dyDescent="0.3">
      <c r="A107" t="s">
        <v>891</v>
      </c>
      <c r="B107" t="s">
        <v>892</v>
      </c>
      <c r="C107" t="s">
        <v>57</v>
      </c>
      <c r="D107">
        <v>49</v>
      </c>
      <c r="E107" t="s">
        <v>20</v>
      </c>
      <c r="F107" s="6" t="str">
        <f>A107&amp;B107&amp;C107&amp;E107</f>
        <v>NadineLevinFMILLENNIUM RUNNING</v>
      </c>
      <c r="G107" s="26">
        <f>SUMIF('Nashua 10K'!$F$2:$F$300,$F107,'Nashua 10K'!$J$2:$J$300)</f>
        <v>0</v>
      </c>
      <c r="H107" s="26">
        <f>SUMIF('Cinco 5K'!$F$2:$F$399,$F107,'Cinco 5K'!$J$2:$J$399)</f>
        <v>0</v>
      </c>
      <c r="I107" s="26">
        <f>SUMIF('Run for Freedom 10K'!$F$2:$F$300,$F107,'Run for Freedom 10K'!$J$2:$J$300)</f>
        <v>0</v>
      </c>
      <c r="J107" s="26">
        <f>SUMIF('Half Way to St. Patty 5K'!$F$2:$F$300,$F107,'Half Way to St. Patty 5K'!$J$2:$J$300)</f>
        <v>0</v>
      </c>
      <c r="K107" s="26">
        <f>SUMIF('Downriver 10K'!$F$2:$F$300,$F107,'Downriver 10K'!$J$2:$J$300)</f>
        <v>0</v>
      </c>
      <c r="L107" s="26">
        <f>SUMIF('New England Half'!$F$2:$F$300,$F107,'New England Half'!$J$2:$J$300)</f>
        <v>52</v>
      </c>
      <c r="M107" s="28">
        <f>SUM(G107:L107)</f>
        <v>52</v>
      </c>
    </row>
    <row r="108" spans="1:13" ht="12.45" x14ac:dyDescent="0.3">
      <c r="A108" s="2" t="s">
        <v>205</v>
      </c>
      <c r="B108" s="2" t="s">
        <v>206</v>
      </c>
      <c r="C108" s="2" t="s">
        <v>57</v>
      </c>
      <c r="D108" s="2">
        <v>64</v>
      </c>
      <c r="E108" t="s">
        <v>20</v>
      </c>
      <c r="F108" s="6" t="str">
        <f>A108&amp;B108&amp;C108&amp;E108</f>
        <v>NanciSiroisFMILLENNIUM RUNNING</v>
      </c>
      <c r="G108" s="26">
        <f>SUMIF('Nashua 10K'!$F$2:$F$300,$F108,'Nashua 10K'!$J$2:$J$300)</f>
        <v>0</v>
      </c>
      <c r="H108" s="26">
        <f>SUMIF('Cinco 5K'!$F$2:$F$399,$F108,'Cinco 5K'!$J$2:$J$399)</f>
        <v>52</v>
      </c>
      <c r="I108" s="26">
        <f>SUMIF('Run for Freedom 10K'!$F$2:$F$300,$F108,'Run for Freedom 10K'!$J$2:$J$300)</f>
        <v>0</v>
      </c>
      <c r="J108" s="26">
        <f>SUMIF('Half Way to St. Patty 5K'!$F$2:$F$300,$F108,'Half Way to St. Patty 5K'!$J$2:$J$300)</f>
        <v>0</v>
      </c>
      <c r="K108" s="26">
        <f>SUMIF('Downriver 10K'!$F$2:$F$300,$F108,'Downriver 10K'!$J$2:$J$300)</f>
        <v>0</v>
      </c>
      <c r="L108" s="26">
        <f>SUMIF('New England Half'!$F$2:$F$300,$F108,'New England Half'!$J$2:$J$300)</f>
        <v>0</v>
      </c>
      <c r="M108" s="28">
        <f>SUM(G108:L108)</f>
        <v>52</v>
      </c>
    </row>
    <row r="109" spans="1:13" ht="12.45" x14ac:dyDescent="0.3">
      <c r="A109" s="2" t="s">
        <v>147</v>
      </c>
      <c r="B109" s="2" t="s">
        <v>148</v>
      </c>
      <c r="C109" s="2" t="s">
        <v>57</v>
      </c>
      <c r="D109" s="2">
        <v>44</v>
      </c>
      <c r="E109" s="2" t="s">
        <v>18</v>
      </c>
      <c r="F109" s="2" t="str">
        <f>A109&amp;B109&amp;C109&amp;E109</f>
        <v>EmilyCunhaFGATE CITY STRIDERS</v>
      </c>
      <c r="G109" s="26">
        <f>SUMIF('Nashua 10K'!$F$2:$F$300,$F109,'Nashua 10K'!$J$2:$J$300)</f>
        <v>29</v>
      </c>
      <c r="H109" s="26">
        <f>SUMIF('Cinco 5K'!$F$2:$F$399,$F109,'Cinco 5K'!$J$2:$J$399)</f>
        <v>2</v>
      </c>
      <c r="I109" s="26">
        <f>SUMIF('Run for Freedom 10K'!$F$2:$F$300,$F109,'Run for Freedom 10K'!$J$2:$J$300)</f>
        <v>5.6875</v>
      </c>
      <c r="J109" s="26">
        <f>SUMIF('Half Way to St. Patty 5K'!$F$2:$F$300,$F109,'Half Way to St. Patty 5K'!$J$2:$J$300)</f>
        <v>3.25</v>
      </c>
      <c r="K109" s="26">
        <f>SUMIF('Downriver 10K'!$F$2:$F$300,$F109,'Downriver 10K'!$J$2:$J$300)</f>
        <v>11.375</v>
      </c>
      <c r="L109" s="26">
        <f>SUMIF('New England Half'!$F$2:$F$300,$F109,'New England Half'!$J$2:$J$300)</f>
        <v>0</v>
      </c>
      <c r="M109" s="28">
        <f>SUM(G109:L109)</f>
        <v>51.3125</v>
      </c>
    </row>
    <row r="110" spans="1:13" ht="12.45" x14ac:dyDescent="0.3">
      <c r="A110" t="s">
        <v>203</v>
      </c>
      <c r="B110" t="s">
        <v>822</v>
      </c>
      <c r="C110" t="s">
        <v>57</v>
      </c>
      <c r="D110">
        <v>54</v>
      </c>
      <c r="E110" s="2" t="s">
        <v>21</v>
      </c>
      <c r="F110" s="6" t="str">
        <f>A110&amp;B110&amp;C110&amp;E110</f>
        <v>EllenBonnerFUPPER VALLEY RUNNING CLUB</v>
      </c>
      <c r="G110" s="26">
        <f>SUMIF('Nashua 10K'!$F$2:$F$300,$F110,'Nashua 10K'!$J$2:$J$300)</f>
        <v>0</v>
      </c>
      <c r="H110" s="26">
        <f>SUMIF('Cinco 5K'!$F$2:$F$399,$F110,'Cinco 5K'!$J$2:$J$399)</f>
        <v>0</v>
      </c>
      <c r="I110" s="26">
        <f>SUMIF('Run for Freedom 10K'!$F$2:$F$300,$F110,'Run for Freedom 10K'!$J$2:$J$300)</f>
        <v>0</v>
      </c>
      <c r="J110" s="26">
        <f>SUMIF('Half Way to St. Patty 5K'!$F$2:$F$300,$F110,'Half Way to St. Patty 5K'!$J$2:$J$300)</f>
        <v>0</v>
      </c>
      <c r="K110" s="26">
        <f>SUMIF('Downriver 10K'!$F$2:$F$300,$F110,'Downriver 10K'!$J$2:$J$300)</f>
        <v>50</v>
      </c>
      <c r="L110" s="26">
        <f>SUMIF('New England Half'!$F$2:$F$300,$F110,'New England Half'!$J$2:$J$300)</f>
        <v>0</v>
      </c>
      <c r="M110" s="28">
        <f>SUM(G110:L110)</f>
        <v>50</v>
      </c>
    </row>
    <row r="111" spans="1:13" ht="12.45" x14ac:dyDescent="0.3">
      <c r="A111" t="s">
        <v>245</v>
      </c>
      <c r="B111" t="s">
        <v>699</v>
      </c>
      <c r="C111" s="3" t="s">
        <v>57</v>
      </c>
      <c r="D111">
        <v>44</v>
      </c>
      <c r="E111" s="2" t="s">
        <v>18</v>
      </c>
      <c r="F111" s="6" t="str">
        <f>A111&amp;B111&amp;C111&amp;E111</f>
        <v>AngelaPoulinFGATE CITY STRIDERS</v>
      </c>
      <c r="G111" s="26">
        <f>SUMIF('Nashua 10K'!$F$2:$F$300,$F111,'Nashua 10K'!$J$2:$J$300)</f>
        <v>0</v>
      </c>
      <c r="H111" s="26">
        <f>SUMIF('Cinco 5K'!$F$2:$F$399,$F111,'Cinco 5K'!$J$2:$J$399)</f>
        <v>0</v>
      </c>
      <c r="I111" s="26">
        <f>SUMIF('Run for Freedom 10K'!$F$2:$F$300,$F111,'Run for Freedom 10K'!$J$2:$J$300)</f>
        <v>0</v>
      </c>
      <c r="J111" s="26">
        <f>SUMIF('Half Way to St. Patty 5K'!$F$2:$F$300,$F111,'Half Way to St. Patty 5K'!$J$2:$J$300)</f>
        <v>50</v>
      </c>
      <c r="K111" s="26">
        <f>SUMIF('Downriver 10K'!$F$2:$F$300,$F111,'Downriver 10K'!$J$2:$J$300)</f>
        <v>0</v>
      </c>
      <c r="L111" s="26">
        <f>SUMIF('New England Half'!$F$2:$F$300,$F111,'New England Half'!$J$2:$J$300)</f>
        <v>0</v>
      </c>
      <c r="M111" s="28">
        <f>SUM(G111:L111)</f>
        <v>50</v>
      </c>
    </row>
    <row r="112" spans="1:13" ht="12.45" x14ac:dyDescent="0.3">
      <c r="A112" s="2" t="s">
        <v>61</v>
      </c>
      <c r="B112" s="2" t="s">
        <v>170</v>
      </c>
      <c r="C112" s="2" t="s">
        <v>57</v>
      </c>
      <c r="D112" s="30">
        <v>72</v>
      </c>
      <c r="E112" t="s">
        <v>19</v>
      </c>
      <c r="F112" s="6" t="str">
        <f>A112&amp;B112&amp;C112&amp;E112</f>
        <v>JulieWeaverFGREATER DERRY TRACK CLUB</v>
      </c>
      <c r="G112" s="26">
        <f>SUMIF('Nashua 10K'!$F$2:$F$300,$F112,'Nashua 10K'!$J$2:$J$300)</f>
        <v>42.5</v>
      </c>
      <c r="H112" s="26">
        <f>SUMIF('Cinco 5K'!$F$2:$F$399,$F112,'Cinco 5K'!$J$2:$J$399)</f>
        <v>7.25</v>
      </c>
      <c r="I112" s="26">
        <f>SUMIF('Run for Freedom 10K'!$F$2:$F$300,$F112,'Run for Freedom 10K'!$J$2:$J$300)</f>
        <v>0</v>
      </c>
      <c r="J112" s="26">
        <f>SUMIF('Half Way to St. Patty 5K'!$F$2:$F$300,$F112,'Half Way to St. Patty 5K'!$J$2:$J$300)</f>
        <v>0</v>
      </c>
      <c r="K112" s="26">
        <f>SUMIF('Downriver 10K'!$F$2:$F$300,$F112,'Downriver 10K'!$J$2:$J$300)</f>
        <v>0</v>
      </c>
      <c r="L112" s="26">
        <f>SUMIF('New England Half'!$F$2:$F$300,$F112,'New England Half'!$J$2:$J$300)</f>
        <v>0</v>
      </c>
      <c r="M112" s="28">
        <f>SUM(G112:L112)</f>
        <v>49.75</v>
      </c>
    </row>
    <row r="113" spans="1:13" ht="12.45" x14ac:dyDescent="0.3">
      <c r="A113" s="2" t="s">
        <v>254</v>
      </c>
      <c r="B113" s="2" t="s">
        <v>255</v>
      </c>
      <c r="C113" s="2" t="s">
        <v>57</v>
      </c>
      <c r="D113" s="2">
        <v>52</v>
      </c>
      <c r="E113" t="s">
        <v>20</v>
      </c>
      <c r="F113" s="6" t="str">
        <f>A113&amp;B113&amp;C113&amp;E113</f>
        <v>JessicaFiliaultFMILLENNIUM RUNNING</v>
      </c>
      <c r="G113" s="26">
        <f>SUMIF('Nashua 10K'!$F$2:$F$300,$F113,'Nashua 10K'!$J$2:$J$300)</f>
        <v>0</v>
      </c>
      <c r="H113" s="26">
        <f>SUMIF('Cinco 5K'!$F$2:$F$399,$F113,'Cinco 5K'!$J$2:$J$399)</f>
        <v>15.5</v>
      </c>
      <c r="I113" s="26">
        <f>SUMIF('Run for Freedom 10K'!$F$2:$F$300,$F113,'Run for Freedom 10K'!$J$2:$J$300)</f>
        <v>0</v>
      </c>
      <c r="J113" s="26">
        <f>SUMIF('Half Way to St. Patty 5K'!$F$2:$F$300,$F113,'Half Way to St. Patty 5K'!$J$2:$J$300)</f>
        <v>0</v>
      </c>
      <c r="K113" s="26">
        <f>SUMIF('Downriver 10K'!$F$2:$F$300,$F113,'Downriver 10K'!$J$2:$J$300)</f>
        <v>0</v>
      </c>
      <c r="L113" s="26">
        <f>SUMIF('New England Half'!$F$2:$F$300,$F113,'New England Half'!$J$2:$J$300)</f>
        <v>34</v>
      </c>
      <c r="M113" s="28">
        <f>SUM(G113:L113)</f>
        <v>49.5</v>
      </c>
    </row>
    <row r="114" spans="1:13" ht="12.45" x14ac:dyDescent="0.3">
      <c r="A114" s="2" t="s">
        <v>143</v>
      </c>
      <c r="B114" s="2" t="s">
        <v>144</v>
      </c>
      <c r="C114" s="2" t="s">
        <v>57</v>
      </c>
      <c r="D114" s="2">
        <v>28</v>
      </c>
      <c r="E114" s="2" t="s">
        <v>18</v>
      </c>
      <c r="F114" s="2" t="str">
        <f>A114&amp;B114&amp;C114&amp;E114</f>
        <v>AlisonLilienfeldFGATE CITY STRIDERS</v>
      </c>
      <c r="G114" s="26">
        <f>SUMIF('Nashua 10K'!$F$2:$F$300,$F114,'Nashua 10K'!$J$2:$J$300)</f>
        <v>26</v>
      </c>
      <c r="H114" s="26">
        <f>SUMIF('Cinco 5K'!$F$2:$F$399,$F114,'Cinco 5K'!$J$2:$J$399)</f>
        <v>2</v>
      </c>
      <c r="I114" s="26">
        <f>SUMIF('Run for Freedom 10K'!$F$2:$F$300,$F114,'Run for Freedom 10K'!$J$2:$J$300)</f>
        <v>5.125</v>
      </c>
      <c r="J114" s="26">
        <f>SUMIF('Half Way to St. Patty 5K'!$F$2:$F$300,$F114,'Half Way to St. Patty 5K'!$J$2:$J$300)</f>
        <v>3.5</v>
      </c>
      <c r="K114" s="26">
        <f>SUMIF('Downriver 10K'!$F$2:$F$300,$F114,'Downriver 10K'!$J$2:$J$300)</f>
        <v>9.875</v>
      </c>
      <c r="L114" s="26">
        <f>SUMIF('New England Half'!$F$2:$F$300,$F114,'New England Half'!$J$2:$J$300)</f>
        <v>2.875</v>
      </c>
      <c r="M114" s="28">
        <f>SUM(G114:L114)</f>
        <v>49.375</v>
      </c>
    </row>
    <row r="115" spans="1:13" ht="12.45" x14ac:dyDescent="0.3">
      <c r="A115" t="s">
        <v>127</v>
      </c>
      <c r="B115" t="s">
        <v>128</v>
      </c>
      <c r="C115" t="s">
        <v>57</v>
      </c>
      <c r="D115">
        <v>44</v>
      </c>
      <c r="E115" t="s">
        <v>19</v>
      </c>
      <c r="F115" s="2" t="str">
        <f>A115&amp;B115&amp;C115&amp;E115</f>
        <v>SaraRutsteinFGREATER DERRY TRACK CLUB</v>
      </c>
      <c r="G115" s="26">
        <f>SUMIF('Nashua 10K'!$F$2:$F$300,$F115,'Nashua 10K'!$J$2:$J$300)</f>
        <v>41</v>
      </c>
      <c r="H115" s="26">
        <f>SUMIF('Cinco 5K'!$F$2:$F$399,$F115,'Cinco 5K'!$J$2:$J$399)</f>
        <v>7.5</v>
      </c>
      <c r="I115" s="26">
        <f>SUMIF('Run for Freedom 10K'!$F$2:$F$300,$F115,'Run for Freedom 10K'!$J$2:$J$300)</f>
        <v>0</v>
      </c>
      <c r="J115" s="26">
        <f>SUMIF('Half Way to St. Patty 5K'!$F$2:$F$300,$F115,'Half Way to St. Patty 5K'!$J$2:$J$300)</f>
        <v>0</v>
      </c>
      <c r="K115" s="26">
        <f>SUMIF('Downriver 10K'!$F$2:$F$300,$F115,'Downriver 10K'!$J$2:$J$300)</f>
        <v>0</v>
      </c>
      <c r="L115" s="26">
        <f>SUMIF('New England Half'!$F$2:$F$300,$F115,'New England Half'!$J$2:$J$300)</f>
        <v>0</v>
      </c>
      <c r="M115" s="28">
        <f>SUM(G115:L115)</f>
        <v>48.5</v>
      </c>
    </row>
    <row r="116" spans="1:13" ht="12.45" x14ac:dyDescent="0.3">
      <c r="A116" t="s">
        <v>796</v>
      </c>
      <c r="B116" t="s">
        <v>797</v>
      </c>
      <c r="C116" t="s">
        <v>57</v>
      </c>
      <c r="D116">
        <v>29</v>
      </c>
      <c r="E116" t="s">
        <v>19</v>
      </c>
      <c r="F116" s="6" t="str">
        <f>A116&amp;B116&amp;C116&amp;E116</f>
        <v>BessAlshvangFGREATER DERRY TRACK CLUB</v>
      </c>
      <c r="G116" s="26">
        <f>SUMIF('Nashua 10K'!$F$2:$F$300,$F116,'Nashua 10K'!$J$2:$J$300)</f>
        <v>0</v>
      </c>
      <c r="H116" s="26">
        <f>SUMIF('Cinco 5K'!$F$2:$F$399,$F116,'Cinco 5K'!$J$2:$J$399)</f>
        <v>0</v>
      </c>
      <c r="I116" s="26">
        <f>SUMIF('Run for Freedom 10K'!$F$2:$F$300,$F116,'Run for Freedom 10K'!$J$2:$J$300)</f>
        <v>0</v>
      </c>
      <c r="J116" s="26">
        <f>SUMIF('Half Way to St. Patty 5K'!$F$2:$F$300,$F116,'Half Way to St. Patty 5K'!$J$2:$J$300)</f>
        <v>0</v>
      </c>
      <c r="K116" s="26">
        <f>SUMIF('Downriver 10K'!$F$2:$F$300,$F116,'Downriver 10K'!$J$2:$J$300)</f>
        <v>47</v>
      </c>
      <c r="L116" s="26">
        <f>SUMIF('New England Half'!$F$2:$F$300,$F116,'New England Half'!$J$2:$J$300)</f>
        <v>0</v>
      </c>
      <c r="M116" s="28">
        <f>SUM(G116:L116)</f>
        <v>47</v>
      </c>
    </row>
    <row r="117" spans="1:13" ht="12.45" x14ac:dyDescent="0.3">
      <c r="A117" s="3" t="s">
        <v>245</v>
      </c>
      <c r="B117" s="3" t="s">
        <v>742</v>
      </c>
      <c r="C117" s="3" t="s">
        <v>57</v>
      </c>
      <c r="D117" s="3">
        <v>39</v>
      </c>
      <c r="E117" t="s">
        <v>20</v>
      </c>
      <c r="F117" s="6" t="str">
        <f>A117&amp;B117&amp;C117&amp;E117</f>
        <v>AngelaGiordanoFMILLENNIUM RUNNING</v>
      </c>
      <c r="G117" s="26">
        <f>SUMIF('Nashua 10K'!$F$2:$F$300,$F117,'Nashua 10K'!$J$2:$J$300)</f>
        <v>0</v>
      </c>
      <c r="H117" s="26">
        <f>SUMIF('Cinco 5K'!$F$2:$F$399,$F117,'Cinco 5K'!$J$2:$J$399)</f>
        <v>0</v>
      </c>
      <c r="I117" s="26">
        <f>SUMIF('Run for Freedom 10K'!$F$2:$F$300,$F117,'Run for Freedom 10K'!$J$2:$J$300)</f>
        <v>0</v>
      </c>
      <c r="J117" s="26">
        <f>SUMIF('Half Way to St. Patty 5K'!$F$2:$F$300,$F117,'Half Way to St. Patty 5K'!$J$2:$J$300)</f>
        <v>45.5</v>
      </c>
      <c r="K117" s="26">
        <f>SUMIF('Downriver 10K'!$F$2:$F$300,$F117,'Downriver 10K'!$J$2:$J$300)</f>
        <v>0</v>
      </c>
      <c r="L117" s="26">
        <f>SUMIF('New England Half'!$F$2:$F$300,$F117,'New England Half'!$J$2:$J$300)</f>
        <v>0</v>
      </c>
      <c r="M117" s="28">
        <f>SUM(G117:L117)</f>
        <v>45.5</v>
      </c>
    </row>
    <row r="118" spans="1:13" ht="12.45" x14ac:dyDescent="0.3">
      <c r="A118" t="s">
        <v>825</v>
      </c>
      <c r="B118" t="s">
        <v>826</v>
      </c>
      <c r="C118" t="s">
        <v>57</v>
      </c>
      <c r="D118">
        <v>53</v>
      </c>
      <c r="E118" s="2" t="s">
        <v>21</v>
      </c>
      <c r="F118" s="6" t="str">
        <f>A118&amp;B118&amp;C118&amp;E118</f>
        <v>Lori BlissHillFUPPER VALLEY RUNNING CLUB</v>
      </c>
      <c r="G118" s="26">
        <f>SUMIF('Nashua 10K'!$F$2:$F$300,$F118,'Nashua 10K'!$J$2:$J$300)</f>
        <v>0</v>
      </c>
      <c r="H118" s="26">
        <f>SUMIF('Cinco 5K'!$F$2:$F$399,$F118,'Cinco 5K'!$J$2:$J$399)</f>
        <v>0</v>
      </c>
      <c r="I118" s="26">
        <f>SUMIF('Run for Freedom 10K'!$F$2:$F$300,$F118,'Run for Freedom 10K'!$J$2:$J$300)</f>
        <v>0</v>
      </c>
      <c r="J118" s="26">
        <f>SUMIF('Half Way to St. Patty 5K'!$F$2:$F$300,$F118,'Half Way to St. Patty 5K'!$J$2:$J$300)</f>
        <v>0</v>
      </c>
      <c r="K118" s="26">
        <f>SUMIF('Downriver 10K'!$F$2:$F$300,$F118,'Downriver 10K'!$J$2:$J$300)</f>
        <v>45.5</v>
      </c>
      <c r="L118" s="26">
        <f>SUMIF('New England Half'!$F$2:$F$300,$F118,'New England Half'!$J$2:$J$300)</f>
        <v>0</v>
      </c>
      <c r="M118" s="28">
        <f>SUM(G118:L118)</f>
        <v>45.5</v>
      </c>
    </row>
    <row r="119" spans="1:13" ht="12.45" x14ac:dyDescent="0.3">
      <c r="A119" s="2" t="s">
        <v>173</v>
      </c>
      <c r="B119" s="2" t="s">
        <v>174</v>
      </c>
      <c r="C119" s="2" t="s">
        <v>57</v>
      </c>
      <c r="D119" s="2">
        <v>55</v>
      </c>
      <c r="E119" t="s">
        <v>19</v>
      </c>
      <c r="F119" s="6" t="str">
        <f>A119&amp;B119&amp;C119&amp;E119</f>
        <v>ChristineRosenwasserFGREATER DERRY TRACK CLUB</v>
      </c>
      <c r="G119" s="26">
        <f>SUMIF('Nashua 10K'!$F$2:$F$300,$F119,'Nashua 10K'!$J$2:$J$300)</f>
        <v>25</v>
      </c>
      <c r="H119" s="26">
        <f>SUMIF('Cinco 5K'!$F$2:$F$399,$F119,'Cinco 5K'!$J$2:$J$399)</f>
        <v>2</v>
      </c>
      <c r="I119" s="26">
        <f>SUMIF('Run for Freedom 10K'!$F$2:$F$300,$F119,'Run for Freedom 10K'!$J$2:$J$300)</f>
        <v>4.9375</v>
      </c>
      <c r="J119" s="26">
        <f>SUMIF('Half Way to St. Patty 5K'!$F$2:$F$300,$F119,'Half Way to St. Patty 5K'!$J$2:$J$300)</f>
        <v>0</v>
      </c>
      <c r="K119" s="26">
        <f>SUMIF('Downriver 10K'!$F$2:$F$300,$F119,'Downriver 10K'!$J$2:$J$300)</f>
        <v>13.5</v>
      </c>
      <c r="L119" s="26">
        <f>SUMIF('New England Half'!$F$2:$F$300,$F119,'New England Half'!$J$2:$J$300)</f>
        <v>0</v>
      </c>
      <c r="M119" s="28">
        <f>SUM(G119:L119)</f>
        <v>45.4375</v>
      </c>
    </row>
    <row r="120" spans="1:13" ht="12.45" x14ac:dyDescent="0.3">
      <c r="A120" t="s">
        <v>236</v>
      </c>
      <c r="B120" t="s">
        <v>304</v>
      </c>
      <c r="C120" t="s">
        <v>57</v>
      </c>
      <c r="D120">
        <v>46</v>
      </c>
      <c r="E120" t="s">
        <v>20</v>
      </c>
      <c r="F120" s="6" t="str">
        <f>A120&amp;B120&amp;C120&amp;E120</f>
        <v>JillOberFMILLENNIUM RUNNING</v>
      </c>
      <c r="G120" s="26">
        <f>SUMIF('Nashua 10K'!$F$2:$F$300,$F120,'Nashua 10K'!$J$2:$J$300)</f>
        <v>0</v>
      </c>
      <c r="H120" s="26">
        <f>SUMIF('Cinco 5K'!$F$2:$F$399,$F120,'Cinco 5K'!$J$2:$J$399)</f>
        <v>5.3125</v>
      </c>
      <c r="I120" s="26">
        <f>SUMIF('Run for Freedom 10K'!$F$2:$F$300,$F120,'Run for Freedom 10K'!$J$2:$J$300)</f>
        <v>14</v>
      </c>
      <c r="J120" s="26">
        <f>SUMIF('Half Way to St. Patty 5K'!$F$2:$F$300,$F120,'Half Way to St. Patty 5K'!$J$2:$J$300)</f>
        <v>25</v>
      </c>
      <c r="K120" s="26">
        <f>SUMIF('Downriver 10K'!$F$2:$F$300,$F120,'Downriver 10K'!$J$2:$J$300)</f>
        <v>0</v>
      </c>
      <c r="L120" s="26">
        <f>SUMIF('New England Half'!$F$2:$F$300,$F120,'New England Half'!$J$2:$J$300)</f>
        <v>0</v>
      </c>
      <c r="M120" s="28">
        <f>SUM(G120:L120)</f>
        <v>44.3125</v>
      </c>
    </row>
    <row r="121" spans="1:13" ht="12.45" x14ac:dyDescent="0.3">
      <c r="A121" t="s">
        <v>698</v>
      </c>
      <c r="B121" t="s">
        <v>723</v>
      </c>
      <c r="C121" s="3" t="s">
        <v>57</v>
      </c>
      <c r="D121">
        <v>43</v>
      </c>
      <c r="E121" t="s">
        <v>19</v>
      </c>
      <c r="F121" s="6" t="str">
        <f>A121&amp;B121&amp;C121&amp;E121</f>
        <v>MeredithAbramsonFGREATER DERRY TRACK CLUB</v>
      </c>
      <c r="G121" s="26">
        <f>SUMIF('Nashua 10K'!$F$2:$F$300,$F121,'Nashua 10K'!$J$2:$J$300)</f>
        <v>0</v>
      </c>
      <c r="H121" s="26">
        <f>SUMIF('Cinco 5K'!$F$2:$F$399,$F121,'Cinco 5K'!$J$2:$J$399)</f>
        <v>0</v>
      </c>
      <c r="I121" s="26">
        <f>SUMIF('Run for Freedom 10K'!$F$2:$F$300,$F121,'Run for Freedom 10K'!$J$2:$J$300)</f>
        <v>0</v>
      </c>
      <c r="J121" s="26">
        <f>SUMIF('Half Way to St. Patty 5K'!$F$2:$F$300,$F121,'Half Way to St. Patty 5K'!$J$2:$J$300)</f>
        <v>4.125</v>
      </c>
      <c r="K121" s="26">
        <f>SUMIF('Downriver 10K'!$F$2:$F$300,$F121,'Downriver 10K'!$J$2:$J$300)</f>
        <v>0</v>
      </c>
      <c r="L121" s="26">
        <f>SUMIF('New England Half'!$F$2:$F$300,$F121,'New England Half'!$J$2:$J$300)</f>
        <v>40</v>
      </c>
      <c r="M121" s="28">
        <f>SUM(G121:L121)</f>
        <v>44.125</v>
      </c>
    </row>
    <row r="122" spans="1:13" ht="12.45" x14ac:dyDescent="0.3">
      <c r="A122" s="2" t="s">
        <v>277</v>
      </c>
      <c r="B122" s="2" t="s">
        <v>278</v>
      </c>
      <c r="C122" s="2" t="s">
        <v>57</v>
      </c>
      <c r="D122" s="2">
        <v>71</v>
      </c>
      <c r="E122" t="s">
        <v>20</v>
      </c>
      <c r="F122" s="6" t="str">
        <f>A122&amp;B122&amp;C122&amp;E122</f>
        <v>SusanLoveringFMILLENNIUM RUNNING</v>
      </c>
      <c r="G122" s="26">
        <f>SUMIF('Nashua 10K'!$F$2:$F$300,$F122,'Nashua 10K'!$J$2:$J$300)</f>
        <v>0</v>
      </c>
      <c r="H122" s="26">
        <f>SUMIF('Cinco 5K'!$F$2:$F$399,$F122,'Cinco 5K'!$J$2:$J$399)</f>
        <v>8.25</v>
      </c>
      <c r="I122" s="26">
        <f>SUMIF('Run for Freedom 10K'!$F$2:$F$300,$F122,'Run for Freedom 10K'!$J$2:$J$300)</f>
        <v>0</v>
      </c>
      <c r="J122" s="26">
        <f>SUMIF('Half Way to St. Patty 5K'!$F$2:$F$300,$F122,'Half Way to St. Patty 5K'!$J$2:$J$300)</f>
        <v>16</v>
      </c>
      <c r="K122" s="26">
        <f>SUMIF('Downriver 10K'!$F$2:$F$300,$F122,'Downriver 10K'!$J$2:$J$300)</f>
        <v>0</v>
      </c>
      <c r="L122" s="26">
        <f>SUMIF('New England Half'!$F$2:$F$300,$F122,'New England Half'!$J$2:$J$300)</f>
        <v>18.5</v>
      </c>
      <c r="M122" s="28">
        <f>SUM(G122:L122)</f>
        <v>42.75</v>
      </c>
    </row>
    <row r="123" spans="1:13" ht="12.45" x14ac:dyDescent="0.3">
      <c r="A123" s="3" t="s">
        <v>792</v>
      </c>
      <c r="B123" s="3" t="s">
        <v>125</v>
      </c>
      <c r="C123" s="3" t="s">
        <v>57</v>
      </c>
      <c r="D123" s="3">
        <v>22</v>
      </c>
      <c r="E123" s="2" t="s">
        <v>18</v>
      </c>
      <c r="F123" s="6" t="str">
        <f>A123&amp;B123&amp;C123&amp;E123</f>
        <v>HannahSwainFGATE CITY STRIDERS</v>
      </c>
      <c r="G123" s="26">
        <f>SUMIF('Nashua 10K'!$F$2:$F$300,$F123,'Nashua 10K'!$J$2:$J$300)</f>
        <v>0</v>
      </c>
      <c r="H123" s="26">
        <f>SUMIF('Cinco 5K'!$F$2:$F$399,$F123,'Cinco 5K'!$J$2:$J$399)</f>
        <v>0</v>
      </c>
      <c r="I123" s="26">
        <f>SUMIF('Run for Freedom 10K'!$F$2:$F$300,$F123,'Run for Freedom 10K'!$J$2:$J$300)</f>
        <v>0</v>
      </c>
      <c r="J123" s="26">
        <f>SUMIF('Half Way to St. Patty 5K'!$F$2:$F$300,$F123,'Half Way to St. Patty 5K'!$J$2:$J$300)</f>
        <v>42.5</v>
      </c>
      <c r="K123" s="26">
        <f>SUMIF('Downriver 10K'!$F$2:$F$300,$F123,'Downriver 10K'!$J$2:$J$300)</f>
        <v>0</v>
      </c>
      <c r="L123" s="26">
        <f>SUMIF('New England Half'!$F$2:$F$300,$F123,'New England Half'!$J$2:$J$300)</f>
        <v>0</v>
      </c>
      <c r="M123" s="28">
        <f>SUM(G123:L123)</f>
        <v>42.5</v>
      </c>
    </row>
    <row r="124" spans="1:13" ht="12.45" x14ac:dyDescent="0.3">
      <c r="A124" t="s">
        <v>792</v>
      </c>
      <c r="B124" t="s">
        <v>811</v>
      </c>
      <c r="C124" t="s">
        <v>57</v>
      </c>
      <c r="D124">
        <v>36</v>
      </c>
      <c r="E124" s="2" t="s">
        <v>21</v>
      </c>
      <c r="F124" s="6" t="str">
        <f>A124&amp;B124&amp;C124&amp;E124</f>
        <v>HannahTaskaFUPPER VALLEY RUNNING CLUB</v>
      </c>
      <c r="G124" s="26">
        <f>SUMIF('Nashua 10K'!$F$2:$F$300,$F124,'Nashua 10K'!$J$2:$J$300)</f>
        <v>0</v>
      </c>
      <c r="H124" s="26">
        <f>SUMIF('Cinco 5K'!$F$2:$F$399,$F124,'Cinco 5K'!$J$2:$J$399)</f>
        <v>0</v>
      </c>
      <c r="I124" s="26">
        <f>SUMIF('Run for Freedom 10K'!$F$2:$F$300,$F124,'Run for Freedom 10K'!$J$2:$J$300)</f>
        <v>0</v>
      </c>
      <c r="J124" s="26">
        <f>SUMIF('Half Way to St. Patty 5K'!$F$2:$F$300,$F124,'Half Way to St. Patty 5K'!$J$2:$J$300)</f>
        <v>0</v>
      </c>
      <c r="K124" s="26">
        <f>SUMIF('Downriver 10K'!$F$2:$F$300,$F124,'Downriver 10K'!$J$2:$J$300)</f>
        <v>42.5</v>
      </c>
      <c r="L124" s="26">
        <f>SUMIF('New England Half'!$F$2:$F$300,$F124,'New England Half'!$J$2:$J$300)</f>
        <v>0</v>
      </c>
      <c r="M124" s="28">
        <f>SUM(G124:L124)</f>
        <v>42.5</v>
      </c>
    </row>
    <row r="125" spans="1:13" ht="12.45" x14ac:dyDescent="0.3">
      <c r="A125" s="2" t="s">
        <v>301</v>
      </c>
      <c r="B125" s="2" t="s">
        <v>302</v>
      </c>
      <c r="C125" s="2" t="s">
        <v>57</v>
      </c>
      <c r="D125" s="2">
        <v>63</v>
      </c>
      <c r="E125" t="s">
        <v>19</v>
      </c>
      <c r="F125" s="6" t="str">
        <f>A125&amp;B125&amp;C125&amp;E125</f>
        <v>LouiseChevalierFGREATER DERRY TRACK CLUB</v>
      </c>
      <c r="G125" s="26">
        <f>SUMIF('Nashua 10K'!$F$2:$F$300,$F125,'Nashua 10K'!$J$2:$J$300)</f>
        <v>0</v>
      </c>
      <c r="H125" s="26">
        <f>SUMIF('Cinco 5K'!$F$2:$F$399,$F125,'Cinco 5K'!$J$2:$J$399)</f>
        <v>4.125</v>
      </c>
      <c r="I125" s="26">
        <f>SUMIF('Run for Freedom 10K'!$F$2:$F$300,$F125,'Run for Freedom 10K'!$J$2:$J$300)</f>
        <v>19.75</v>
      </c>
      <c r="J125" s="26">
        <f>SUMIF('Half Way to St. Patty 5K'!$F$2:$F$300,$F125,'Half Way to St. Patty 5K'!$J$2:$J$300)</f>
        <v>18.25</v>
      </c>
      <c r="K125" s="26">
        <f>SUMIF('Downriver 10K'!$F$2:$F$300,$F125,'Downriver 10K'!$J$2:$J$300)</f>
        <v>0</v>
      </c>
      <c r="L125" s="26">
        <f>SUMIF('New England Half'!$F$2:$F$300,$F125,'New England Half'!$J$2:$J$300)</f>
        <v>0</v>
      </c>
      <c r="M125" s="28">
        <f>SUM(G125:L125)</f>
        <v>42.125</v>
      </c>
    </row>
    <row r="126" spans="1:13" ht="12.45" x14ac:dyDescent="0.3">
      <c r="A126" t="s">
        <v>698</v>
      </c>
      <c r="B126" t="s">
        <v>552</v>
      </c>
      <c r="C126" t="s">
        <v>57</v>
      </c>
      <c r="D126">
        <v>45</v>
      </c>
      <c r="E126" t="s">
        <v>20</v>
      </c>
      <c r="F126" s="6" t="str">
        <f>A126&amp;B126&amp;C126&amp;E126</f>
        <v>MeredithGillFMILLENNIUM RUNNING</v>
      </c>
      <c r="G126" s="26">
        <f>SUMIF('Nashua 10K'!$F$2:$F$300,$F126,'Nashua 10K'!$J$2:$J$300)</f>
        <v>0</v>
      </c>
      <c r="H126" s="26">
        <f>SUMIF('Cinco 5K'!$F$2:$F$399,$F126,'Cinco 5K'!$J$2:$J$399)</f>
        <v>0</v>
      </c>
      <c r="I126" s="26">
        <f>SUMIF('Run for Freedom 10K'!$F$2:$F$300,$F126,'Run for Freedom 10K'!$J$2:$J$300)</f>
        <v>0</v>
      </c>
      <c r="J126" s="26">
        <f>SUMIF('Half Way to St. Patty 5K'!$F$2:$F$300,$F126,'Half Way to St. Patty 5K'!$J$2:$J$300)</f>
        <v>0</v>
      </c>
      <c r="K126" s="26">
        <f>SUMIF('Downriver 10K'!$F$2:$F$300,$F126,'Downriver 10K'!$J$2:$J$300)</f>
        <v>0</v>
      </c>
      <c r="L126" s="26">
        <f>SUMIF('New England Half'!$F$2:$F$300,$F126,'New England Half'!$J$2:$J$300)</f>
        <v>42</v>
      </c>
      <c r="M126" s="28">
        <f>SUM(G126:L126)</f>
        <v>42</v>
      </c>
    </row>
    <row r="127" spans="1:13" ht="12.45" x14ac:dyDescent="0.3">
      <c r="A127" t="s">
        <v>287</v>
      </c>
      <c r="B127" t="s">
        <v>288</v>
      </c>
      <c r="C127" t="s">
        <v>57</v>
      </c>
      <c r="D127">
        <v>31</v>
      </c>
      <c r="E127" t="s">
        <v>20</v>
      </c>
      <c r="F127" s="2" t="str">
        <f>A127&amp;B127&amp;C127&amp;E127</f>
        <v>DestinyPerezFMILLENNIUM RUNNING</v>
      </c>
      <c r="G127" s="26">
        <f>SUMIF('Nashua 10K'!$F$2:$F$300,$F127,'Nashua 10K'!$J$2:$J$300)</f>
        <v>0</v>
      </c>
      <c r="H127" s="26">
        <f>SUMIF('Cinco 5K'!$F$2:$F$399,$F127,'Cinco 5K'!$J$2:$J$399)</f>
        <v>8.75</v>
      </c>
      <c r="I127" s="26">
        <f>SUMIF('Run for Freedom 10K'!$F$2:$F$300,$F127,'Run for Freedom 10K'!$J$2:$J$300)</f>
        <v>0</v>
      </c>
      <c r="J127" s="26">
        <f>SUMIF('Half Way to St. Patty 5K'!$F$2:$F$300,$F127,'Half Way to St. Patty 5K'!$J$2:$J$300)</f>
        <v>20.5</v>
      </c>
      <c r="K127" s="26">
        <f>SUMIF('Downriver 10K'!$F$2:$F$300,$F127,'Downriver 10K'!$J$2:$J$300)</f>
        <v>0</v>
      </c>
      <c r="L127" s="26">
        <f>SUMIF('New England Half'!$F$2:$F$300,$F127,'New England Half'!$J$2:$J$300)</f>
        <v>12</v>
      </c>
      <c r="M127" s="28">
        <f>SUM(G127:L127)</f>
        <v>41.25</v>
      </c>
    </row>
    <row r="128" spans="1:13" ht="12.45" x14ac:dyDescent="0.3">
      <c r="A128" t="s">
        <v>809</v>
      </c>
      <c r="B128" t="s">
        <v>793</v>
      </c>
      <c r="C128" t="s">
        <v>57</v>
      </c>
      <c r="D128">
        <v>29</v>
      </c>
      <c r="E128" s="2" t="s">
        <v>21</v>
      </c>
      <c r="F128" s="6" t="str">
        <f>A128&amp;B128&amp;C128&amp;E128</f>
        <v>KaitlinMcGowanFUPPER VALLEY RUNNING CLUB</v>
      </c>
      <c r="G128" s="26">
        <f>SUMIF('Nashua 10K'!$F$2:$F$300,$F128,'Nashua 10K'!$J$2:$J$300)</f>
        <v>0</v>
      </c>
      <c r="H128" s="26">
        <f>SUMIF('Cinco 5K'!$F$2:$F$399,$F128,'Cinco 5K'!$J$2:$J$399)</f>
        <v>0</v>
      </c>
      <c r="I128" s="26">
        <f>SUMIF('Run for Freedom 10K'!$F$2:$F$300,$F128,'Run for Freedom 10K'!$J$2:$J$300)</f>
        <v>0</v>
      </c>
      <c r="J128" s="26">
        <f>SUMIF('Half Way to St. Patty 5K'!$F$2:$F$300,$F128,'Half Way to St. Patty 5K'!$J$2:$J$300)</f>
        <v>0</v>
      </c>
      <c r="K128" s="26">
        <f>SUMIF('Downriver 10K'!$F$2:$F$300,$F128,'Downriver 10K'!$J$2:$J$300)</f>
        <v>41</v>
      </c>
      <c r="L128" s="26">
        <f>SUMIF('New England Half'!$F$2:$F$300,$F128,'New England Half'!$J$2:$J$300)</f>
        <v>0</v>
      </c>
      <c r="M128" s="28">
        <f>SUM(G128:L128)</f>
        <v>41</v>
      </c>
    </row>
    <row r="129" spans="1:13" ht="12.45" x14ac:dyDescent="0.3">
      <c r="A129" s="2" t="s">
        <v>279</v>
      </c>
      <c r="B129" s="2" t="s">
        <v>280</v>
      </c>
      <c r="C129" s="2" t="s">
        <v>57</v>
      </c>
      <c r="D129" s="2">
        <v>32</v>
      </c>
      <c r="E129" t="s">
        <v>20</v>
      </c>
      <c r="F129" s="2" t="str">
        <f>A129&amp;B129&amp;C129&amp;E129</f>
        <v>SavannahRitterFMILLENNIUM RUNNING</v>
      </c>
      <c r="G129" s="26">
        <f>SUMIF('Nashua 10K'!$F$2:$F$300,$F129,'Nashua 10K'!$J$2:$J$300)</f>
        <v>0</v>
      </c>
      <c r="H129" s="26">
        <f>SUMIF('Cinco 5K'!$F$2:$F$399,$F129,'Cinco 5K'!$J$2:$J$399)</f>
        <v>10.625</v>
      </c>
      <c r="I129" s="26">
        <f>SUMIF('Run for Freedom 10K'!$F$2:$F$300,$F129,'Run for Freedom 10K'!$J$2:$J$300)</f>
        <v>0</v>
      </c>
      <c r="J129" s="26">
        <f>SUMIF('Half Way to St. Patty 5K'!$F$2:$F$300,$F129,'Half Way to St. Patty 5K'!$J$2:$J$300)</f>
        <v>22</v>
      </c>
      <c r="K129" s="26">
        <f>SUMIF('Downriver 10K'!$F$2:$F$300,$F129,'Downriver 10K'!$J$2:$J$300)</f>
        <v>0</v>
      </c>
      <c r="L129" s="26">
        <f>SUMIF('New England Half'!$F$2:$F$300,$F129,'New England Half'!$J$2:$J$300)</f>
        <v>7.75</v>
      </c>
      <c r="M129" s="28">
        <f>SUM(G129:L129)</f>
        <v>40.375</v>
      </c>
    </row>
    <row r="130" spans="1:13" ht="12.45" x14ac:dyDescent="0.3">
      <c r="A130" t="s">
        <v>156</v>
      </c>
      <c r="B130" t="s">
        <v>820</v>
      </c>
      <c r="C130" t="s">
        <v>57</v>
      </c>
      <c r="D130">
        <v>48</v>
      </c>
      <c r="E130" s="2" t="s">
        <v>21</v>
      </c>
      <c r="F130" s="6" t="str">
        <f>A130&amp;B130&amp;C130&amp;E130</f>
        <v>LisaColganFUPPER VALLEY RUNNING CLUB</v>
      </c>
      <c r="G130" s="26">
        <f>SUMIF('Nashua 10K'!$F$2:$F$300,$F130,'Nashua 10K'!$J$2:$J$300)</f>
        <v>0</v>
      </c>
      <c r="H130" s="26">
        <f>SUMIF('Cinco 5K'!$F$2:$F$399,$F130,'Cinco 5K'!$J$2:$J$399)</f>
        <v>0</v>
      </c>
      <c r="I130" s="26">
        <f>SUMIF('Run for Freedom 10K'!$F$2:$F$300,$F130,'Run for Freedom 10K'!$J$2:$J$300)</f>
        <v>0</v>
      </c>
      <c r="J130" s="26">
        <f>SUMIF('Half Way to St. Patty 5K'!$F$2:$F$300,$F130,'Half Way to St. Patty 5K'!$J$2:$J$300)</f>
        <v>0</v>
      </c>
      <c r="K130" s="26">
        <f>SUMIF('Downriver 10K'!$F$2:$F$300,$F130,'Downriver 10K'!$J$2:$J$300)</f>
        <v>39.5</v>
      </c>
      <c r="L130" s="26">
        <f>SUMIF('New England Half'!$F$2:$F$300,$F130,'New England Half'!$J$2:$J$300)</f>
        <v>0</v>
      </c>
      <c r="M130" s="28">
        <f>SUM(G130:L130)</f>
        <v>39.5</v>
      </c>
    </row>
    <row r="131" spans="1:13" ht="12.45" x14ac:dyDescent="0.3">
      <c r="A131" s="2" t="s">
        <v>217</v>
      </c>
      <c r="B131" s="2" t="s">
        <v>218</v>
      </c>
      <c r="C131" s="2" t="s">
        <v>57</v>
      </c>
      <c r="D131" s="2">
        <v>57</v>
      </c>
      <c r="E131" s="2" t="s">
        <v>22</v>
      </c>
      <c r="F131" s="6" t="str">
        <f>A131&amp;B131&amp;C131&amp;E131</f>
        <v>ValerieKingFGRANITE STATE RACING TEAM</v>
      </c>
      <c r="G131" s="26">
        <f>SUMIF('Nashua 10K'!$F$2:$F$300,$F131,'Nashua 10K'!$J$2:$J$300)</f>
        <v>0</v>
      </c>
      <c r="H131" s="26">
        <f>SUMIF('Cinco 5K'!$F$2:$F$399,$F131,'Cinco 5K'!$J$2:$J$399)</f>
        <v>39.5</v>
      </c>
      <c r="I131" s="26">
        <f>SUMIF('Run for Freedom 10K'!$F$2:$F$300,$F131,'Run for Freedom 10K'!$J$2:$J$300)</f>
        <v>0</v>
      </c>
      <c r="J131" s="26">
        <f>SUMIF('Half Way to St. Patty 5K'!$F$2:$F$300,$F131,'Half Way to St. Patty 5K'!$J$2:$J$300)</f>
        <v>0</v>
      </c>
      <c r="K131" s="26">
        <f>SUMIF('Downriver 10K'!$F$2:$F$300,$F131,'Downriver 10K'!$J$2:$J$300)</f>
        <v>0</v>
      </c>
      <c r="L131" s="26">
        <f>SUMIF('New England Half'!$F$2:$F$300,$F131,'New England Half'!$J$2:$J$300)</f>
        <v>0</v>
      </c>
      <c r="M131" s="28">
        <f>SUM(G131:L131)</f>
        <v>39.5</v>
      </c>
    </row>
    <row r="132" spans="1:13" ht="12.45" x14ac:dyDescent="0.3">
      <c r="A132" t="s">
        <v>275</v>
      </c>
      <c r="B132" t="s">
        <v>698</v>
      </c>
      <c r="C132" s="3" t="s">
        <v>57</v>
      </c>
      <c r="D132">
        <v>29</v>
      </c>
      <c r="E132" s="2" t="s">
        <v>18</v>
      </c>
      <c r="F132" s="6" t="str">
        <f>A132&amp;B132&amp;C132&amp;E132</f>
        <v>KatherineMeredithFGATE CITY STRIDERS</v>
      </c>
      <c r="G132" s="26">
        <f>SUMIF('Nashua 10K'!$F$2:$F$300,$F132,'Nashua 10K'!$J$2:$J$300)</f>
        <v>0</v>
      </c>
      <c r="H132" s="26">
        <f>SUMIF('Cinco 5K'!$F$2:$F$399,$F132,'Cinco 5K'!$J$2:$J$399)</f>
        <v>0</v>
      </c>
      <c r="I132" s="26">
        <f>SUMIF('Run for Freedom 10K'!$F$2:$F$300,$F132,'Run for Freedom 10K'!$J$2:$J$300)</f>
        <v>0</v>
      </c>
      <c r="J132" s="26">
        <f>SUMIF('Half Way to St. Patty 5K'!$F$2:$F$300,$F132,'Half Way to St. Patty 5K'!$J$2:$J$300)</f>
        <v>39.5</v>
      </c>
      <c r="K132" s="26">
        <f>SUMIF('Downriver 10K'!$F$2:$F$300,$F132,'Downriver 10K'!$J$2:$J$300)</f>
        <v>0</v>
      </c>
      <c r="L132" s="26">
        <f>SUMIF('New England Half'!$F$2:$F$300,$F132,'New England Half'!$J$2:$J$300)</f>
        <v>0</v>
      </c>
      <c r="M132" s="28">
        <f>SUM(G132:L132)</f>
        <v>39.5</v>
      </c>
    </row>
    <row r="133" spans="1:13" ht="12.45" x14ac:dyDescent="0.3">
      <c r="A133" s="2" t="s">
        <v>227</v>
      </c>
      <c r="B133" s="2" t="s">
        <v>228</v>
      </c>
      <c r="C133" s="2" t="s">
        <v>57</v>
      </c>
      <c r="D133" s="2">
        <v>32</v>
      </c>
      <c r="E133" t="s">
        <v>20</v>
      </c>
      <c r="F133" s="2" t="str">
        <f>A133&amp;B133&amp;C133&amp;E133</f>
        <v>SamanthaProvencherFMILLENNIUM RUNNING</v>
      </c>
      <c r="G133" s="26">
        <f>SUMIF('Nashua 10K'!$F$2:$F$300,$F133,'Nashua 10K'!$J$2:$J$300)</f>
        <v>0</v>
      </c>
      <c r="H133" s="26">
        <f>SUMIF('Cinco 5K'!$F$2:$F$399,$F133,'Cinco 5K'!$J$2:$J$399)</f>
        <v>38</v>
      </c>
      <c r="I133" s="26">
        <f>SUMIF('Run for Freedom 10K'!$F$2:$F$300,$F133,'Run for Freedom 10K'!$J$2:$J$300)</f>
        <v>0</v>
      </c>
      <c r="J133" s="26">
        <f>SUMIF('Half Way to St. Patty 5K'!$F$2:$F$300,$F133,'Half Way to St. Patty 5K'!$J$2:$J$300)</f>
        <v>0</v>
      </c>
      <c r="K133" s="26">
        <f>SUMIF('Downriver 10K'!$F$2:$F$300,$F133,'Downriver 10K'!$J$2:$J$300)</f>
        <v>0</v>
      </c>
      <c r="L133" s="26">
        <f>SUMIF('New England Half'!$F$2:$F$300,$F133,'New England Half'!$J$2:$J$300)</f>
        <v>0</v>
      </c>
      <c r="M133" s="28">
        <f>SUM(G133:L133)</f>
        <v>38</v>
      </c>
    </row>
    <row r="134" spans="1:13" ht="12.45" x14ac:dyDescent="0.3">
      <c r="A134" t="s">
        <v>884</v>
      </c>
      <c r="B134" t="s">
        <v>415</v>
      </c>
      <c r="C134" t="s">
        <v>57</v>
      </c>
      <c r="D134">
        <v>30</v>
      </c>
      <c r="E134" t="s">
        <v>20</v>
      </c>
      <c r="F134" s="6" t="str">
        <f>A134&amp;B134&amp;C134&amp;E134</f>
        <v>AlainaBelangerFMILLENNIUM RUNNING</v>
      </c>
      <c r="G134" s="26">
        <f>SUMIF('Nashua 10K'!$F$2:$F$300,$F134,'Nashua 10K'!$J$2:$J$300)</f>
        <v>0</v>
      </c>
      <c r="H134" s="26">
        <f>SUMIF('Cinco 5K'!$F$2:$F$399,$F134,'Cinco 5K'!$J$2:$J$399)</f>
        <v>0</v>
      </c>
      <c r="I134" s="26">
        <f>SUMIF('Run for Freedom 10K'!$F$2:$F$300,$F134,'Run for Freedom 10K'!$J$2:$J$300)</f>
        <v>0</v>
      </c>
      <c r="J134" s="26">
        <f>SUMIF('Half Way to St. Patty 5K'!$F$2:$F$300,$F134,'Half Way to St. Patty 5K'!$J$2:$J$300)</f>
        <v>0</v>
      </c>
      <c r="K134" s="26">
        <f>SUMIF('Downriver 10K'!$F$2:$F$300,$F134,'Downriver 10K'!$J$2:$J$300)</f>
        <v>0</v>
      </c>
      <c r="L134" s="26">
        <f>SUMIF('New England Half'!$F$2:$F$300,$F134,'New England Half'!$J$2:$J$300)</f>
        <v>37</v>
      </c>
      <c r="M134" s="28">
        <f>SUM(G134:L134)</f>
        <v>37</v>
      </c>
    </row>
    <row r="135" spans="1:13" ht="12.45" x14ac:dyDescent="0.3">
      <c r="A135" t="s">
        <v>140</v>
      </c>
      <c r="B135" t="s">
        <v>141</v>
      </c>
      <c r="C135" t="s">
        <v>57</v>
      </c>
      <c r="D135">
        <v>29</v>
      </c>
      <c r="E135" t="s">
        <v>18</v>
      </c>
      <c r="F135" s="2" t="str">
        <f>A135&amp;B135&amp;C135&amp;E135</f>
        <v>AllisonBelliveauFGATE CITY STRIDERS</v>
      </c>
      <c r="G135" s="26">
        <f>SUMIF('Nashua 10K'!$F$2:$F$300,$F135,'Nashua 10K'!$J$2:$J$300)</f>
        <v>27</v>
      </c>
      <c r="H135" s="26">
        <f>SUMIF('Cinco 5K'!$F$2:$F$399,$F135,'Cinco 5K'!$J$2:$J$399)</f>
        <v>0</v>
      </c>
      <c r="I135" s="26">
        <f>SUMIF('Run for Freedom 10K'!$F$2:$F$300,$F135,'Run for Freedom 10K'!$J$2:$J$300)</f>
        <v>4.5625</v>
      </c>
      <c r="J135" s="26">
        <f>SUMIF('Half Way to St. Patty 5K'!$F$2:$F$300,$F135,'Half Way to St. Patty 5K'!$J$2:$J$300)</f>
        <v>0</v>
      </c>
      <c r="K135" s="26">
        <f>SUMIF('Downriver 10K'!$F$2:$F$300,$F135,'Downriver 10K'!$J$2:$J$300)</f>
        <v>0</v>
      </c>
      <c r="L135" s="26">
        <f>SUMIF('New England Half'!$F$2:$F$300,$F135,'New England Half'!$J$2:$J$300)</f>
        <v>5</v>
      </c>
      <c r="M135" s="28">
        <f>SUM(G135:L135)</f>
        <v>36.5625</v>
      </c>
    </row>
    <row r="136" spans="1:13" ht="12.45" x14ac:dyDescent="0.3">
      <c r="A136" t="s">
        <v>817</v>
      </c>
      <c r="B136" t="s">
        <v>815</v>
      </c>
      <c r="C136" t="s">
        <v>57</v>
      </c>
      <c r="D136">
        <v>40</v>
      </c>
      <c r="E136" s="2" t="s">
        <v>21</v>
      </c>
      <c r="F136" s="6" t="str">
        <f>A136&amp;B136&amp;C136&amp;E136</f>
        <v>ShaniBardachFUPPER VALLEY RUNNING CLUB</v>
      </c>
      <c r="G136" s="26">
        <f>SUMIF('Nashua 10K'!$F$2:$F$300,$F136,'Nashua 10K'!$J$2:$J$300)</f>
        <v>0</v>
      </c>
      <c r="H136" s="26">
        <f>SUMIF('Cinco 5K'!$F$2:$F$399,$F136,'Cinco 5K'!$J$2:$J$399)</f>
        <v>0</v>
      </c>
      <c r="I136" s="26">
        <f>SUMIF('Run for Freedom 10K'!$F$2:$F$300,$F136,'Run for Freedom 10K'!$J$2:$J$300)</f>
        <v>0</v>
      </c>
      <c r="J136" s="26">
        <f>SUMIF('Half Way to St. Patty 5K'!$F$2:$F$300,$F136,'Half Way to St. Patty 5K'!$J$2:$J$300)</f>
        <v>0</v>
      </c>
      <c r="K136" s="26">
        <f>SUMIF('Downriver 10K'!$F$2:$F$300,$F136,'Downriver 10K'!$J$2:$J$300)</f>
        <v>36.5</v>
      </c>
      <c r="L136" s="26">
        <f>SUMIF('New England Half'!$F$2:$F$300,$F136,'New England Half'!$J$2:$J$300)</f>
        <v>0</v>
      </c>
      <c r="M136" s="28">
        <f>SUM(G136:L136)</f>
        <v>36.5</v>
      </c>
    </row>
    <row r="137" spans="1:13" ht="12.45" x14ac:dyDescent="0.3">
      <c r="A137" s="3" t="s">
        <v>197</v>
      </c>
      <c r="B137" s="3" t="s">
        <v>743</v>
      </c>
      <c r="C137" s="3" t="s">
        <v>57</v>
      </c>
      <c r="D137" s="3">
        <v>38</v>
      </c>
      <c r="E137" t="s">
        <v>20</v>
      </c>
      <c r="F137" s="6" t="str">
        <f>A137&amp;B137&amp;C137&amp;E137</f>
        <v>RebeccaPeabodyFMILLENNIUM RUNNING</v>
      </c>
      <c r="G137" s="26">
        <f>SUMIF('Nashua 10K'!$F$2:$F$300,$F137,'Nashua 10K'!$J$2:$J$300)</f>
        <v>0</v>
      </c>
      <c r="H137" s="26">
        <f>SUMIF('Cinco 5K'!$F$2:$F$399,$F137,'Cinco 5K'!$J$2:$J$399)</f>
        <v>0</v>
      </c>
      <c r="I137" s="26">
        <f>SUMIF('Run for Freedom 10K'!$F$2:$F$300,$F137,'Run for Freedom 10K'!$J$2:$J$300)</f>
        <v>0</v>
      </c>
      <c r="J137" s="26">
        <f>SUMIF('Half Way to St. Patty 5K'!$F$2:$F$300,$F137,'Half Way to St. Patty 5K'!$J$2:$J$300)</f>
        <v>36.5</v>
      </c>
      <c r="K137" s="26">
        <f>SUMIF('Downriver 10K'!$F$2:$F$300,$F137,'Downriver 10K'!$J$2:$J$300)</f>
        <v>0</v>
      </c>
      <c r="L137" s="26">
        <f>SUMIF('New England Half'!$F$2:$F$300,$F137,'New England Half'!$J$2:$J$300)</f>
        <v>0</v>
      </c>
      <c r="M137" s="28">
        <f>SUM(G137:L137)</f>
        <v>36.5</v>
      </c>
    </row>
    <row r="138" spans="1:13" ht="12.45" x14ac:dyDescent="0.3">
      <c r="A138" s="2" t="s">
        <v>290</v>
      </c>
      <c r="B138" s="2" t="s">
        <v>291</v>
      </c>
      <c r="C138" s="2" t="s">
        <v>57</v>
      </c>
      <c r="D138" s="2">
        <v>44</v>
      </c>
      <c r="E138" t="s">
        <v>20</v>
      </c>
      <c r="F138" s="6" t="str">
        <f>A138&amp;B138&amp;C138&amp;E138</f>
        <v>JunChenFMILLENNIUM RUNNING</v>
      </c>
      <c r="G138" s="26">
        <f>SUMIF('Nashua 10K'!$F$2:$F$300,$F138,'Nashua 10K'!$J$2:$J$300)</f>
        <v>0</v>
      </c>
      <c r="H138" s="26">
        <f>SUMIF('Cinco 5K'!$F$2:$F$399,$F138,'Cinco 5K'!$J$2:$J$399)</f>
        <v>9.125</v>
      </c>
      <c r="I138" s="26">
        <f>SUMIF('Run for Freedom 10K'!$F$2:$F$300,$F138,'Run for Freedom 10K'!$J$2:$J$300)</f>
        <v>9.125</v>
      </c>
      <c r="J138" s="26">
        <f>SUMIF('Half Way to St. Patty 5K'!$F$2:$F$300,$F138,'Half Way to St. Patty 5K'!$J$2:$J$300)</f>
        <v>17.5</v>
      </c>
      <c r="K138" s="26">
        <f>SUMIF('Downriver 10K'!$F$2:$F$300,$F138,'Downriver 10K'!$J$2:$J$300)</f>
        <v>0</v>
      </c>
      <c r="L138" s="26">
        <f>SUMIF('New England Half'!$F$2:$F$300,$F138,'New England Half'!$J$2:$J$300)</f>
        <v>0</v>
      </c>
      <c r="M138" s="28">
        <f>SUM(G138:L138)</f>
        <v>35.75</v>
      </c>
    </row>
    <row r="139" spans="1:13" ht="12.45" x14ac:dyDescent="0.3">
      <c r="A139" s="3" t="s">
        <v>750</v>
      </c>
      <c r="B139" s="3" t="s">
        <v>751</v>
      </c>
      <c r="C139" s="3" t="s">
        <v>57</v>
      </c>
      <c r="D139" s="3">
        <v>53</v>
      </c>
      <c r="E139" t="s">
        <v>20</v>
      </c>
      <c r="F139" s="6" t="str">
        <f>A139&amp;B139&amp;C139&amp;E139</f>
        <v>TheresaNobleFMILLENNIUM RUNNING</v>
      </c>
      <c r="G139" s="26">
        <f>SUMIF('Nashua 10K'!$F$2:$F$300,$F139,'Nashua 10K'!$J$2:$J$300)</f>
        <v>0</v>
      </c>
      <c r="H139" s="26">
        <f>SUMIF('Cinco 5K'!$F$2:$F$399,$F139,'Cinco 5K'!$J$2:$J$399)</f>
        <v>0</v>
      </c>
      <c r="I139" s="26">
        <f>SUMIF('Run for Freedom 10K'!$F$2:$F$300,$F139,'Run for Freedom 10K'!$J$2:$J$300)</f>
        <v>0</v>
      </c>
      <c r="J139" s="26">
        <f>SUMIF('Half Way to St. Patty 5K'!$F$2:$F$300,$F139,'Half Way to St. Patty 5K'!$J$2:$J$300)</f>
        <v>19.75</v>
      </c>
      <c r="K139" s="26">
        <f>SUMIF('Downriver 10K'!$F$2:$F$300,$F139,'Downriver 10K'!$J$2:$J$300)</f>
        <v>0</v>
      </c>
      <c r="L139" s="26">
        <f>SUMIF('New England Half'!$F$2:$F$300,$F139,'New England Half'!$J$2:$J$300)</f>
        <v>16</v>
      </c>
      <c r="M139" s="28">
        <f>SUM(G139:L139)</f>
        <v>35.75</v>
      </c>
    </row>
    <row r="140" spans="1:13" ht="12.45" x14ac:dyDescent="0.3">
      <c r="A140" s="2" t="s">
        <v>154</v>
      </c>
      <c r="B140" s="2" t="s">
        <v>155</v>
      </c>
      <c r="C140" s="2" t="s">
        <v>57</v>
      </c>
      <c r="D140" s="2">
        <v>51</v>
      </c>
      <c r="E140" s="2" t="s">
        <v>18</v>
      </c>
      <c r="F140" s="6" t="str">
        <f>A140&amp;B140&amp;C140&amp;E140</f>
        <v>RobinTylimFGATE CITY STRIDERS</v>
      </c>
      <c r="G140" s="26">
        <f>SUMIF('Nashua 10K'!$F$2:$F$300,$F140,'Nashua 10K'!$J$2:$J$300)</f>
        <v>28</v>
      </c>
      <c r="H140" s="26">
        <f>SUMIF('Cinco 5K'!$F$2:$F$399,$F140,'Cinco 5K'!$J$2:$J$399)</f>
        <v>0</v>
      </c>
      <c r="I140" s="26">
        <f>SUMIF('Run for Freedom 10K'!$F$2:$F$300,$F140,'Run for Freedom 10K'!$J$2:$J$300)</f>
        <v>6.25</v>
      </c>
      <c r="J140" s="26">
        <f>SUMIF('Half Way to St. Patty 5K'!$F$2:$F$300,$F140,'Half Way to St. Patty 5K'!$J$2:$J$300)</f>
        <v>0</v>
      </c>
      <c r="K140" s="26">
        <f>SUMIF('Downriver 10K'!$F$2:$F$300,$F140,'Downriver 10K'!$J$2:$J$300)</f>
        <v>0</v>
      </c>
      <c r="L140" s="26">
        <f>SUMIF('New England Half'!$F$2:$F$300,$F140,'New England Half'!$J$2:$J$300)</f>
        <v>0</v>
      </c>
      <c r="M140" s="28">
        <f>SUM(G140:L140)</f>
        <v>34.25</v>
      </c>
    </row>
    <row r="141" spans="1:13" ht="12.45" x14ac:dyDescent="0.3">
      <c r="A141" t="s">
        <v>156</v>
      </c>
      <c r="B141" t="s">
        <v>722</v>
      </c>
      <c r="C141" s="3" t="s">
        <v>57</v>
      </c>
      <c r="D141">
        <v>66</v>
      </c>
      <c r="E141" t="s">
        <v>19</v>
      </c>
      <c r="F141" s="6" t="str">
        <f>A141&amp;B141&amp;C141&amp;E141</f>
        <v>LisaHarringtonFGREATER DERRY TRACK CLUB</v>
      </c>
      <c r="G141" s="26">
        <f>SUMIF('Nashua 10K'!$F$2:$F$300,$F141,'Nashua 10K'!$J$2:$J$300)</f>
        <v>0</v>
      </c>
      <c r="H141" s="26">
        <f>SUMIF('Cinco 5K'!$F$2:$F$399,$F141,'Cinco 5K'!$J$2:$J$399)</f>
        <v>0</v>
      </c>
      <c r="I141" s="26">
        <f>SUMIF('Run for Freedom 10K'!$F$2:$F$300,$F141,'Run for Freedom 10K'!$J$2:$J$300)</f>
        <v>0</v>
      </c>
      <c r="J141" s="26">
        <f>SUMIF('Half Way to St. Patty 5K'!$F$2:$F$300,$F141,'Half Way to St. Patty 5K'!$J$2:$J$300)</f>
        <v>33</v>
      </c>
      <c r="K141" s="26">
        <f>SUMIF('Downriver 10K'!$F$2:$F$300,$F141,'Downriver 10K'!$J$2:$J$300)</f>
        <v>0</v>
      </c>
      <c r="L141" s="26">
        <f>SUMIF('New England Half'!$F$2:$F$300,$F141,'New England Half'!$J$2:$J$300)</f>
        <v>0</v>
      </c>
      <c r="M141" s="28">
        <f>SUM(G141:L141)</f>
        <v>33</v>
      </c>
    </row>
    <row r="142" spans="1:13" ht="12.45" x14ac:dyDescent="0.3">
      <c r="A142" t="s">
        <v>848</v>
      </c>
      <c r="B142" t="s">
        <v>849</v>
      </c>
      <c r="C142" t="s">
        <v>57</v>
      </c>
      <c r="D142">
        <v>67</v>
      </c>
      <c r="E142" s="2" t="s">
        <v>21</v>
      </c>
      <c r="F142" s="6" t="str">
        <f>A142&amp;B142&amp;C142&amp;E142</f>
        <v>MarieParizoFUPPER VALLEY RUNNING CLUB</v>
      </c>
      <c r="G142" s="26">
        <f>SUMIF('Nashua 10K'!$F$2:$F$300,$F142,'Nashua 10K'!$J$2:$J$300)</f>
        <v>0</v>
      </c>
      <c r="H142" s="26">
        <f>SUMIF('Cinco 5K'!$F$2:$F$399,$F142,'Cinco 5K'!$J$2:$J$399)</f>
        <v>0</v>
      </c>
      <c r="I142" s="26">
        <f>SUMIF('Run for Freedom 10K'!$F$2:$F$300,$F142,'Run for Freedom 10K'!$J$2:$J$300)</f>
        <v>0</v>
      </c>
      <c r="J142" s="26">
        <f>SUMIF('Half Way to St. Patty 5K'!$F$2:$F$300,$F142,'Half Way to St. Patty 5K'!$J$2:$J$300)</f>
        <v>0</v>
      </c>
      <c r="K142" s="26">
        <f>SUMIF('Downriver 10K'!$F$2:$F$300,$F142,'Downriver 10K'!$J$2:$J$300)</f>
        <v>33</v>
      </c>
      <c r="L142" s="26">
        <f>SUMIF('New England Half'!$F$2:$F$300,$F142,'New England Half'!$J$2:$J$300)</f>
        <v>0</v>
      </c>
      <c r="M142" s="28">
        <f>SUM(G142:L142)</f>
        <v>33</v>
      </c>
    </row>
    <row r="143" spans="1:13" ht="12.45" x14ac:dyDescent="0.3">
      <c r="A143" t="s">
        <v>83</v>
      </c>
      <c r="B143" t="s">
        <v>814</v>
      </c>
      <c r="C143" s="3" t="s">
        <v>57</v>
      </c>
      <c r="D143">
        <v>28</v>
      </c>
      <c r="E143" s="2" t="s">
        <v>21</v>
      </c>
      <c r="F143" s="6" t="str">
        <f>A143&amp;B143&amp;C143&amp;E143</f>
        <v>SarahGoldsmithFUPPER VALLEY RUNNING CLUB</v>
      </c>
      <c r="G143" s="26">
        <f>SUMIF('Nashua 10K'!$F$2:$F$300,$F143,'Nashua 10K'!$J$2:$J$300)</f>
        <v>0</v>
      </c>
      <c r="H143" s="26">
        <f>SUMIF('Cinco 5K'!$F$2:$F$399,$F143,'Cinco 5K'!$J$2:$J$399)</f>
        <v>0</v>
      </c>
      <c r="I143" s="26">
        <f>SUMIF('Run for Freedom 10K'!$F$2:$F$300,$F143,'Run for Freedom 10K'!$J$2:$J$300)</f>
        <v>0</v>
      </c>
      <c r="J143" s="26">
        <f>SUMIF('Half Way to St. Patty 5K'!$F$2:$F$300,$F143,'Half Way to St. Patty 5K'!$J$2:$J$300)</f>
        <v>0</v>
      </c>
      <c r="K143" s="26">
        <f>SUMIF('Downriver 10K'!$F$2:$F$300,$F143,'Downriver 10K'!$J$2:$J$300)</f>
        <v>32</v>
      </c>
      <c r="L143" s="26">
        <f>SUMIF('New England Half'!$F$2:$F$300,$F143,'New England Half'!$J$2:$J$300)</f>
        <v>0</v>
      </c>
      <c r="M143" s="28">
        <f>SUM(G143:L143)</f>
        <v>32</v>
      </c>
    </row>
    <row r="144" spans="1:13" ht="12.45" x14ac:dyDescent="0.3">
      <c r="A144" t="s">
        <v>888</v>
      </c>
      <c r="B144" t="s">
        <v>889</v>
      </c>
      <c r="C144" t="s">
        <v>57</v>
      </c>
      <c r="D144">
        <v>23</v>
      </c>
      <c r="E144" t="s">
        <v>20</v>
      </c>
      <c r="F144" s="6" t="str">
        <f>A144&amp;B144&amp;C144&amp;E144</f>
        <v>MollieSimpsonFMILLENNIUM RUNNING</v>
      </c>
      <c r="G144" s="26">
        <f>SUMIF('Nashua 10K'!$F$2:$F$300,$F144,'Nashua 10K'!$J$2:$J$300)</f>
        <v>0</v>
      </c>
      <c r="H144" s="26">
        <f>SUMIF('Cinco 5K'!$F$2:$F$399,$F144,'Cinco 5K'!$J$2:$J$399)</f>
        <v>0</v>
      </c>
      <c r="I144" s="26">
        <f>SUMIF('Run for Freedom 10K'!$F$2:$F$300,$F144,'Run for Freedom 10K'!$J$2:$J$300)</f>
        <v>0</v>
      </c>
      <c r="J144" s="26">
        <f>SUMIF('Half Way to St. Patty 5K'!$F$2:$F$300,$F144,'Half Way to St. Patty 5K'!$J$2:$J$300)</f>
        <v>0</v>
      </c>
      <c r="K144" s="26">
        <f>SUMIF('Downriver 10K'!$F$2:$F$300,$F144,'Downriver 10K'!$J$2:$J$300)</f>
        <v>0</v>
      </c>
      <c r="L144" s="26">
        <f>SUMIF('New England Half'!$F$2:$F$300,$F144,'New England Half'!$J$2:$J$300)</f>
        <v>32</v>
      </c>
      <c r="M144" s="28">
        <f>SUM(G144:L144)</f>
        <v>32</v>
      </c>
    </row>
    <row r="145" spans="1:13" ht="12.45" x14ac:dyDescent="0.3">
      <c r="A145" s="2" t="s">
        <v>221</v>
      </c>
      <c r="B145" s="2" t="s">
        <v>222</v>
      </c>
      <c r="C145" s="2" t="s">
        <v>57</v>
      </c>
      <c r="D145" s="2">
        <v>63</v>
      </c>
      <c r="E145" s="2" t="s">
        <v>18</v>
      </c>
      <c r="F145" s="6" t="str">
        <f>A145&amp;B145&amp;C145&amp;E145</f>
        <v>PriscillaFlynnFGATE CITY STRIDERS</v>
      </c>
      <c r="G145" s="26">
        <f>SUMIF('Nashua 10K'!$F$2:$F$300,$F145,'Nashua 10K'!$J$2:$J$300)</f>
        <v>0</v>
      </c>
      <c r="H145" s="26">
        <f>SUMIF('Cinco 5K'!$F$2:$F$399,$F145,'Cinco 5K'!$J$2:$J$399)</f>
        <v>31</v>
      </c>
      <c r="I145" s="26">
        <f>SUMIF('Run for Freedom 10K'!$F$2:$F$300,$F145,'Run for Freedom 10K'!$J$2:$J$300)</f>
        <v>0</v>
      </c>
      <c r="J145" s="26">
        <f>SUMIF('Half Way to St. Patty 5K'!$F$2:$F$300,$F145,'Half Way to St. Patty 5K'!$J$2:$J$300)</f>
        <v>0</v>
      </c>
      <c r="K145" s="26">
        <f>SUMIF('Downriver 10K'!$F$2:$F$300,$F145,'Downriver 10K'!$J$2:$J$300)</f>
        <v>0</v>
      </c>
      <c r="L145" s="26">
        <f>SUMIF('New England Half'!$F$2:$F$300,$F145,'New England Half'!$J$2:$J$300)</f>
        <v>0</v>
      </c>
      <c r="M145" s="28">
        <f>SUM(G145:L145)</f>
        <v>31</v>
      </c>
    </row>
    <row r="146" spans="1:13" ht="12.45" x14ac:dyDescent="0.3">
      <c r="A146" t="s">
        <v>271</v>
      </c>
      <c r="B146" t="s">
        <v>272</v>
      </c>
      <c r="C146" t="s">
        <v>57</v>
      </c>
      <c r="D146">
        <v>44</v>
      </c>
      <c r="E146" t="s">
        <v>20</v>
      </c>
      <c r="F146" s="6" t="str">
        <f>A146&amp;B146&amp;C146&amp;E146</f>
        <v>AchsaKlugFMILLENNIUM RUNNING</v>
      </c>
      <c r="G146" s="26">
        <f>SUMIF('Nashua 10K'!$F$2:$F$300,$F146,'Nashua 10K'!$J$2:$J$300)</f>
        <v>0</v>
      </c>
      <c r="H146" s="26">
        <f>SUMIF('Cinco 5K'!$F$2:$F$399,$F146,'Cinco 5K'!$J$2:$J$399)</f>
        <v>12.5</v>
      </c>
      <c r="I146" s="26">
        <f>SUMIF('Run for Freedom 10K'!$F$2:$F$300,$F146,'Run for Freedom 10K'!$J$2:$J$300)</f>
        <v>0</v>
      </c>
      <c r="J146" s="26">
        <f>SUMIF('Half Way to St. Patty 5K'!$F$2:$F$300,$F146,'Half Way to St. Patty 5K'!$J$2:$J$300)</f>
        <v>0</v>
      </c>
      <c r="K146" s="26">
        <f>SUMIF('Downriver 10K'!$F$2:$F$300,$F146,'Downriver 10K'!$J$2:$J$300)</f>
        <v>0</v>
      </c>
      <c r="L146" s="26">
        <f>SUMIF('New England Half'!$F$2:$F$300,$F146,'New England Half'!$J$2:$J$300)</f>
        <v>17</v>
      </c>
      <c r="M146" s="28">
        <f>SUM(G146:L146)</f>
        <v>29.5</v>
      </c>
    </row>
    <row r="147" spans="1:13" ht="12.45" x14ac:dyDescent="0.3">
      <c r="A147" s="3" t="s">
        <v>855</v>
      </c>
      <c r="B147" s="3" t="s">
        <v>856</v>
      </c>
      <c r="C147" s="3" t="s">
        <v>57</v>
      </c>
      <c r="D147" s="3">
        <v>33</v>
      </c>
      <c r="E147" s="2" t="s">
        <v>21</v>
      </c>
      <c r="F147" s="6" t="str">
        <f>A147&amp;B147&amp;C147&amp;E147</f>
        <v>RamseySteinerFUPPER VALLEY RUNNING CLUB</v>
      </c>
      <c r="G147" s="26">
        <f>SUMIF('Nashua 10K'!$F$2:$F$300,$F147,'Nashua 10K'!$J$2:$J$300)</f>
        <v>0</v>
      </c>
      <c r="H147" s="26">
        <f>SUMIF('Cinco 5K'!$F$2:$F$399,$F147,'Cinco 5K'!$J$2:$J$399)</f>
        <v>0</v>
      </c>
      <c r="I147" s="26">
        <f>SUMIF('Run for Freedom 10K'!$F$2:$F$300,$F147,'Run for Freedom 10K'!$J$2:$J$300)</f>
        <v>0</v>
      </c>
      <c r="J147" s="26">
        <f>SUMIF('Half Way to St. Patty 5K'!$F$2:$F$300,$F147,'Half Way to St. Patty 5K'!$J$2:$J$300)</f>
        <v>0</v>
      </c>
      <c r="K147" s="26">
        <f>SUMIF('Downriver 10K'!$F$2:$F$300,$F147,'Downriver 10K'!$J$2:$J$300)</f>
        <v>29</v>
      </c>
      <c r="L147" s="26">
        <f>SUMIF('New England Half'!$F$2:$F$300,$F147,'New England Half'!$J$2:$J$300)</f>
        <v>0</v>
      </c>
      <c r="M147" s="28">
        <f>SUM(G147:L147)</f>
        <v>29</v>
      </c>
    </row>
    <row r="148" spans="1:13" ht="12.45" x14ac:dyDescent="0.3">
      <c r="A148" s="3" t="s">
        <v>103</v>
      </c>
      <c r="B148" s="3" t="s">
        <v>935</v>
      </c>
      <c r="C148" s="3" t="s">
        <v>57</v>
      </c>
      <c r="D148" s="3">
        <v>51</v>
      </c>
      <c r="E148" t="s">
        <v>18</v>
      </c>
      <c r="F148" s="6" t="str">
        <f>A148&amp;B148&amp;C148&amp;E148</f>
        <v>JenniferSaleskyFGATE CITY STRIDERS</v>
      </c>
      <c r="G148" s="26">
        <f>SUMIF('Nashua 10K'!$F$2:$F$300,$F148,'Nashua 10K'!$J$2:$J$300)</f>
        <v>0</v>
      </c>
      <c r="H148" s="26">
        <f>SUMIF('Cinco 5K'!$F$2:$F$399,$F148,'Cinco 5K'!$J$2:$J$399)</f>
        <v>0</v>
      </c>
      <c r="I148" s="26">
        <f>SUMIF('Run for Freedom 10K'!$F$2:$F$300,$F148,'Run for Freedom 10K'!$J$2:$J$300)</f>
        <v>0</v>
      </c>
      <c r="J148" s="26">
        <f>SUMIF('Half Way to St. Patty 5K'!$F$2:$F$300,$F148,'Half Way to St. Patty 5K'!$J$2:$J$300)</f>
        <v>0</v>
      </c>
      <c r="K148" s="26">
        <f>SUMIF('Downriver 10K'!$F$2:$F$300,$F148,'Downriver 10K'!$J$2:$J$300)</f>
        <v>0</v>
      </c>
      <c r="L148" s="26">
        <f>SUMIF('New England Half'!$F$2:$F$300,$F148,'New England Half'!$J$2:$J$300)</f>
        <v>28</v>
      </c>
      <c r="M148" s="28">
        <f>SUM(G148:L148)</f>
        <v>28</v>
      </c>
    </row>
    <row r="149" spans="1:13" ht="12.45" x14ac:dyDescent="0.3">
      <c r="A149" s="3" t="s">
        <v>857</v>
      </c>
      <c r="B149" s="3" t="s">
        <v>858</v>
      </c>
      <c r="C149" s="3" t="s">
        <v>57</v>
      </c>
      <c r="D149" s="3">
        <v>32</v>
      </c>
      <c r="E149" s="2" t="s">
        <v>21</v>
      </c>
      <c r="F149" s="6" t="str">
        <f>A149&amp;B149&amp;C149&amp;E149</f>
        <v>LaurenPalletFUPPER VALLEY RUNNING CLUB</v>
      </c>
      <c r="G149" s="26">
        <f>SUMIF('Nashua 10K'!$F$2:$F$300,$F149,'Nashua 10K'!$J$2:$J$300)</f>
        <v>0</v>
      </c>
      <c r="H149" s="26">
        <f>SUMIF('Cinco 5K'!$F$2:$F$399,$F149,'Cinco 5K'!$J$2:$J$399)</f>
        <v>0</v>
      </c>
      <c r="I149" s="26">
        <f>SUMIF('Run for Freedom 10K'!$F$2:$F$300,$F149,'Run for Freedom 10K'!$J$2:$J$300)</f>
        <v>0</v>
      </c>
      <c r="J149" s="26">
        <f>SUMIF('Half Way to St. Patty 5K'!$F$2:$F$300,$F149,'Half Way to St. Patty 5K'!$J$2:$J$300)</f>
        <v>0</v>
      </c>
      <c r="K149" s="26">
        <f>SUMIF('Downriver 10K'!$F$2:$F$300,$F149,'Downriver 10K'!$J$2:$J$300)</f>
        <v>27</v>
      </c>
      <c r="L149" s="26">
        <f>SUMIF('New England Half'!$F$2:$F$300,$F149,'New England Half'!$J$2:$J$300)</f>
        <v>0</v>
      </c>
      <c r="M149" s="28">
        <f>SUM(G149:L149)</f>
        <v>27</v>
      </c>
    </row>
    <row r="150" spans="1:13" ht="12.45" x14ac:dyDescent="0.3">
      <c r="A150" s="2" t="s">
        <v>95</v>
      </c>
      <c r="B150" s="2" t="s">
        <v>235</v>
      </c>
      <c r="C150" s="2" t="s">
        <v>57</v>
      </c>
      <c r="D150" s="2">
        <v>57</v>
      </c>
      <c r="E150" t="s">
        <v>20</v>
      </c>
      <c r="F150" s="6" t="str">
        <f>A150&amp;B150&amp;C150&amp;E150</f>
        <v>LindaPelchatFMILLENNIUM RUNNING</v>
      </c>
      <c r="G150" s="26">
        <f>SUMIF('Nashua 10K'!$F$2:$F$300,$F150,'Nashua 10K'!$J$2:$J$300)</f>
        <v>0</v>
      </c>
      <c r="H150" s="26">
        <f>SUMIF('Cinco 5K'!$F$2:$F$399,$F150,'Cinco 5K'!$J$2:$J$399)</f>
        <v>27</v>
      </c>
      <c r="I150" s="26">
        <f>SUMIF('Run for Freedom 10K'!$F$2:$F$300,$F150,'Run for Freedom 10K'!$J$2:$J$300)</f>
        <v>0</v>
      </c>
      <c r="J150" s="26">
        <f>SUMIF('Half Way to St. Patty 5K'!$F$2:$F$300,$F150,'Half Way to St. Patty 5K'!$J$2:$J$300)</f>
        <v>0</v>
      </c>
      <c r="K150" s="26">
        <f>SUMIF('Downriver 10K'!$F$2:$F$300,$F150,'Downriver 10K'!$J$2:$J$300)</f>
        <v>0</v>
      </c>
      <c r="L150" s="26">
        <f>SUMIF('New England Half'!$F$2:$F$300,$F150,'New England Half'!$J$2:$J$300)</f>
        <v>0</v>
      </c>
      <c r="M150" s="28">
        <f>SUM(G150:L150)</f>
        <v>27</v>
      </c>
    </row>
    <row r="151" spans="1:13" ht="12.45" x14ac:dyDescent="0.3">
      <c r="A151" s="3" t="s">
        <v>792</v>
      </c>
      <c r="B151" s="3" t="s">
        <v>165</v>
      </c>
      <c r="C151" s="3" t="s">
        <v>57</v>
      </c>
      <c r="D151" s="3">
        <v>26</v>
      </c>
      <c r="E151" t="s">
        <v>19</v>
      </c>
      <c r="F151" s="6" t="str">
        <f>A151&amp;B151&amp;C151&amp;E151</f>
        <v>HannahFarnsworthFGREATER DERRY TRACK CLUB</v>
      </c>
      <c r="G151" s="26">
        <f>SUMIF('Nashua 10K'!$F$2:$F$300,$F151,'Nashua 10K'!$J$2:$J$300)</f>
        <v>0</v>
      </c>
      <c r="H151" s="26">
        <f>SUMIF('Cinco 5K'!$F$2:$F$399,$F151,'Cinco 5K'!$J$2:$J$399)</f>
        <v>0</v>
      </c>
      <c r="I151" s="26">
        <f>SUMIF('Run for Freedom 10K'!$F$2:$F$300,$F151,'Run for Freedom 10K'!$J$2:$J$300)</f>
        <v>0</v>
      </c>
      <c r="J151" s="26">
        <f>SUMIF('Half Way to St. Patty 5K'!$F$2:$F$300,$F151,'Half Way to St. Patty 5K'!$J$2:$J$300)</f>
        <v>0</v>
      </c>
      <c r="K151" s="26">
        <f>SUMIF('Downriver 10K'!$F$2:$F$300,$F151,'Downriver 10K'!$J$2:$J$300)</f>
        <v>0</v>
      </c>
      <c r="L151" s="26">
        <f>SUMIF('New England Half'!$F$2:$F$300,$F151,'New England Half'!$J$2:$J$300)</f>
        <v>26</v>
      </c>
      <c r="M151" s="28">
        <f>SUM(G151:L151)</f>
        <v>26</v>
      </c>
    </row>
    <row r="152" spans="1:13" ht="12.45" x14ac:dyDescent="0.3">
      <c r="A152" t="s">
        <v>344</v>
      </c>
      <c r="B152" t="s">
        <v>112</v>
      </c>
      <c r="C152" t="s">
        <v>57</v>
      </c>
      <c r="D152">
        <v>43</v>
      </c>
      <c r="E152" t="s">
        <v>20</v>
      </c>
      <c r="F152" s="6" t="str">
        <f>A152&amp;B152&amp;C152&amp;E152</f>
        <v>MalissaKnightFMILLENNIUM RUNNING</v>
      </c>
      <c r="G152" s="26">
        <f>SUMIF('Nashua 10K'!$F$2:$F$300,$F152,'Nashua 10K'!$J$2:$J$300)</f>
        <v>0</v>
      </c>
      <c r="H152" s="26">
        <f>SUMIF('Cinco 5K'!$F$2:$F$399,$F152,'Cinco 5K'!$J$2:$J$399)</f>
        <v>2</v>
      </c>
      <c r="I152" s="26">
        <f>SUMIF('Run for Freedom 10K'!$F$2:$F$300,$F152,'Run for Freedom 10K'!$J$2:$J$300)</f>
        <v>0</v>
      </c>
      <c r="J152" s="26">
        <f>SUMIF('Half Way to St. Patty 5K'!$F$2:$F$300,$F152,'Half Way to St. Patty 5K'!$J$2:$J$300)</f>
        <v>14.5</v>
      </c>
      <c r="K152" s="26">
        <f>SUMIF('Downriver 10K'!$F$2:$F$300,$F152,'Downriver 10K'!$J$2:$J$300)</f>
        <v>0</v>
      </c>
      <c r="L152" s="26">
        <f>SUMIF('New England Half'!$F$2:$F$300,$F152,'New England Half'!$J$2:$J$300)</f>
        <v>9</v>
      </c>
      <c r="M152" s="28">
        <f>SUM(G152:L152)</f>
        <v>25.5</v>
      </c>
    </row>
    <row r="153" spans="1:13" ht="12.45" x14ac:dyDescent="0.3">
      <c r="A153" t="s">
        <v>273</v>
      </c>
      <c r="B153" t="s">
        <v>250</v>
      </c>
      <c r="C153" t="s">
        <v>57</v>
      </c>
      <c r="D153">
        <v>41</v>
      </c>
      <c r="E153" s="2" t="s">
        <v>21</v>
      </c>
      <c r="F153" s="6" t="str">
        <f>A153&amp;B153&amp;C153&amp;E153</f>
        <v>KimberlyAllenFUPPER VALLEY RUNNING CLUB</v>
      </c>
      <c r="G153" s="26">
        <f>SUMIF('Nashua 10K'!$F$2:$F$300,$F153,'Nashua 10K'!$J$2:$J$300)</f>
        <v>0</v>
      </c>
      <c r="H153" s="26">
        <f>SUMIF('Cinco 5K'!$F$2:$F$399,$F153,'Cinco 5K'!$J$2:$J$399)</f>
        <v>0</v>
      </c>
      <c r="I153" s="26">
        <f>SUMIF('Run for Freedom 10K'!$F$2:$F$300,$F153,'Run for Freedom 10K'!$J$2:$J$300)</f>
        <v>0</v>
      </c>
      <c r="J153" s="26">
        <f>SUMIF('Half Way to St. Patty 5K'!$F$2:$F$300,$F153,'Half Way to St. Patty 5K'!$J$2:$J$300)</f>
        <v>0</v>
      </c>
      <c r="K153" s="26">
        <f>SUMIF('Downriver 10K'!$F$2:$F$300,$F153,'Downriver 10K'!$J$2:$J$300)</f>
        <v>25</v>
      </c>
      <c r="L153" s="26">
        <f>SUMIF('New England Half'!$F$2:$F$300,$F153,'New England Half'!$J$2:$J$300)</f>
        <v>0</v>
      </c>
      <c r="M153" s="28">
        <f>SUM(G153:L153)</f>
        <v>25</v>
      </c>
    </row>
    <row r="154" spans="1:13" ht="12.45" x14ac:dyDescent="0.3">
      <c r="A154" s="3" t="s">
        <v>907</v>
      </c>
      <c r="B154" s="3" t="s">
        <v>908</v>
      </c>
      <c r="C154" s="3" t="s">
        <v>57</v>
      </c>
      <c r="D154" s="3">
        <v>72</v>
      </c>
      <c r="E154" t="s">
        <v>20</v>
      </c>
      <c r="F154" s="6" t="str">
        <f>A154&amp;B154&amp;C154&amp;E154</f>
        <v>VeraStanwoodFMILLENNIUM RUNNING</v>
      </c>
      <c r="G154" s="26">
        <f>SUMIF('Nashua 10K'!$F$2:$F$300,$F154,'Nashua 10K'!$J$2:$J$300)</f>
        <v>0</v>
      </c>
      <c r="H154" s="26">
        <f>SUMIF('Cinco 5K'!$F$2:$F$399,$F154,'Cinco 5K'!$J$2:$J$399)</f>
        <v>0</v>
      </c>
      <c r="I154" s="26">
        <f>SUMIF('Run for Freedom 10K'!$F$2:$F$300,$F154,'Run for Freedom 10K'!$J$2:$J$300)</f>
        <v>0</v>
      </c>
      <c r="J154" s="26">
        <f>SUMIF('Half Way to St. Patty 5K'!$F$2:$F$300,$F154,'Half Way to St. Patty 5K'!$J$2:$J$300)</f>
        <v>0</v>
      </c>
      <c r="K154" s="26">
        <f>SUMIF('Downriver 10K'!$F$2:$F$300,$F154,'Downriver 10K'!$J$2:$J$300)</f>
        <v>0</v>
      </c>
      <c r="L154" s="26">
        <f>SUMIF('New England Half'!$F$2:$F$300,$F154,'New England Half'!$J$2:$J$300)</f>
        <v>25</v>
      </c>
      <c r="M154" s="28">
        <f>SUM(G154:L154)</f>
        <v>25</v>
      </c>
    </row>
    <row r="155" spans="1:13" ht="12.45" x14ac:dyDescent="0.3">
      <c r="A155" t="s">
        <v>266</v>
      </c>
      <c r="B155" t="s">
        <v>267</v>
      </c>
      <c r="C155" t="s">
        <v>57</v>
      </c>
      <c r="D155">
        <v>35</v>
      </c>
      <c r="E155" t="s">
        <v>19</v>
      </c>
      <c r="F155" s="2" t="str">
        <f>A155&amp;B155&amp;C155&amp;E155</f>
        <v>JannaHrubyFGREATER DERRY TRACK CLUB</v>
      </c>
      <c r="G155" s="26">
        <f>SUMIF('Nashua 10K'!$F$2:$F$300,$F155,'Nashua 10K'!$J$2:$J$300)</f>
        <v>0</v>
      </c>
      <c r="H155" s="26">
        <f>SUMIF('Cinco 5K'!$F$2:$F$399,$F155,'Cinco 5K'!$J$2:$J$399)</f>
        <v>13.5</v>
      </c>
      <c r="I155" s="26">
        <f>SUMIF('Run for Freedom 10K'!$F$2:$F$300,$F155,'Run for Freedom 10K'!$J$2:$J$300)</f>
        <v>0</v>
      </c>
      <c r="J155" s="26">
        <f>SUMIF('Half Way to St. Patty 5K'!$F$2:$F$300,$F155,'Half Way to St. Patty 5K'!$J$2:$J$300)</f>
        <v>11.375</v>
      </c>
      <c r="K155" s="26">
        <f>SUMIF('Downriver 10K'!$F$2:$F$300,$F155,'Downriver 10K'!$J$2:$J$300)</f>
        <v>0</v>
      </c>
      <c r="L155" s="26">
        <f>SUMIF('New England Half'!$F$2:$F$300,$F155,'New England Half'!$J$2:$J$300)</f>
        <v>0</v>
      </c>
      <c r="M155" s="28">
        <f>SUM(G155:L155)</f>
        <v>24.875</v>
      </c>
    </row>
    <row r="156" spans="1:13" ht="12.45" x14ac:dyDescent="0.3">
      <c r="A156" t="s">
        <v>395</v>
      </c>
      <c r="B156" t="s">
        <v>396</v>
      </c>
      <c r="C156" t="s">
        <v>57</v>
      </c>
      <c r="D156">
        <v>46</v>
      </c>
      <c r="E156" t="s">
        <v>18</v>
      </c>
      <c r="F156" s="6" t="str">
        <f>A156&amp;B156&amp;C156&amp;E156</f>
        <v>Johanna LisleNewboldFGATE CITY STRIDERS</v>
      </c>
      <c r="G156" s="26">
        <f>SUMIF('Nashua 10K'!$F$2:$F$300,$F156,'Nashua 10K'!$J$2:$J$300)</f>
        <v>0</v>
      </c>
      <c r="H156" s="26">
        <f>SUMIF('Cinco 5K'!$F$2:$F$399,$F156,'Cinco 5K'!$J$2:$J$399)</f>
        <v>2</v>
      </c>
      <c r="I156" s="26">
        <f>SUMIF('Run for Freedom 10K'!$F$2:$F$300,$F156,'Run for Freedom 10K'!$J$2:$J$300)</f>
        <v>4.375</v>
      </c>
      <c r="J156" s="26">
        <f>SUMIF('Half Way to St. Patty 5K'!$F$2:$F$300,$F156,'Half Way to St. Patty 5K'!$J$2:$J$300)</f>
        <v>6.75</v>
      </c>
      <c r="K156" s="26">
        <f>SUMIF('Downriver 10K'!$F$2:$F$300,$F156,'Downriver 10K'!$J$2:$J$300)</f>
        <v>11.75</v>
      </c>
      <c r="L156" s="26">
        <f>SUMIF('New England Half'!$F$2:$F$300,$F156,'New England Half'!$J$2:$J$300)</f>
        <v>0</v>
      </c>
      <c r="M156" s="28">
        <f>SUM(G156:L156)</f>
        <v>24.875</v>
      </c>
    </row>
    <row r="157" spans="1:13" ht="12.45" x14ac:dyDescent="0.3">
      <c r="A157" t="s">
        <v>633</v>
      </c>
      <c r="B157" t="s">
        <v>634</v>
      </c>
      <c r="C157" t="s">
        <v>57</v>
      </c>
      <c r="D157">
        <v>32</v>
      </c>
      <c r="E157" t="s">
        <v>20</v>
      </c>
      <c r="F157" s="2" t="str">
        <f>A157&amp;B157&amp;C157&amp;E157</f>
        <v>CourtneyAndingFMILLENNIUM RUNNING</v>
      </c>
      <c r="G157" s="26">
        <f>SUMIF('Nashua 10K'!$F$2:$F$300,$F157,'Nashua 10K'!$J$2:$J$300)</f>
        <v>0</v>
      </c>
      <c r="H157" s="26">
        <f>SUMIF('Cinco 5K'!$F$2:$F$399,$F157,'Cinco 5K'!$J$2:$J$399)</f>
        <v>0</v>
      </c>
      <c r="I157" s="26">
        <f>SUMIF('Run for Freedom 10K'!$F$2:$F$300,$F157,'Run for Freedom 10K'!$J$2:$J$300)</f>
        <v>11.75</v>
      </c>
      <c r="J157" s="26">
        <f>SUMIF('Half Way to St. Patty 5K'!$F$2:$F$300,$F157,'Half Way to St. Patty 5K'!$J$2:$J$300)</f>
        <v>0</v>
      </c>
      <c r="K157" s="26">
        <f>SUMIF('Downriver 10K'!$F$2:$F$300,$F157,'Downriver 10K'!$J$2:$J$300)</f>
        <v>0</v>
      </c>
      <c r="L157" s="26">
        <f>SUMIF('New England Half'!$F$2:$F$300,$F157,'New England Half'!$J$2:$J$300)</f>
        <v>13</v>
      </c>
      <c r="M157" s="28">
        <f>SUM(G157:L157)</f>
        <v>24.75</v>
      </c>
    </row>
    <row r="158" spans="1:13" ht="12.45" x14ac:dyDescent="0.3">
      <c r="A158" t="s">
        <v>425</v>
      </c>
      <c r="B158" t="s">
        <v>426</v>
      </c>
      <c r="C158" t="s">
        <v>57</v>
      </c>
      <c r="D158">
        <v>31</v>
      </c>
      <c r="E158" t="s">
        <v>20</v>
      </c>
      <c r="F158" s="2" t="str">
        <f>A158&amp;B158&amp;C158&amp;E158</f>
        <v>ErynMahoneyFMILLENNIUM RUNNING</v>
      </c>
      <c r="G158" s="26">
        <f>SUMIF('Nashua 10K'!$F$2:$F$300,$F158,'Nashua 10K'!$J$2:$J$300)</f>
        <v>0</v>
      </c>
      <c r="H158" s="26">
        <f>SUMIF('Cinco 5K'!$F$2:$F$399,$F158,'Cinco 5K'!$J$2:$J$399)</f>
        <v>2</v>
      </c>
      <c r="I158" s="26">
        <f>SUMIF('Run for Freedom 10K'!$F$2:$F$300,$F158,'Run for Freedom 10K'!$J$2:$J$300)</f>
        <v>20.5</v>
      </c>
      <c r="J158" s="26">
        <f>SUMIF('Half Way to St. Patty 5K'!$F$2:$F$300,$F158,'Half Way to St. Patty 5K'!$J$2:$J$300)</f>
        <v>2</v>
      </c>
      <c r="K158" s="26">
        <f>SUMIF('Downriver 10K'!$F$2:$F$300,$F158,'Downriver 10K'!$J$2:$J$300)</f>
        <v>0</v>
      </c>
      <c r="L158" s="26">
        <f>SUMIF('New England Half'!$F$2:$F$300,$F158,'New England Half'!$J$2:$J$300)</f>
        <v>0</v>
      </c>
      <c r="M158" s="28">
        <f>SUM(G158:L158)</f>
        <v>24.5</v>
      </c>
    </row>
    <row r="159" spans="1:13" ht="12.45" x14ac:dyDescent="0.3">
      <c r="A159" t="s">
        <v>622</v>
      </c>
      <c r="B159" t="s">
        <v>623</v>
      </c>
      <c r="C159" t="s">
        <v>57</v>
      </c>
      <c r="D159">
        <v>29</v>
      </c>
      <c r="E159" t="s">
        <v>20</v>
      </c>
      <c r="F159" s="2" t="str">
        <f>A159&amp;B159&amp;C159&amp;E159</f>
        <v>ToniBagarellaFMILLENNIUM RUNNING</v>
      </c>
      <c r="G159" s="26">
        <f>SUMIF('Nashua 10K'!$F$2:$F$300,$F159,'Nashua 10K'!$J$2:$J$300)</f>
        <v>0</v>
      </c>
      <c r="H159" s="26">
        <f>SUMIF('Cinco 5K'!$F$2:$F$399,$F159,'Cinco 5K'!$J$2:$J$399)</f>
        <v>0</v>
      </c>
      <c r="I159" s="26">
        <f>SUMIF('Run for Freedom 10K'!$F$2:$F$300,$F159,'Run for Freedom 10K'!$J$2:$J$300)</f>
        <v>24.25</v>
      </c>
      <c r="J159" s="26">
        <f>SUMIF('Half Way to St. Patty 5K'!$F$2:$F$300,$F159,'Half Way to St. Patty 5K'!$J$2:$J$300)</f>
        <v>0</v>
      </c>
      <c r="K159" s="26">
        <f>SUMIF('Downriver 10K'!$F$2:$F$300,$F159,'Downriver 10K'!$J$2:$J$300)</f>
        <v>0</v>
      </c>
      <c r="L159" s="26">
        <f>SUMIF('New England Half'!$F$2:$F$300,$F159,'New England Half'!$J$2:$J$300)</f>
        <v>0</v>
      </c>
      <c r="M159" s="28">
        <f>SUM(G159:L159)</f>
        <v>24.25</v>
      </c>
    </row>
    <row r="160" spans="1:13" ht="12.45" x14ac:dyDescent="0.3">
      <c r="A160" s="2" t="s">
        <v>313</v>
      </c>
      <c r="B160" s="2" t="s">
        <v>314</v>
      </c>
      <c r="C160" s="2" t="s">
        <v>57</v>
      </c>
      <c r="D160" s="2">
        <v>35</v>
      </c>
      <c r="E160" t="s">
        <v>20</v>
      </c>
      <c r="F160" s="2" t="str">
        <f>A160&amp;B160&amp;C160&amp;E160</f>
        <v>KrystalBessetteFMILLENNIUM RUNNING</v>
      </c>
      <c r="G160" s="26">
        <f>SUMIF('Nashua 10K'!$F$2:$F$300,$F160,'Nashua 10K'!$J$2:$J$300)</f>
        <v>0</v>
      </c>
      <c r="H160" s="26">
        <f>SUMIF('Cinco 5K'!$F$2:$F$399,$F160,'Cinco 5K'!$J$2:$J$399)</f>
        <v>4.25</v>
      </c>
      <c r="I160" s="26">
        <f>SUMIF('Run for Freedom 10K'!$F$2:$F$300,$F160,'Run for Freedom 10K'!$J$2:$J$300)</f>
        <v>0</v>
      </c>
      <c r="J160" s="26">
        <f>SUMIF('Half Way to St. Patty 5K'!$F$2:$F$300,$F160,'Half Way to St. Patty 5K'!$J$2:$J$300)</f>
        <v>0</v>
      </c>
      <c r="K160" s="26">
        <f>SUMIF('Downriver 10K'!$F$2:$F$300,$F160,'Downriver 10K'!$J$2:$J$300)</f>
        <v>0</v>
      </c>
      <c r="L160" s="26">
        <f>SUMIF('New England Half'!$F$2:$F$300,$F160,'New England Half'!$J$2:$J$300)</f>
        <v>20</v>
      </c>
      <c r="M160" s="28">
        <f>SUM(G160:L160)</f>
        <v>24.25</v>
      </c>
    </row>
    <row r="161" spans="1:13" ht="12.45" x14ac:dyDescent="0.3">
      <c r="A161" s="2" t="s">
        <v>240</v>
      </c>
      <c r="B161" s="2" t="s">
        <v>241</v>
      </c>
      <c r="C161" s="2" t="s">
        <v>57</v>
      </c>
      <c r="D161" s="2">
        <v>52</v>
      </c>
      <c r="E161" t="s">
        <v>20</v>
      </c>
      <c r="F161" s="6" t="str">
        <f>A161&amp;B161&amp;C161&amp;E161</f>
        <v>MichelleEdwardsFMILLENNIUM RUNNING</v>
      </c>
      <c r="G161" s="26">
        <f>SUMIF('Nashua 10K'!$F$2:$F$300,$F161,'Nashua 10K'!$J$2:$J$300)</f>
        <v>0</v>
      </c>
      <c r="H161" s="26">
        <f>SUMIF('Cinco 5K'!$F$2:$F$399,$F161,'Cinco 5K'!$J$2:$J$399)</f>
        <v>24.25</v>
      </c>
      <c r="I161" s="26">
        <f>SUMIF('Run for Freedom 10K'!$F$2:$F$300,$F161,'Run for Freedom 10K'!$J$2:$J$300)</f>
        <v>0</v>
      </c>
      <c r="J161" s="26">
        <f>SUMIF('Half Way to St. Patty 5K'!$F$2:$F$300,$F161,'Half Way to St. Patty 5K'!$J$2:$J$300)</f>
        <v>0</v>
      </c>
      <c r="K161" s="26">
        <f>SUMIF('Downriver 10K'!$F$2:$F$300,$F161,'Downriver 10K'!$J$2:$J$300)</f>
        <v>0</v>
      </c>
      <c r="L161" s="26">
        <f>SUMIF('New England Half'!$F$2:$F$300,$F161,'New England Half'!$J$2:$J$300)</f>
        <v>0</v>
      </c>
      <c r="M161" s="28">
        <f>SUM(G161:L161)</f>
        <v>24.25</v>
      </c>
    </row>
    <row r="162" spans="1:13" ht="12.45" x14ac:dyDescent="0.3">
      <c r="A162" t="s">
        <v>173</v>
      </c>
      <c r="B162" t="s">
        <v>869</v>
      </c>
      <c r="C162" t="s">
        <v>57</v>
      </c>
      <c r="D162">
        <v>48</v>
      </c>
      <c r="E162" s="2" t="s">
        <v>26</v>
      </c>
      <c r="F162" s="6" t="str">
        <f>A162&amp;B162&amp;C162&amp;E162</f>
        <v>ChristineSorensenFROCHESTER RUNNERS</v>
      </c>
      <c r="G162" s="26">
        <f>SUMIF('Nashua 10K'!$F$2:$F$300,$F162,'Nashua 10K'!$J$2:$J$300)</f>
        <v>0</v>
      </c>
      <c r="H162" s="26">
        <f>SUMIF('Cinco 5K'!$F$2:$F$399,$F162,'Cinco 5K'!$J$2:$J$399)</f>
        <v>0</v>
      </c>
      <c r="I162" s="26">
        <f>SUMIF('Run for Freedom 10K'!$F$2:$F$300,$F162,'Run for Freedom 10K'!$J$2:$J$300)</f>
        <v>0</v>
      </c>
      <c r="J162" s="26">
        <f>SUMIF('Half Way to St. Patty 5K'!$F$2:$F$300,$F162,'Half Way to St. Patty 5K'!$J$2:$J$300)</f>
        <v>0</v>
      </c>
      <c r="K162" s="26">
        <f>SUMIF('Downriver 10K'!$F$2:$F$300,$F162,'Downriver 10K'!$J$2:$J$300)</f>
        <v>0</v>
      </c>
      <c r="L162" s="26">
        <f>SUMIF('New England Half'!$F$2:$F$300,$F162,'New England Half'!$J$2:$J$300)</f>
        <v>24</v>
      </c>
      <c r="M162" s="28">
        <f>SUM(G162:L162)</f>
        <v>24</v>
      </c>
    </row>
    <row r="163" spans="1:13" ht="12.45" x14ac:dyDescent="0.3">
      <c r="A163" s="3" t="s">
        <v>406</v>
      </c>
      <c r="B163" s="3" t="s">
        <v>775</v>
      </c>
      <c r="C163" s="3" t="s">
        <v>57</v>
      </c>
      <c r="D163" s="3">
        <v>65</v>
      </c>
      <c r="E163" t="s">
        <v>20</v>
      </c>
      <c r="F163" s="6" t="str">
        <f>A163&amp;B163&amp;C163&amp;E163</f>
        <v>JaneSlaytonFMILLENNIUM RUNNING</v>
      </c>
      <c r="G163" s="26">
        <f>SUMIF('Nashua 10K'!$F$2:$F$300,$F163,'Nashua 10K'!$J$2:$J$300)</f>
        <v>0</v>
      </c>
      <c r="H163" s="26">
        <f>SUMIF('Cinco 5K'!$F$2:$F$399,$F163,'Cinco 5K'!$J$2:$J$399)</f>
        <v>0</v>
      </c>
      <c r="I163" s="26">
        <f>SUMIF('Run for Freedom 10K'!$F$2:$F$300,$F163,'Run for Freedom 10K'!$J$2:$J$300)</f>
        <v>0</v>
      </c>
      <c r="J163" s="26">
        <f>SUMIF('Half Way to St. Patty 5K'!$F$2:$F$300,$F163,'Half Way to St. Patty 5K'!$J$2:$J$300)</f>
        <v>6.0625</v>
      </c>
      <c r="K163" s="26">
        <f>SUMIF('Downriver 10K'!$F$2:$F$300,$F163,'Downriver 10K'!$J$2:$J$300)</f>
        <v>17.5</v>
      </c>
      <c r="L163" s="26">
        <f>SUMIF('New England Half'!$F$2:$F$300,$F163,'New England Half'!$J$2:$J$300)</f>
        <v>0</v>
      </c>
      <c r="M163" s="28">
        <f>SUM(G163:L163)</f>
        <v>23.5625</v>
      </c>
    </row>
    <row r="164" spans="1:13" ht="12.45" x14ac:dyDescent="0.3">
      <c r="A164" t="s">
        <v>365</v>
      </c>
      <c r="B164" t="s">
        <v>222</v>
      </c>
      <c r="C164" t="s">
        <v>57</v>
      </c>
      <c r="D164">
        <v>39</v>
      </c>
      <c r="E164" s="2" t="s">
        <v>21</v>
      </c>
      <c r="F164" s="6" t="str">
        <f>A164&amp;B164&amp;C164&amp;E164</f>
        <v>ErinFlynnFUPPER VALLEY RUNNING CLUB</v>
      </c>
      <c r="G164" s="26">
        <f>SUMIF('Nashua 10K'!$F$2:$F$300,$F164,'Nashua 10K'!$J$2:$J$300)</f>
        <v>0</v>
      </c>
      <c r="H164" s="26">
        <f>SUMIF('Cinco 5K'!$F$2:$F$399,$F164,'Cinco 5K'!$J$2:$J$399)</f>
        <v>0</v>
      </c>
      <c r="I164" s="26">
        <f>SUMIF('Run for Freedom 10K'!$F$2:$F$300,$F164,'Run for Freedom 10K'!$J$2:$J$300)</f>
        <v>0</v>
      </c>
      <c r="J164" s="26">
        <f>SUMIF('Half Way to St. Patty 5K'!$F$2:$F$300,$F164,'Half Way to St. Patty 5K'!$J$2:$J$300)</f>
        <v>0</v>
      </c>
      <c r="K164" s="26">
        <f>SUMIF('Downriver 10K'!$F$2:$F$300,$F164,'Downriver 10K'!$J$2:$J$300)</f>
        <v>23.5</v>
      </c>
      <c r="L164" s="26">
        <f>SUMIF('New England Half'!$F$2:$F$300,$F164,'New England Half'!$J$2:$J$300)</f>
        <v>0</v>
      </c>
      <c r="M164" s="28">
        <f>SUM(G164:L164)</f>
        <v>23.5</v>
      </c>
    </row>
    <row r="165" spans="1:13" ht="12.45" x14ac:dyDescent="0.3">
      <c r="A165" t="s">
        <v>221</v>
      </c>
      <c r="B165" t="s">
        <v>312</v>
      </c>
      <c r="C165" t="s">
        <v>57</v>
      </c>
      <c r="D165">
        <v>52</v>
      </c>
      <c r="E165" t="s">
        <v>19</v>
      </c>
      <c r="F165" s="6" t="str">
        <f>A165&amp;B165&amp;C165&amp;E165</f>
        <v>PriscillaCamardaFGREATER DERRY TRACK CLUB</v>
      </c>
      <c r="G165" s="26">
        <f>SUMIF('Nashua 10K'!$F$2:$F$300,$F165,'Nashua 10K'!$J$2:$J$300)</f>
        <v>0</v>
      </c>
      <c r="H165" s="26">
        <f>SUMIF('Cinco 5K'!$F$2:$F$399,$F165,'Cinco 5K'!$J$2:$J$399)</f>
        <v>4</v>
      </c>
      <c r="I165" s="26">
        <f>SUMIF('Run for Freedom 10K'!$F$2:$F$300,$F165,'Run for Freedom 10K'!$J$2:$J$300)</f>
        <v>0</v>
      </c>
      <c r="J165" s="26">
        <f>SUMIF('Half Way to St. Patty 5K'!$F$2:$F$300,$F165,'Half Way to St. Patty 5K'!$J$2:$J$300)</f>
        <v>0</v>
      </c>
      <c r="K165" s="26">
        <f>SUMIF('Downriver 10K'!$F$2:$F$300,$F165,'Downriver 10K'!$J$2:$J$300)</f>
        <v>19</v>
      </c>
      <c r="L165" s="26">
        <f>SUMIF('New England Half'!$F$2:$F$300,$F165,'New England Half'!$J$2:$J$300)</f>
        <v>0</v>
      </c>
      <c r="M165" s="28">
        <f>SUM(G165:L165)</f>
        <v>23</v>
      </c>
    </row>
    <row r="166" spans="1:13" ht="12.45" x14ac:dyDescent="0.3">
      <c r="A166" t="s">
        <v>173</v>
      </c>
      <c r="B166" t="s">
        <v>900</v>
      </c>
      <c r="C166" s="3" t="s">
        <v>57</v>
      </c>
      <c r="D166">
        <v>48</v>
      </c>
      <c r="E166" t="s">
        <v>20</v>
      </c>
      <c r="F166" s="6" t="str">
        <f>A166&amp;B166&amp;C166&amp;E166</f>
        <v>ChristineLopesFMILLENNIUM RUNNING</v>
      </c>
      <c r="G166" s="26">
        <f>SUMIF('Nashua 10K'!$F$2:$F$300,$F166,'Nashua 10K'!$J$2:$J$300)</f>
        <v>0</v>
      </c>
      <c r="H166" s="26">
        <f>SUMIF('Cinco 5K'!$F$2:$F$399,$F166,'Cinco 5K'!$J$2:$J$399)</f>
        <v>0</v>
      </c>
      <c r="I166" s="26">
        <f>SUMIF('Run for Freedom 10K'!$F$2:$F$300,$F166,'Run for Freedom 10K'!$J$2:$J$300)</f>
        <v>0</v>
      </c>
      <c r="J166" s="26">
        <f>SUMIF('Half Way to St. Patty 5K'!$F$2:$F$300,$F166,'Half Way to St. Patty 5K'!$J$2:$J$300)</f>
        <v>0</v>
      </c>
      <c r="K166" s="26">
        <f>SUMIF('Downriver 10K'!$F$2:$F$300,$F166,'Downriver 10K'!$J$2:$J$300)</f>
        <v>0</v>
      </c>
      <c r="L166" s="26">
        <f>SUMIF('New England Half'!$F$2:$F$300,$F166,'New England Half'!$J$2:$J$300)</f>
        <v>23</v>
      </c>
      <c r="M166" s="28">
        <f>SUM(G166:L166)</f>
        <v>23</v>
      </c>
    </row>
    <row r="167" spans="1:13" ht="12.45" x14ac:dyDescent="0.3">
      <c r="A167" s="2" t="s">
        <v>245</v>
      </c>
      <c r="B167" s="2" t="s">
        <v>246</v>
      </c>
      <c r="C167" s="2" t="s">
        <v>57</v>
      </c>
      <c r="D167" s="2">
        <v>56</v>
      </c>
      <c r="E167" t="s">
        <v>20</v>
      </c>
      <c r="F167" s="6" t="str">
        <f>A167&amp;B167&amp;C167&amp;E167</f>
        <v>AngelaBoyleFMILLENNIUM RUNNING</v>
      </c>
      <c r="G167" s="26">
        <f>SUMIF('Nashua 10K'!$F$2:$F$300,$F167,'Nashua 10K'!$J$2:$J$300)</f>
        <v>0</v>
      </c>
      <c r="H167" s="26">
        <f>SUMIF('Cinco 5K'!$F$2:$F$399,$F167,'Cinco 5K'!$J$2:$J$399)</f>
        <v>22</v>
      </c>
      <c r="I167" s="26">
        <f>SUMIF('Run for Freedom 10K'!$F$2:$F$300,$F167,'Run for Freedom 10K'!$J$2:$J$300)</f>
        <v>0</v>
      </c>
      <c r="J167" s="26">
        <f>SUMIF('Half Way to St. Patty 5K'!$F$2:$F$300,$F167,'Half Way to St. Patty 5K'!$J$2:$J$300)</f>
        <v>0</v>
      </c>
      <c r="K167" s="26">
        <f>SUMIF('Downriver 10K'!$F$2:$F$300,$F167,'Downriver 10K'!$J$2:$J$300)</f>
        <v>0</v>
      </c>
      <c r="L167" s="26">
        <f>SUMIF('New England Half'!$F$2:$F$300,$F167,'New England Half'!$J$2:$J$300)</f>
        <v>0</v>
      </c>
      <c r="M167" s="28">
        <f>SUM(G167:L167)</f>
        <v>22</v>
      </c>
    </row>
    <row r="168" spans="1:13" ht="12.45" x14ac:dyDescent="0.3">
      <c r="A168" t="s">
        <v>840</v>
      </c>
      <c r="B168" t="s">
        <v>841</v>
      </c>
      <c r="C168" t="s">
        <v>57</v>
      </c>
      <c r="D168">
        <v>49</v>
      </c>
      <c r="E168" s="2" t="s">
        <v>21</v>
      </c>
      <c r="F168" s="6" t="str">
        <f>A168&amp;B168&amp;C168&amp;E168</f>
        <v>HeleneSistiFUPPER VALLEY RUNNING CLUB</v>
      </c>
      <c r="G168" s="26">
        <f>SUMIF('Nashua 10K'!$F$2:$F$300,$F168,'Nashua 10K'!$J$2:$J$300)</f>
        <v>0</v>
      </c>
      <c r="H168" s="26">
        <f>SUMIF('Cinco 5K'!$F$2:$F$399,$F168,'Cinco 5K'!$J$2:$J$399)</f>
        <v>0</v>
      </c>
      <c r="I168" s="26">
        <f>SUMIF('Run for Freedom 10K'!$F$2:$F$300,$F168,'Run for Freedom 10K'!$J$2:$J$300)</f>
        <v>0</v>
      </c>
      <c r="J168" s="26">
        <f>SUMIF('Half Way to St. Patty 5K'!$F$2:$F$300,$F168,'Half Way to St. Patty 5K'!$J$2:$J$300)</f>
        <v>0</v>
      </c>
      <c r="K168" s="26">
        <f>SUMIF('Downriver 10K'!$F$2:$F$300,$F168,'Downriver 10K'!$J$2:$J$300)</f>
        <v>22</v>
      </c>
      <c r="L168" s="26">
        <f>SUMIF('New England Half'!$F$2:$F$300,$F168,'New England Half'!$J$2:$J$300)</f>
        <v>0</v>
      </c>
      <c r="M168" s="28">
        <f>SUM(G168:L168)</f>
        <v>22</v>
      </c>
    </row>
    <row r="169" spans="1:13" ht="12.45" x14ac:dyDescent="0.3">
      <c r="A169" t="s">
        <v>127</v>
      </c>
      <c r="B169" t="s">
        <v>286</v>
      </c>
      <c r="C169" t="s">
        <v>57</v>
      </c>
      <c r="D169">
        <v>56</v>
      </c>
      <c r="E169" t="s">
        <v>18</v>
      </c>
      <c r="F169" s="2" t="str">
        <f>A169&amp;B169&amp;C169&amp;E169</f>
        <v>SaraLandryFGATE CITY STRIDERS</v>
      </c>
      <c r="G169" s="26">
        <f>SUMIF('Nashua 10K'!$F$2:$F$300,$F169,'Nashua 10K'!$J$2:$J$300)</f>
        <v>0</v>
      </c>
      <c r="H169" s="26">
        <f>SUMIF('Cinco 5K'!$F$2:$F$399,$F169,'Cinco 5K'!$J$2:$J$399)</f>
        <v>0</v>
      </c>
      <c r="I169" s="26">
        <f>SUMIF('Run for Freedom 10K'!$F$2:$F$300,$F169,'Run for Freedom 10K'!$J$2:$J$300)</f>
        <v>11.375</v>
      </c>
      <c r="J169" s="26">
        <f>SUMIF('Half Way to St. Patty 5K'!$F$2:$F$300,$F169,'Half Way to St. Patty 5K'!$J$2:$J$300)</f>
        <v>0</v>
      </c>
      <c r="K169" s="26">
        <f>SUMIF('Downriver 10K'!$F$2:$F$300,$F169,'Downriver 10K'!$J$2:$J$300)</f>
        <v>0</v>
      </c>
      <c r="L169" s="26">
        <f>SUMIF('New England Half'!$F$2:$F$300,$F169,'New England Half'!$J$2:$J$300)</f>
        <v>10</v>
      </c>
      <c r="M169" s="28">
        <f>SUM(G169:L169)</f>
        <v>21.375</v>
      </c>
    </row>
    <row r="170" spans="1:13" ht="12.45" x14ac:dyDescent="0.3">
      <c r="A170" s="3" t="s">
        <v>199</v>
      </c>
      <c r="B170" s="3" t="s">
        <v>300</v>
      </c>
      <c r="C170" s="3" t="s">
        <v>57</v>
      </c>
      <c r="D170" s="3">
        <v>41</v>
      </c>
      <c r="E170" t="s">
        <v>20</v>
      </c>
      <c r="F170" s="6" t="str">
        <f>A170&amp;B170&amp;C170&amp;E170</f>
        <v>PattyStellaFMILLENNIUM RUNNING</v>
      </c>
      <c r="G170" s="26">
        <f>SUMIF('Nashua 10K'!$F$2:$F$300,$F170,'Nashua 10K'!$J$2:$J$300)</f>
        <v>0</v>
      </c>
      <c r="H170" s="26">
        <f>SUMIF('Cinco 5K'!$F$2:$F$399,$F170,'Cinco 5K'!$J$2:$J$399)</f>
        <v>5.875</v>
      </c>
      <c r="I170" s="26">
        <f>SUMIF('Run for Freedom 10K'!$F$2:$F$300,$F170,'Run for Freedom 10K'!$J$2:$J$300)</f>
        <v>0</v>
      </c>
      <c r="J170" s="26">
        <f>SUMIF('Half Way to St. Patty 5K'!$F$2:$F$300,$F170,'Half Way to St. Patty 5K'!$J$2:$J$300)</f>
        <v>15.5</v>
      </c>
      <c r="K170" s="26">
        <f>SUMIF('Downriver 10K'!$F$2:$F$300,$F170,'Downriver 10K'!$J$2:$J$300)</f>
        <v>0</v>
      </c>
      <c r="L170" s="26">
        <f>SUMIF('New England Half'!$F$2:$F$300,$F170,'New England Half'!$J$2:$J$300)</f>
        <v>0</v>
      </c>
      <c r="M170" s="28">
        <f>SUM(G170:L170)</f>
        <v>21.375</v>
      </c>
    </row>
    <row r="171" spans="1:13" ht="12.45" x14ac:dyDescent="0.3">
      <c r="A171" t="s">
        <v>77</v>
      </c>
      <c r="B171" t="s">
        <v>827</v>
      </c>
      <c r="C171" t="s">
        <v>57</v>
      </c>
      <c r="D171">
        <v>48</v>
      </c>
      <c r="E171" s="2" t="s">
        <v>21</v>
      </c>
      <c r="F171" s="6" t="str">
        <f>A171&amp;B171&amp;C171&amp;E171</f>
        <v>ChrisWolfeFUPPER VALLEY RUNNING CLUB</v>
      </c>
      <c r="G171" s="26">
        <f>SUMIF('Nashua 10K'!$F$2:$F$300,$F171,'Nashua 10K'!$J$2:$J$300)</f>
        <v>0</v>
      </c>
      <c r="H171" s="26">
        <f>SUMIF('Cinco 5K'!$F$2:$F$399,$F171,'Cinco 5K'!$J$2:$J$399)</f>
        <v>0</v>
      </c>
      <c r="I171" s="26">
        <f>SUMIF('Run for Freedom 10K'!$F$2:$F$300,$F171,'Run for Freedom 10K'!$J$2:$J$300)</f>
        <v>0</v>
      </c>
      <c r="J171" s="26">
        <f>SUMIF('Half Way to St. Patty 5K'!$F$2:$F$300,$F171,'Half Way to St. Patty 5K'!$J$2:$J$300)</f>
        <v>0</v>
      </c>
      <c r="K171" s="26">
        <f>SUMIF('Downriver 10K'!$F$2:$F$300,$F171,'Downriver 10K'!$J$2:$J$300)</f>
        <v>21.25</v>
      </c>
      <c r="L171" s="26">
        <f>SUMIF('New England Half'!$F$2:$F$300,$F171,'New England Half'!$J$2:$J$300)</f>
        <v>0</v>
      </c>
      <c r="M171" s="28">
        <f>SUM(G171:L171)</f>
        <v>21.25</v>
      </c>
    </row>
    <row r="172" spans="1:13" ht="12.45" x14ac:dyDescent="0.3">
      <c r="A172" s="2" t="s">
        <v>97</v>
      </c>
      <c r="B172" s="2" t="s">
        <v>289</v>
      </c>
      <c r="C172" s="2" t="s">
        <v>57</v>
      </c>
      <c r="D172" s="2">
        <v>61</v>
      </c>
      <c r="E172" t="s">
        <v>20</v>
      </c>
      <c r="F172" s="6" t="str">
        <f>A172&amp;B172&amp;C172&amp;E172</f>
        <v>DianeHartshornFMILLENNIUM RUNNING</v>
      </c>
      <c r="G172" s="26">
        <f>SUMIF('Nashua 10K'!$F$2:$F$300,$F172,'Nashua 10K'!$J$2:$J$300)</f>
        <v>0</v>
      </c>
      <c r="H172" s="26">
        <f>SUMIF('Cinco 5K'!$F$2:$F$399,$F172,'Cinco 5K'!$J$2:$J$399)</f>
        <v>6.5</v>
      </c>
      <c r="I172" s="26">
        <f>SUMIF('Run for Freedom 10K'!$F$2:$F$300,$F172,'Run for Freedom 10K'!$J$2:$J$300)</f>
        <v>0</v>
      </c>
      <c r="J172" s="26">
        <f>SUMIF('Half Way to St. Patty 5K'!$F$2:$F$300,$F172,'Half Way to St. Patty 5K'!$J$2:$J$300)</f>
        <v>0</v>
      </c>
      <c r="K172" s="26">
        <f>SUMIF('Downriver 10K'!$F$2:$F$300,$F172,'Downriver 10K'!$J$2:$J$300)</f>
        <v>0</v>
      </c>
      <c r="L172" s="26">
        <f>SUMIF('New England Half'!$F$2:$F$300,$F172,'New England Half'!$J$2:$J$300)</f>
        <v>14.5</v>
      </c>
      <c r="M172" s="28">
        <f>SUM(G172:L172)</f>
        <v>21</v>
      </c>
    </row>
    <row r="173" spans="1:13" ht="12.45" x14ac:dyDescent="0.3">
      <c r="A173" s="2" t="s">
        <v>347</v>
      </c>
      <c r="B173" s="2" t="s">
        <v>348</v>
      </c>
      <c r="C173" s="2" t="s">
        <v>57</v>
      </c>
      <c r="D173" s="2">
        <v>62</v>
      </c>
      <c r="E173" t="s">
        <v>20</v>
      </c>
      <c r="F173" s="6" t="str">
        <f>A173&amp;B173&amp;C173&amp;E173</f>
        <v>PennySullivanFMILLENNIUM RUNNING</v>
      </c>
      <c r="G173" s="26">
        <f>SUMIF('Nashua 10K'!$F$2:$F$300,$F173,'Nashua 10K'!$J$2:$J$300)</f>
        <v>0</v>
      </c>
      <c r="H173" s="26">
        <f>SUMIF('Cinco 5K'!$F$2:$F$399,$F173,'Cinco 5K'!$J$2:$J$399)</f>
        <v>2</v>
      </c>
      <c r="I173" s="26">
        <f>SUMIF('Run for Freedom 10K'!$F$2:$F$300,$F173,'Run for Freedom 10K'!$J$2:$J$300)</f>
        <v>0</v>
      </c>
      <c r="J173" s="26">
        <f>SUMIF('Half Way to St. Patty 5K'!$F$2:$F$300,$F173,'Half Way to St. Patty 5K'!$J$2:$J$300)</f>
        <v>9.125</v>
      </c>
      <c r="K173" s="26">
        <f>SUMIF('Downriver 10K'!$F$2:$F$300,$F173,'Downriver 10K'!$J$2:$J$300)</f>
        <v>0</v>
      </c>
      <c r="L173" s="26">
        <f>SUMIF('New England Half'!$F$2:$F$300,$F173,'New England Half'!$J$2:$J$300)</f>
        <v>9.75</v>
      </c>
      <c r="M173" s="28">
        <f>SUM(G173:L173)</f>
        <v>20.875</v>
      </c>
    </row>
    <row r="174" spans="1:13" ht="12.45" x14ac:dyDescent="0.3">
      <c r="A174" t="s">
        <v>434</v>
      </c>
      <c r="B174" t="s">
        <v>241</v>
      </c>
      <c r="C174" t="s">
        <v>57</v>
      </c>
      <c r="D174">
        <v>34</v>
      </c>
      <c r="E174" s="2" t="s">
        <v>21</v>
      </c>
      <c r="F174" s="6" t="str">
        <f>A174&amp;B174&amp;C174&amp;E174</f>
        <v>KatieEdwardsFUPPER VALLEY RUNNING CLUB</v>
      </c>
      <c r="G174" s="26">
        <f>SUMIF('Nashua 10K'!$F$2:$F$300,$F174,'Nashua 10K'!$J$2:$J$300)</f>
        <v>0</v>
      </c>
      <c r="H174" s="26">
        <f>SUMIF('Cinco 5K'!$F$2:$F$399,$F174,'Cinco 5K'!$J$2:$J$399)</f>
        <v>0</v>
      </c>
      <c r="I174" s="26">
        <f>SUMIF('Run for Freedom 10K'!$F$2:$F$300,$F174,'Run for Freedom 10K'!$J$2:$J$300)</f>
        <v>0</v>
      </c>
      <c r="J174" s="26">
        <f>SUMIF('Half Way to St. Patty 5K'!$F$2:$F$300,$F174,'Half Way to St. Patty 5K'!$J$2:$J$300)</f>
        <v>0</v>
      </c>
      <c r="K174" s="26">
        <f>SUMIF('Downriver 10K'!$F$2:$F$300,$F174,'Downriver 10K'!$J$2:$J$300)</f>
        <v>20.5</v>
      </c>
      <c r="L174" s="26">
        <f>SUMIF('New England Half'!$F$2:$F$300,$F174,'New England Half'!$J$2:$J$300)</f>
        <v>0</v>
      </c>
      <c r="M174" s="28">
        <f>SUM(G174:L174)</f>
        <v>20.5</v>
      </c>
    </row>
    <row r="175" spans="1:13" ht="12.45" x14ac:dyDescent="0.3">
      <c r="A175" s="2" t="s">
        <v>243</v>
      </c>
      <c r="B175" s="2" t="s">
        <v>244</v>
      </c>
      <c r="C175" s="2" t="s">
        <v>57</v>
      </c>
      <c r="D175" s="2">
        <v>60</v>
      </c>
      <c r="E175" t="s">
        <v>20</v>
      </c>
      <c r="F175" s="6" t="str">
        <f>A175&amp;B175&amp;C175&amp;E175</f>
        <v>DebraMcCurdyFMILLENNIUM RUNNING</v>
      </c>
      <c r="G175" s="26">
        <f>SUMIF('Nashua 10K'!$F$2:$F$300,$F175,'Nashua 10K'!$J$2:$J$300)</f>
        <v>0</v>
      </c>
      <c r="H175" s="26">
        <f>SUMIF('Cinco 5K'!$F$2:$F$399,$F175,'Cinco 5K'!$J$2:$J$399)</f>
        <v>20.5</v>
      </c>
      <c r="I175" s="26">
        <f>SUMIF('Run for Freedom 10K'!$F$2:$F$300,$F175,'Run for Freedom 10K'!$J$2:$J$300)</f>
        <v>0</v>
      </c>
      <c r="J175" s="26">
        <f>SUMIF('Half Way to St. Patty 5K'!$F$2:$F$300,$F175,'Half Way to St. Patty 5K'!$J$2:$J$300)</f>
        <v>0</v>
      </c>
      <c r="K175" s="26">
        <f>SUMIF('Downriver 10K'!$F$2:$F$300,$F175,'Downriver 10K'!$J$2:$J$300)</f>
        <v>0</v>
      </c>
      <c r="L175" s="26">
        <f>SUMIF('New England Half'!$F$2:$F$300,$F175,'New England Half'!$J$2:$J$300)</f>
        <v>0</v>
      </c>
      <c r="M175" s="28">
        <f>SUM(G175:L175)</f>
        <v>20.5</v>
      </c>
    </row>
    <row r="176" spans="1:13" ht="12.45" x14ac:dyDescent="0.3">
      <c r="A176" s="2" t="s">
        <v>203</v>
      </c>
      <c r="B176" s="2" t="s">
        <v>408</v>
      </c>
      <c r="C176" s="2" t="s">
        <v>57</v>
      </c>
      <c r="D176" s="2">
        <v>64</v>
      </c>
      <c r="E176" s="2" t="s">
        <v>18</v>
      </c>
      <c r="F176" s="6" t="str">
        <f>A176&amp;B176&amp;C176&amp;E176</f>
        <v>EllenKolbFGATE CITY STRIDERS</v>
      </c>
      <c r="G176" s="26">
        <f>SUMIF('Nashua 10K'!$F$2:$F$300,$F176,'Nashua 10K'!$J$2:$J$300)</f>
        <v>0</v>
      </c>
      <c r="H176" s="26">
        <f>SUMIF('Cinco 5K'!$F$2:$F$399,$F176,'Cinco 5K'!$J$2:$J$399)</f>
        <v>2</v>
      </c>
      <c r="I176" s="26">
        <f>SUMIF('Run for Freedom 10K'!$F$2:$F$300,$F176,'Run for Freedom 10K'!$J$2:$J$300)</f>
        <v>0</v>
      </c>
      <c r="J176" s="26">
        <f>SUMIF('Half Way to St. Patty 5K'!$F$2:$F$300,$F176,'Half Way to St. Patty 5K'!$J$2:$J$300)</f>
        <v>3.75</v>
      </c>
      <c r="K176" s="26">
        <f>SUMIF('Downriver 10K'!$F$2:$F$300,$F176,'Downriver 10K'!$J$2:$J$300)</f>
        <v>14</v>
      </c>
      <c r="L176" s="26">
        <f>SUMIF('New England Half'!$F$2:$F$300,$F176,'New England Half'!$J$2:$J$300)</f>
        <v>0</v>
      </c>
      <c r="M176" s="28">
        <f>SUM(G176:L176)</f>
        <v>19.75</v>
      </c>
    </row>
    <row r="177" spans="1:13" ht="12.45" x14ac:dyDescent="0.3">
      <c r="A177" s="2" t="s">
        <v>252</v>
      </c>
      <c r="B177" s="2" t="s">
        <v>253</v>
      </c>
      <c r="C177" s="2" t="s">
        <v>57</v>
      </c>
      <c r="D177" s="2">
        <v>40</v>
      </c>
      <c r="E177" t="s">
        <v>19</v>
      </c>
      <c r="F177" s="2" t="str">
        <f>A177&amp;B177&amp;C177&amp;E177</f>
        <v>ShainaPersellFGREATER DERRY TRACK CLUB</v>
      </c>
      <c r="G177" s="26">
        <f>SUMIF('Nashua 10K'!$F$2:$F$300,$F177,'Nashua 10K'!$J$2:$J$300)</f>
        <v>0</v>
      </c>
      <c r="H177" s="26">
        <f>SUMIF('Cinco 5K'!$F$2:$F$399,$F177,'Cinco 5K'!$J$2:$J$399)</f>
        <v>19.75</v>
      </c>
      <c r="I177" s="26">
        <f>SUMIF('Run for Freedom 10K'!$F$2:$F$300,$F177,'Run for Freedom 10K'!$J$2:$J$300)</f>
        <v>0</v>
      </c>
      <c r="J177" s="26">
        <f>SUMIF('Half Way to St. Patty 5K'!$F$2:$F$300,$F177,'Half Way to St. Patty 5K'!$J$2:$J$300)</f>
        <v>0</v>
      </c>
      <c r="K177" s="26">
        <f>SUMIF('Downriver 10K'!$F$2:$F$300,$F177,'Downriver 10K'!$J$2:$J$300)</f>
        <v>0</v>
      </c>
      <c r="L177" s="26">
        <f>SUMIF('New England Half'!$F$2:$F$300,$F177,'New England Half'!$J$2:$J$300)</f>
        <v>0</v>
      </c>
      <c r="M177" s="28">
        <f>SUM(G177:L177)</f>
        <v>19.75</v>
      </c>
    </row>
    <row r="178" spans="1:13" ht="12.45" x14ac:dyDescent="0.3">
      <c r="A178" t="s">
        <v>326</v>
      </c>
      <c r="B178" t="s">
        <v>327</v>
      </c>
      <c r="C178" t="s">
        <v>57</v>
      </c>
      <c r="D178">
        <v>53</v>
      </c>
      <c r="E178" t="s">
        <v>19</v>
      </c>
      <c r="F178" s="6" t="str">
        <f>A178&amp;B178&amp;C178&amp;E178</f>
        <v>WendyRapaportFGREATER DERRY TRACK CLUB</v>
      </c>
      <c r="G178" s="26">
        <f>SUMIF('Nashua 10K'!$F$2:$F$300,$F178,'Nashua 10K'!$J$2:$J$300)</f>
        <v>0</v>
      </c>
      <c r="H178" s="26">
        <f>SUMIF('Cinco 5K'!$F$2:$F$399,$F178,'Cinco 5K'!$J$2:$J$399)</f>
        <v>2.84375</v>
      </c>
      <c r="I178" s="26">
        <f>SUMIF('Run for Freedom 10K'!$F$2:$F$300,$F178,'Run for Freedom 10K'!$J$2:$J$300)</f>
        <v>0</v>
      </c>
      <c r="J178" s="26">
        <f>SUMIF('Half Way to St. Patty 5K'!$F$2:$F$300,$F178,'Half Way to St. Patty 5K'!$J$2:$J$300)</f>
        <v>12.5</v>
      </c>
      <c r="K178" s="26">
        <f>SUMIF('Downriver 10K'!$F$2:$F$300,$F178,'Downriver 10K'!$J$2:$J$300)</f>
        <v>0</v>
      </c>
      <c r="L178" s="26">
        <f>SUMIF('New England Half'!$F$2:$F$300,$F178,'New England Half'!$J$2:$J$300)</f>
        <v>4.375</v>
      </c>
      <c r="M178" s="28">
        <f>SUM(G178:L178)</f>
        <v>19.71875</v>
      </c>
    </row>
    <row r="179" spans="1:13" ht="12.45" x14ac:dyDescent="0.3">
      <c r="A179" t="s">
        <v>717</v>
      </c>
      <c r="B179" t="s">
        <v>718</v>
      </c>
      <c r="C179" s="3" t="s">
        <v>57</v>
      </c>
      <c r="D179">
        <v>35</v>
      </c>
      <c r="E179" t="s">
        <v>19</v>
      </c>
      <c r="F179" s="6" t="str">
        <f>A179&amp;B179&amp;C179&amp;E179</f>
        <v>AmandaKiFGREATER DERRY TRACK CLUB</v>
      </c>
      <c r="G179" s="26">
        <f>SUMIF('Nashua 10K'!$F$2:$F$300,$F179,'Nashua 10K'!$J$2:$J$300)</f>
        <v>0</v>
      </c>
      <c r="H179" s="26">
        <f>SUMIF('Cinco 5K'!$F$2:$F$399,$F179,'Cinco 5K'!$J$2:$J$399)</f>
        <v>0</v>
      </c>
      <c r="I179" s="26">
        <f>SUMIF('Run for Freedom 10K'!$F$2:$F$300,$F179,'Run for Freedom 10K'!$J$2:$J$300)</f>
        <v>0</v>
      </c>
      <c r="J179" s="26">
        <f>SUMIF('Half Way to St. Patty 5K'!$F$2:$F$300,$F179,'Half Way to St. Patty 5K'!$J$2:$J$300)</f>
        <v>6.5</v>
      </c>
      <c r="K179" s="26">
        <f>SUMIF('Downriver 10K'!$F$2:$F$300,$F179,'Downriver 10K'!$J$2:$J$300)</f>
        <v>13</v>
      </c>
      <c r="L179" s="26">
        <f>SUMIF('New England Half'!$F$2:$F$300,$F179,'New England Half'!$J$2:$J$300)</f>
        <v>0</v>
      </c>
      <c r="M179" s="28">
        <f>SUM(G179:L179)</f>
        <v>19.5</v>
      </c>
    </row>
    <row r="180" spans="1:13" ht="12.45" x14ac:dyDescent="0.3">
      <c r="A180" s="2" t="s">
        <v>195</v>
      </c>
      <c r="B180" s="2" t="s">
        <v>338</v>
      </c>
      <c r="C180" s="2" t="s">
        <v>57</v>
      </c>
      <c r="D180" s="2">
        <v>49</v>
      </c>
      <c r="E180" t="s">
        <v>20</v>
      </c>
      <c r="F180" s="2" t="str">
        <f>A180&amp;B180&amp;C180&amp;E180</f>
        <v>MaryBrundageFMILLENNIUM RUNNING</v>
      </c>
      <c r="G180" s="26">
        <f>SUMIF('Nashua 10K'!$F$2:$F$300,$F180,'Nashua 10K'!$J$2:$J$300)</f>
        <v>0</v>
      </c>
      <c r="H180" s="26">
        <f>SUMIF('Cinco 5K'!$F$2:$F$399,$F180,'Cinco 5K'!$J$2:$J$399)</f>
        <v>2.125</v>
      </c>
      <c r="I180" s="26">
        <f>SUMIF('Run for Freedom 10K'!$F$2:$F$300,$F180,'Run for Freedom 10K'!$J$2:$J$300)</f>
        <v>0</v>
      </c>
      <c r="J180" s="26">
        <f>SUMIF('Half Way to St. Patty 5K'!$F$2:$F$300,$F180,'Half Way to St. Patty 5K'!$J$2:$J$300)</f>
        <v>17</v>
      </c>
      <c r="K180" s="26">
        <f>SUMIF('Downriver 10K'!$F$2:$F$300,$F180,'Downriver 10K'!$J$2:$J$300)</f>
        <v>0</v>
      </c>
      <c r="L180" s="26">
        <f>SUMIF('New England Half'!$F$2:$F$300,$F180,'New England Half'!$J$2:$J$300)</f>
        <v>0</v>
      </c>
      <c r="M180" s="28">
        <f>SUM(G180:L180)</f>
        <v>19.125</v>
      </c>
    </row>
    <row r="181" spans="1:13" ht="12.45" x14ac:dyDescent="0.3">
      <c r="A181" s="2" t="s">
        <v>249</v>
      </c>
      <c r="B181" s="2" t="s">
        <v>250</v>
      </c>
      <c r="C181" s="2" t="s">
        <v>57</v>
      </c>
      <c r="D181" s="2">
        <v>53</v>
      </c>
      <c r="E181" t="s">
        <v>20</v>
      </c>
      <c r="F181" s="6" t="str">
        <f>A181&amp;B181&amp;C181&amp;E181</f>
        <v>SandraAllenFMILLENNIUM RUNNING</v>
      </c>
      <c r="G181" s="26">
        <f>SUMIF('Nashua 10K'!$F$2:$F$300,$F181,'Nashua 10K'!$J$2:$J$300)</f>
        <v>0</v>
      </c>
      <c r="H181" s="26">
        <f>SUMIF('Cinco 5K'!$F$2:$F$399,$F181,'Cinco 5K'!$J$2:$J$399)</f>
        <v>18.25</v>
      </c>
      <c r="I181" s="26">
        <f>SUMIF('Run for Freedom 10K'!$F$2:$F$300,$F181,'Run for Freedom 10K'!$J$2:$J$300)</f>
        <v>0</v>
      </c>
      <c r="J181" s="26">
        <f>SUMIF('Half Way to St. Patty 5K'!$F$2:$F$300,$F181,'Half Way to St. Patty 5K'!$J$2:$J$300)</f>
        <v>0</v>
      </c>
      <c r="K181" s="26">
        <f>SUMIF('Downriver 10K'!$F$2:$F$300,$F181,'Downriver 10K'!$J$2:$J$300)</f>
        <v>0</v>
      </c>
      <c r="L181" s="26">
        <f>SUMIF('New England Half'!$F$2:$F$300,$F181,'New England Half'!$J$2:$J$300)</f>
        <v>0</v>
      </c>
      <c r="M181" s="28">
        <f>SUM(G181:L181)</f>
        <v>18.25</v>
      </c>
    </row>
    <row r="182" spans="1:13" ht="12.45" x14ac:dyDescent="0.3">
      <c r="A182" t="s">
        <v>835</v>
      </c>
      <c r="B182" t="s">
        <v>836</v>
      </c>
      <c r="C182" t="s">
        <v>57</v>
      </c>
      <c r="D182">
        <v>27</v>
      </c>
      <c r="E182" s="2" t="s">
        <v>21</v>
      </c>
      <c r="F182" s="6" t="str">
        <f>A182&amp;B182&amp;C182&amp;E182</f>
        <v>MichaelaGoodwinFUPPER VALLEY RUNNING CLUB</v>
      </c>
      <c r="G182" s="26">
        <f>SUMIF('Nashua 10K'!$F$2:$F$300,$F182,'Nashua 10K'!$J$2:$J$300)</f>
        <v>0</v>
      </c>
      <c r="H182" s="26">
        <f>SUMIF('Cinco 5K'!$F$2:$F$399,$F182,'Cinco 5K'!$J$2:$J$399)</f>
        <v>0</v>
      </c>
      <c r="I182" s="26">
        <f>SUMIF('Run for Freedom 10K'!$F$2:$F$300,$F182,'Run for Freedom 10K'!$J$2:$J$300)</f>
        <v>0</v>
      </c>
      <c r="J182" s="26">
        <f>SUMIF('Half Way to St. Patty 5K'!$F$2:$F$300,$F182,'Half Way to St. Patty 5K'!$J$2:$J$300)</f>
        <v>0</v>
      </c>
      <c r="K182" s="26">
        <f>SUMIF('Downriver 10K'!$F$2:$F$300,$F182,'Downriver 10K'!$J$2:$J$300)</f>
        <v>18.25</v>
      </c>
      <c r="L182" s="26">
        <f>SUMIF('New England Half'!$F$2:$F$300,$F182,'New England Half'!$J$2:$J$300)</f>
        <v>0</v>
      </c>
      <c r="M182" s="28">
        <f>SUM(G182:L182)</f>
        <v>18.25</v>
      </c>
    </row>
    <row r="183" spans="1:13" ht="12.45" x14ac:dyDescent="0.3">
      <c r="A183" s="3" t="s">
        <v>273</v>
      </c>
      <c r="B183" s="3" t="s">
        <v>298</v>
      </c>
      <c r="C183" s="3" t="s">
        <v>57</v>
      </c>
      <c r="D183" s="3">
        <v>50</v>
      </c>
      <c r="E183" t="s">
        <v>20</v>
      </c>
      <c r="F183" s="2" t="str">
        <f>A183&amp;B183&amp;C183&amp;E183</f>
        <v>KimberlyMcKenneyFMILLENNIUM RUNNING</v>
      </c>
      <c r="G183" s="26">
        <f>SUMIF('Nashua 10K'!$F$2:$F$300,$F183,'Nashua 10K'!$J$2:$J$300)</f>
        <v>0</v>
      </c>
      <c r="H183" s="26">
        <f>SUMIF('Cinco 5K'!$F$2:$F$399,$F183,'Cinco 5K'!$J$2:$J$399)</f>
        <v>5.5</v>
      </c>
      <c r="I183" s="26">
        <f>SUMIF('Run for Freedom 10K'!$F$2:$F$300,$F183,'Run for Freedom 10K'!$J$2:$J$300)</f>
        <v>0</v>
      </c>
      <c r="J183" s="26">
        <f>SUMIF('Half Way to St. Patty 5K'!$F$2:$F$300,$F183,'Half Way to St. Patty 5K'!$J$2:$J$300)</f>
        <v>7.25</v>
      </c>
      <c r="K183" s="26">
        <f>SUMIF('Downriver 10K'!$F$2:$F$300,$F183,'Downriver 10K'!$J$2:$J$300)</f>
        <v>0</v>
      </c>
      <c r="L183" s="26">
        <f>SUMIF('New England Half'!$F$2:$F$300,$F183,'New England Half'!$J$2:$J$300)</f>
        <v>5.25</v>
      </c>
      <c r="M183" s="28">
        <f>SUM(G183:L183)</f>
        <v>18</v>
      </c>
    </row>
    <row r="184" spans="1:13" ht="12.45" x14ac:dyDescent="0.3">
      <c r="A184" t="s">
        <v>295</v>
      </c>
      <c r="B184" t="s">
        <v>296</v>
      </c>
      <c r="C184" t="s">
        <v>57</v>
      </c>
      <c r="D184">
        <v>32</v>
      </c>
      <c r="E184" t="s">
        <v>20</v>
      </c>
      <c r="F184" s="2" t="str">
        <f>A184&amp;B184&amp;C184&amp;E184</f>
        <v>KaylinOssingFMILLENNIUM RUNNING</v>
      </c>
      <c r="G184" s="26">
        <f>SUMIF('Nashua 10K'!$F$2:$F$300,$F184,'Nashua 10K'!$J$2:$J$300)</f>
        <v>0</v>
      </c>
      <c r="H184" s="26">
        <f>SUMIF('Cinco 5K'!$F$2:$F$399,$F184,'Cinco 5K'!$J$2:$J$399)</f>
        <v>6.25</v>
      </c>
      <c r="I184" s="26">
        <f>SUMIF('Run for Freedom 10K'!$F$2:$F$300,$F184,'Run for Freedom 10K'!$J$2:$J$300)</f>
        <v>0</v>
      </c>
      <c r="J184" s="26">
        <f>SUMIF('Half Way to St. Patty 5K'!$F$2:$F$300,$F184,'Half Way to St. Patty 5K'!$J$2:$J$300)</f>
        <v>0</v>
      </c>
      <c r="K184" s="26">
        <f>SUMIF('Downriver 10K'!$F$2:$F$300,$F184,'Downriver 10K'!$J$2:$J$300)</f>
        <v>0</v>
      </c>
      <c r="L184" s="26">
        <f>SUMIF('New England Half'!$F$2:$F$300,$F184,'New England Half'!$J$2:$J$300)</f>
        <v>11.5</v>
      </c>
      <c r="M184" s="28">
        <f>SUM(G184:L184)</f>
        <v>17.75</v>
      </c>
    </row>
    <row r="185" spans="1:13" ht="12.45" x14ac:dyDescent="0.3">
      <c r="A185" s="2" t="s">
        <v>103</v>
      </c>
      <c r="B185" s="2" t="s">
        <v>247</v>
      </c>
      <c r="C185" s="2" t="s">
        <v>57</v>
      </c>
      <c r="D185" s="2">
        <v>59</v>
      </c>
      <c r="E185" t="s">
        <v>20</v>
      </c>
      <c r="F185" s="6" t="str">
        <f>A185&amp;B185&amp;C185&amp;E185</f>
        <v>JenniferGosselinFMILLENNIUM RUNNING</v>
      </c>
      <c r="G185" s="26">
        <f>SUMIF('Nashua 10K'!$F$2:$F$300,$F185,'Nashua 10K'!$J$2:$J$300)</f>
        <v>0</v>
      </c>
      <c r="H185" s="26">
        <f>SUMIF('Cinco 5K'!$F$2:$F$399,$F185,'Cinco 5K'!$J$2:$J$399)</f>
        <v>17.5</v>
      </c>
      <c r="I185" s="26">
        <f>SUMIF('Run for Freedom 10K'!$F$2:$F$300,$F185,'Run for Freedom 10K'!$J$2:$J$300)</f>
        <v>0</v>
      </c>
      <c r="J185" s="26">
        <f>SUMIF('Half Way to St. Patty 5K'!$F$2:$F$300,$F185,'Half Way to St. Patty 5K'!$J$2:$J$300)</f>
        <v>0</v>
      </c>
      <c r="K185" s="26">
        <f>SUMIF('Downriver 10K'!$F$2:$F$300,$F185,'Downriver 10K'!$J$2:$J$300)</f>
        <v>0</v>
      </c>
      <c r="L185" s="26">
        <f>SUMIF('New England Half'!$F$2:$F$300,$F185,'New England Half'!$J$2:$J$300)</f>
        <v>0</v>
      </c>
      <c r="M185" s="28">
        <f>SUM(G185:L185)</f>
        <v>17.5</v>
      </c>
    </row>
    <row r="186" spans="1:13" ht="12.45" x14ac:dyDescent="0.3">
      <c r="A186" t="s">
        <v>893</v>
      </c>
      <c r="B186" t="s">
        <v>894</v>
      </c>
      <c r="C186" t="s">
        <v>57</v>
      </c>
      <c r="D186">
        <v>32</v>
      </c>
      <c r="E186" t="s">
        <v>20</v>
      </c>
      <c r="F186" s="6" t="str">
        <f>A186&amp;B186&amp;C186&amp;E186</f>
        <v>MargaretTeagueFMILLENNIUM RUNNING</v>
      </c>
      <c r="G186" s="26">
        <f>SUMIF('Nashua 10K'!$F$2:$F$300,$F186,'Nashua 10K'!$J$2:$J$300)</f>
        <v>0</v>
      </c>
      <c r="H186" s="26">
        <f>SUMIF('Cinco 5K'!$F$2:$F$399,$F186,'Cinco 5K'!$J$2:$J$399)</f>
        <v>0</v>
      </c>
      <c r="I186" s="26">
        <f>SUMIF('Run for Freedom 10K'!$F$2:$F$300,$F186,'Run for Freedom 10K'!$J$2:$J$300)</f>
        <v>0</v>
      </c>
      <c r="J186" s="26">
        <f>SUMIF('Half Way to St. Patty 5K'!$F$2:$F$300,$F186,'Half Way to St. Patty 5K'!$J$2:$J$300)</f>
        <v>0</v>
      </c>
      <c r="K186" s="26">
        <f>SUMIF('Downriver 10K'!$F$2:$F$300,$F186,'Downriver 10K'!$J$2:$J$300)</f>
        <v>0</v>
      </c>
      <c r="L186" s="26">
        <f>SUMIF('New England Half'!$F$2:$F$300,$F186,'New England Half'!$J$2:$J$300)</f>
        <v>17.5</v>
      </c>
      <c r="M186" s="28">
        <f>SUM(G186:L186)</f>
        <v>17.5</v>
      </c>
    </row>
    <row r="187" spans="1:13" ht="12.45" x14ac:dyDescent="0.3">
      <c r="A187" s="2" t="s">
        <v>378</v>
      </c>
      <c r="B187" s="2" t="s">
        <v>379</v>
      </c>
      <c r="C187" s="2" t="s">
        <v>57</v>
      </c>
      <c r="D187" s="2">
        <v>42</v>
      </c>
      <c r="E187" t="s">
        <v>20</v>
      </c>
      <c r="F187" s="2" t="str">
        <f>A187&amp;B187&amp;C187&amp;E187</f>
        <v>MelanieHardingFMILLENNIUM RUNNING</v>
      </c>
      <c r="G187" s="26">
        <f>SUMIF('Nashua 10K'!$F$2:$F$300,$F187,'Nashua 10K'!$J$2:$J$300)</f>
        <v>0</v>
      </c>
      <c r="H187" s="26">
        <f>SUMIF('Cinco 5K'!$F$2:$F$399,$F187,'Cinco 5K'!$J$2:$J$399)</f>
        <v>2</v>
      </c>
      <c r="I187" s="26">
        <f>SUMIF('Run for Freedom 10K'!$F$2:$F$300,$F187,'Run for Freedom 10K'!$J$2:$J$300)</f>
        <v>6.75</v>
      </c>
      <c r="J187" s="26">
        <f>SUMIF('Half Way to St. Patty 5K'!$F$2:$F$300,$F187,'Half Way to St. Patty 5K'!$J$2:$J$300)</f>
        <v>4</v>
      </c>
      <c r="K187" s="26">
        <f>SUMIF('Downriver 10K'!$F$2:$F$300,$F187,'Downriver 10K'!$J$2:$J$300)</f>
        <v>0</v>
      </c>
      <c r="L187" s="26">
        <f>SUMIF('New England Half'!$F$2:$F$300,$F187,'New England Half'!$J$2:$J$300)</f>
        <v>4.5</v>
      </c>
      <c r="M187" s="28">
        <f>SUM(G187:L187)</f>
        <v>17.25</v>
      </c>
    </row>
    <row r="188" spans="1:13" ht="12.45" x14ac:dyDescent="0.3">
      <c r="A188" t="s">
        <v>842</v>
      </c>
      <c r="B188" t="s">
        <v>843</v>
      </c>
      <c r="C188" t="s">
        <v>57</v>
      </c>
      <c r="D188">
        <v>38</v>
      </c>
      <c r="E188" s="2" t="s">
        <v>21</v>
      </c>
      <c r="F188" s="6" t="str">
        <f>A188&amp;B188&amp;C188&amp;E188</f>
        <v>JacqueleenAlbaneseFUPPER VALLEY RUNNING CLUB</v>
      </c>
      <c r="G188" s="26">
        <f>SUMIF('Nashua 10K'!$F$2:$F$300,$F188,'Nashua 10K'!$J$2:$J$300)</f>
        <v>0</v>
      </c>
      <c r="H188" s="26">
        <f>SUMIF('Cinco 5K'!$F$2:$F$399,$F188,'Cinco 5K'!$J$2:$J$399)</f>
        <v>0</v>
      </c>
      <c r="I188" s="26">
        <f>SUMIF('Run for Freedom 10K'!$F$2:$F$300,$F188,'Run for Freedom 10K'!$J$2:$J$300)</f>
        <v>0</v>
      </c>
      <c r="J188" s="26">
        <f>SUMIF('Half Way to St. Patty 5K'!$F$2:$F$300,$F188,'Half Way to St. Patty 5K'!$J$2:$J$300)</f>
        <v>0</v>
      </c>
      <c r="K188" s="26">
        <f>SUMIF('Downriver 10K'!$F$2:$F$300,$F188,'Downriver 10K'!$J$2:$J$300)</f>
        <v>17</v>
      </c>
      <c r="L188" s="26">
        <f>SUMIF('New England Half'!$F$2:$F$300,$F188,'New England Half'!$J$2:$J$300)</f>
        <v>0</v>
      </c>
      <c r="M188" s="28">
        <f>SUM(G188:L188)</f>
        <v>17</v>
      </c>
    </row>
    <row r="189" spans="1:13" ht="12.45" x14ac:dyDescent="0.3">
      <c r="A189" t="s">
        <v>61</v>
      </c>
      <c r="B189" t="s">
        <v>628</v>
      </c>
      <c r="C189" t="s">
        <v>57</v>
      </c>
      <c r="D189">
        <v>45</v>
      </c>
      <c r="E189" t="s">
        <v>19</v>
      </c>
      <c r="F189" s="2" t="str">
        <f>A189&amp;B189&amp;C189&amp;E189</f>
        <v>JulieKraftFGREATER DERRY TRACK CLUB</v>
      </c>
      <c r="G189" s="26">
        <f>SUMIF('Nashua 10K'!$F$2:$F$300,$F189,'Nashua 10K'!$J$2:$J$300)</f>
        <v>0</v>
      </c>
      <c r="H189" s="26">
        <f>SUMIF('Cinco 5K'!$F$2:$F$399,$F189,'Cinco 5K'!$J$2:$J$399)</f>
        <v>0</v>
      </c>
      <c r="I189" s="26">
        <f>SUMIF('Run for Freedom 10K'!$F$2:$F$300,$F189,'Run for Freedom 10K'!$J$2:$J$300)</f>
        <v>17</v>
      </c>
      <c r="J189" s="26">
        <f>SUMIF('Half Way to St. Patty 5K'!$F$2:$F$300,$F189,'Half Way to St. Patty 5K'!$J$2:$J$300)</f>
        <v>0</v>
      </c>
      <c r="K189" s="26">
        <f>SUMIF('Downriver 10K'!$F$2:$F$300,$F189,'Downriver 10K'!$J$2:$J$300)</f>
        <v>0</v>
      </c>
      <c r="L189" s="26">
        <f>SUMIF('New England Half'!$F$2:$F$300,$F189,'New England Half'!$J$2:$J$300)</f>
        <v>0</v>
      </c>
      <c r="M189" s="28">
        <f>SUM(G189:L189)</f>
        <v>17</v>
      </c>
    </row>
    <row r="190" spans="1:13" ht="12.45" x14ac:dyDescent="0.3">
      <c r="A190" t="s">
        <v>129</v>
      </c>
      <c r="B190" t="s">
        <v>629</v>
      </c>
      <c r="C190" t="s">
        <v>57</v>
      </c>
      <c r="D190">
        <v>45</v>
      </c>
      <c r="E190" t="s">
        <v>20</v>
      </c>
      <c r="F190" s="2" t="str">
        <f>A190&amp;B190&amp;C190&amp;E190</f>
        <v>CarlyDell'ovaFMILLENNIUM RUNNING</v>
      </c>
      <c r="G190" s="26">
        <f>SUMIF('Nashua 10K'!$F$2:$F$300,$F190,'Nashua 10K'!$J$2:$J$300)</f>
        <v>0</v>
      </c>
      <c r="H190" s="26">
        <f>SUMIF('Cinco 5K'!$F$2:$F$399,$F190,'Cinco 5K'!$J$2:$J$399)</f>
        <v>0</v>
      </c>
      <c r="I190" s="26">
        <f>SUMIF('Run for Freedom 10K'!$F$2:$F$300,$F190,'Run for Freedom 10K'!$J$2:$J$300)</f>
        <v>16.5</v>
      </c>
      <c r="J190" s="26">
        <f>SUMIF('Half Way to St. Patty 5K'!$F$2:$F$300,$F190,'Half Way to St. Patty 5K'!$J$2:$J$300)</f>
        <v>0</v>
      </c>
      <c r="K190" s="26">
        <f>SUMIF('Downriver 10K'!$F$2:$F$300,$F190,'Downriver 10K'!$J$2:$J$300)</f>
        <v>0</v>
      </c>
      <c r="L190" s="26">
        <f>SUMIF('New England Half'!$F$2:$F$300,$F190,'New England Half'!$J$2:$J$300)</f>
        <v>0</v>
      </c>
      <c r="M190" s="28">
        <f>SUM(G190:L190)</f>
        <v>16.5</v>
      </c>
    </row>
    <row r="191" spans="1:13" ht="12.45" x14ac:dyDescent="0.3">
      <c r="A191" t="s">
        <v>331</v>
      </c>
      <c r="B191" t="s">
        <v>844</v>
      </c>
      <c r="C191" t="s">
        <v>57</v>
      </c>
      <c r="D191">
        <v>40</v>
      </c>
      <c r="E191" s="2" t="s">
        <v>21</v>
      </c>
      <c r="F191" s="6" t="str">
        <f>A191&amp;B191&amp;C191&amp;E191</f>
        <v>NicoleLosavioFUPPER VALLEY RUNNING CLUB</v>
      </c>
      <c r="G191" s="26">
        <f>SUMIF('Nashua 10K'!$F$2:$F$300,$F191,'Nashua 10K'!$J$2:$J$300)</f>
        <v>0</v>
      </c>
      <c r="H191" s="26">
        <f>SUMIF('Cinco 5K'!$F$2:$F$399,$F191,'Cinco 5K'!$J$2:$J$399)</f>
        <v>0</v>
      </c>
      <c r="I191" s="26">
        <f>SUMIF('Run for Freedom 10K'!$F$2:$F$300,$F191,'Run for Freedom 10K'!$J$2:$J$300)</f>
        <v>0</v>
      </c>
      <c r="J191" s="26">
        <f>SUMIF('Half Way to St. Patty 5K'!$F$2:$F$300,$F191,'Half Way to St. Patty 5K'!$J$2:$J$300)</f>
        <v>0</v>
      </c>
      <c r="K191" s="26">
        <f>SUMIF('Downriver 10K'!$F$2:$F$300,$F191,'Downriver 10K'!$J$2:$J$300)</f>
        <v>16.5</v>
      </c>
      <c r="L191" s="26">
        <f>SUMIF('New England Half'!$F$2:$F$300,$F191,'New England Half'!$J$2:$J$300)</f>
        <v>0</v>
      </c>
      <c r="M191" s="28">
        <f>SUM(G191:L191)</f>
        <v>16.5</v>
      </c>
    </row>
    <row r="192" spans="1:13" ht="12.45" x14ac:dyDescent="0.3">
      <c r="A192" s="2" t="s">
        <v>345</v>
      </c>
      <c r="B192" s="2" t="s">
        <v>346</v>
      </c>
      <c r="C192" s="2" t="s">
        <v>57</v>
      </c>
      <c r="D192" s="2">
        <v>35</v>
      </c>
      <c r="E192" t="s">
        <v>20</v>
      </c>
      <c r="F192" s="2" t="str">
        <f>A192&amp;B192&amp;C192&amp;E192</f>
        <v>MeganMcDermottFMILLENNIUM RUNNING</v>
      </c>
      <c r="G192" s="26">
        <f>SUMIF('Nashua 10K'!$F$2:$F$300,$F192,'Nashua 10K'!$J$2:$J$300)</f>
        <v>0</v>
      </c>
      <c r="H192" s="26">
        <f>SUMIF('Cinco 5K'!$F$2:$F$399,$F192,'Cinco 5K'!$J$2:$J$399)</f>
        <v>2</v>
      </c>
      <c r="I192" s="26">
        <f>SUMIF('Run for Freedom 10K'!$F$2:$F$300,$F192,'Run for Freedom 10K'!$J$2:$J$300)</f>
        <v>8.75</v>
      </c>
      <c r="J192" s="26">
        <f>SUMIF('Half Way to St. Patty 5K'!$F$2:$F$300,$F192,'Half Way to St. Patty 5K'!$J$2:$J$300)</f>
        <v>2.28125</v>
      </c>
      <c r="K192" s="26">
        <f>SUMIF('Downriver 10K'!$F$2:$F$300,$F192,'Downriver 10K'!$J$2:$J$300)</f>
        <v>0</v>
      </c>
      <c r="L192" s="26">
        <f>SUMIF('New England Half'!$F$2:$F$300,$F192,'New England Half'!$J$2:$J$300)</f>
        <v>3.375</v>
      </c>
      <c r="M192" s="28">
        <f>SUM(G192:L192)</f>
        <v>16.40625</v>
      </c>
    </row>
    <row r="193" spans="1:13" ht="12.45" x14ac:dyDescent="0.3">
      <c r="A193" t="s">
        <v>359</v>
      </c>
      <c r="B193" t="s">
        <v>831</v>
      </c>
      <c r="C193" t="s">
        <v>57</v>
      </c>
      <c r="D193">
        <v>63</v>
      </c>
      <c r="E193" s="2" t="s">
        <v>21</v>
      </c>
      <c r="F193" s="6" t="str">
        <f>A193&amp;B193&amp;C193&amp;E193</f>
        <v>CherylLasellFUPPER VALLEY RUNNING CLUB</v>
      </c>
      <c r="G193" s="26">
        <f>SUMIF('Nashua 10K'!$F$2:$F$300,$F193,'Nashua 10K'!$J$2:$J$300)</f>
        <v>0</v>
      </c>
      <c r="H193" s="26">
        <f>SUMIF('Cinco 5K'!$F$2:$F$399,$F193,'Cinco 5K'!$J$2:$J$399)</f>
        <v>0</v>
      </c>
      <c r="I193" s="26">
        <f>SUMIF('Run for Freedom 10K'!$F$2:$F$300,$F193,'Run for Freedom 10K'!$J$2:$J$300)</f>
        <v>0</v>
      </c>
      <c r="J193" s="26">
        <f>SUMIF('Half Way to St. Patty 5K'!$F$2:$F$300,$F193,'Half Way to St. Patty 5K'!$J$2:$J$300)</f>
        <v>0</v>
      </c>
      <c r="K193" s="26">
        <f>SUMIF('Downriver 10K'!$F$2:$F$300,$F193,'Downriver 10K'!$J$2:$J$300)</f>
        <v>16</v>
      </c>
      <c r="L193" s="26">
        <f>SUMIF('New England Half'!$F$2:$F$300,$F193,'New England Half'!$J$2:$J$300)</f>
        <v>0</v>
      </c>
      <c r="M193" s="28">
        <f>SUM(G193:L193)</f>
        <v>16</v>
      </c>
    </row>
    <row r="194" spans="1:13" ht="12.45" x14ac:dyDescent="0.3">
      <c r="A194" t="s">
        <v>630</v>
      </c>
      <c r="B194" t="s">
        <v>631</v>
      </c>
      <c r="C194" t="s">
        <v>57</v>
      </c>
      <c r="D194">
        <v>28</v>
      </c>
      <c r="E194" t="s">
        <v>18</v>
      </c>
      <c r="F194" s="2" t="str">
        <f>A194&amp;B194&amp;C194&amp;E194</f>
        <v>JoyceLiangFGATE CITY STRIDERS</v>
      </c>
      <c r="G194" s="26">
        <f>SUMIF('Nashua 10K'!$F$2:$F$300,$F194,'Nashua 10K'!$J$2:$J$300)</f>
        <v>0</v>
      </c>
      <c r="H194" s="26">
        <f>SUMIF('Cinco 5K'!$F$2:$F$399,$F194,'Cinco 5K'!$J$2:$J$399)</f>
        <v>0</v>
      </c>
      <c r="I194" s="26">
        <f>SUMIF('Run for Freedom 10K'!$F$2:$F$300,$F194,'Run for Freedom 10K'!$J$2:$J$300)</f>
        <v>16</v>
      </c>
      <c r="J194" s="26">
        <f>SUMIF('Half Way to St. Patty 5K'!$F$2:$F$300,$F194,'Half Way to St. Patty 5K'!$J$2:$J$300)</f>
        <v>0</v>
      </c>
      <c r="K194" s="26">
        <f>SUMIF('Downriver 10K'!$F$2:$F$300,$F194,'Downriver 10K'!$J$2:$J$300)</f>
        <v>0</v>
      </c>
      <c r="L194" s="26">
        <f>SUMIF('New England Half'!$F$2:$F$300,$F194,'New England Half'!$J$2:$J$300)</f>
        <v>0</v>
      </c>
      <c r="M194" s="28">
        <f>SUM(G194:L194)</f>
        <v>16</v>
      </c>
    </row>
    <row r="195" spans="1:13" ht="12.45" x14ac:dyDescent="0.3">
      <c r="A195" s="2" t="s">
        <v>258</v>
      </c>
      <c r="B195" s="2" t="s">
        <v>259</v>
      </c>
      <c r="C195" s="2" t="s">
        <v>57</v>
      </c>
      <c r="D195" s="2">
        <v>39</v>
      </c>
      <c r="E195" s="2" t="s">
        <v>18</v>
      </c>
      <c r="F195" s="6" t="str">
        <f>A195&amp;B195&amp;C195&amp;E195</f>
        <v>EricaMannettaFGATE CITY STRIDERS</v>
      </c>
      <c r="G195" s="26">
        <f>SUMIF('Nashua 10K'!$F$2:$F$300,$F195,'Nashua 10K'!$J$2:$J$300)</f>
        <v>0</v>
      </c>
      <c r="H195" s="26">
        <f>SUMIF('Cinco 5K'!$F$2:$F$399,$F195,'Cinco 5K'!$J$2:$J$399)</f>
        <v>16</v>
      </c>
      <c r="I195" s="26">
        <f>SUMIF('Run for Freedom 10K'!$F$2:$F$300,$F195,'Run for Freedom 10K'!$J$2:$J$300)</f>
        <v>0</v>
      </c>
      <c r="J195" s="26">
        <f>SUMIF('Half Way to St. Patty 5K'!$F$2:$F$300,$F195,'Half Way to St. Patty 5K'!$J$2:$J$300)</f>
        <v>0</v>
      </c>
      <c r="K195" s="26">
        <f>SUMIF('Downriver 10K'!$F$2:$F$300,$F195,'Downriver 10K'!$J$2:$J$300)</f>
        <v>0</v>
      </c>
      <c r="L195" s="26">
        <f>SUMIF('New England Half'!$F$2:$F$300,$F195,'New England Half'!$J$2:$J$300)</f>
        <v>0</v>
      </c>
      <c r="M195" s="28">
        <f>SUM(G195:L195)</f>
        <v>16</v>
      </c>
    </row>
    <row r="196" spans="1:13" ht="12.45" x14ac:dyDescent="0.3">
      <c r="A196" s="3" t="s">
        <v>47</v>
      </c>
      <c r="B196" s="3" t="s">
        <v>361</v>
      </c>
      <c r="C196" s="3" t="s">
        <v>57</v>
      </c>
      <c r="D196" s="3">
        <v>48</v>
      </c>
      <c r="E196" t="s">
        <v>20</v>
      </c>
      <c r="F196" s="6" t="str">
        <f>A196&amp;B196&amp;C196&amp;E196</f>
        <v>TracyLennonFMILLENNIUM RUNNING</v>
      </c>
      <c r="G196" s="26">
        <f>SUMIF('Nashua 10K'!$F$2:$F$300,$F196,'Nashua 10K'!$J$2:$J$300)</f>
        <v>0</v>
      </c>
      <c r="H196" s="26">
        <f>SUMIF('Cinco 5K'!$F$2:$F$399,$F196,'Cinco 5K'!$J$2:$J$399)</f>
        <v>2</v>
      </c>
      <c r="I196" s="26">
        <f>SUMIF('Run for Freedom 10K'!$F$2:$F$300,$F196,'Run for Freedom 10K'!$J$2:$J$300)</f>
        <v>7.25</v>
      </c>
      <c r="J196" s="26">
        <f>SUMIF('Half Way to St. Patty 5K'!$F$2:$F$300,$F196,'Half Way to St. Patty 5K'!$J$2:$J$300)</f>
        <v>0</v>
      </c>
      <c r="K196" s="26">
        <f>SUMIF('Downriver 10K'!$F$2:$F$300,$F196,'Downriver 10K'!$J$2:$J$300)</f>
        <v>0</v>
      </c>
      <c r="L196" s="26">
        <f>SUMIF('New England Half'!$F$2:$F$300,$F196,'New England Half'!$J$2:$J$300)</f>
        <v>6.5</v>
      </c>
      <c r="M196" s="28">
        <f>SUM(G196:L196)</f>
        <v>15.75</v>
      </c>
    </row>
    <row r="197" spans="1:13" ht="12.45" x14ac:dyDescent="0.3">
      <c r="A197" s="3" t="s">
        <v>219</v>
      </c>
      <c r="B197" s="3" t="s">
        <v>903</v>
      </c>
      <c r="C197" s="3" t="s">
        <v>57</v>
      </c>
      <c r="D197" s="3">
        <v>63</v>
      </c>
      <c r="E197" t="s">
        <v>20</v>
      </c>
      <c r="F197" s="6" t="str">
        <f>A197&amp;B197&amp;C197&amp;E197</f>
        <v>BethDroletteFMILLENNIUM RUNNING</v>
      </c>
      <c r="G197" s="26">
        <f>SUMIF('Nashua 10K'!$F$2:$F$300,$F197,'Nashua 10K'!$J$2:$J$300)</f>
        <v>0</v>
      </c>
      <c r="H197" s="26">
        <f>SUMIF('Cinco 5K'!$F$2:$F$399,$F197,'Cinco 5K'!$J$2:$J$399)</f>
        <v>0</v>
      </c>
      <c r="I197" s="26">
        <f>SUMIF('Run for Freedom 10K'!$F$2:$F$300,$F197,'Run for Freedom 10K'!$J$2:$J$300)</f>
        <v>0</v>
      </c>
      <c r="J197" s="26">
        <f>SUMIF('Half Way to St. Patty 5K'!$F$2:$F$300,$F197,'Half Way to St. Patty 5K'!$J$2:$J$300)</f>
        <v>0</v>
      </c>
      <c r="K197" s="26">
        <f>SUMIF('Downriver 10K'!$F$2:$F$300,$F197,'Downriver 10K'!$J$2:$J$300)</f>
        <v>0</v>
      </c>
      <c r="L197" s="26">
        <f>SUMIF('New England Half'!$F$2:$F$300,$F197,'New England Half'!$J$2:$J$300)</f>
        <v>15.5</v>
      </c>
      <c r="M197" s="28">
        <f>SUM(G197:L197)</f>
        <v>15.5</v>
      </c>
    </row>
    <row r="198" spans="1:13" ht="12.45" x14ac:dyDescent="0.3">
      <c r="A198" t="s">
        <v>315</v>
      </c>
      <c r="B198" t="s">
        <v>803</v>
      </c>
      <c r="C198" t="s">
        <v>57</v>
      </c>
      <c r="D198">
        <v>46</v>
      </c>
      <c r="E198" t="s">
        <v>19</v>
      </c>
      <c r="F198" s="6" t="str">
        <f>A198&amp;B198&amp;C198&amp;E198</f>
        <v>HeatherGrayFGREATER DERRY TRACK CLUB</v>
      </c>
      <c r="G198" s="26">
        <f>SUMIF('Nashua 10K'!$F$2:$F$300,$F198,'Nashua 10K'!$J$2:$J$300)</f>
        <v>0</v>
      </c>
      <c r="H198" s="26">
        <f>SUMIF('Cinco 5K'!$F$2:$F$399,$F198,'Cinco 5K'!$J$2:$J$399)</f>
        <v>0</v>
      </c>
      <c r="I198" s="26">
        <f>SUMIF('Run for Freedom 10K'!$F$2:$F$300,$F198,'Run for Freedom 10K'!$J$2:$J$300)</f>
        <v>0</v>
      </c>
      <c r="J198" s="26">
        <f>SUMIF('Half Way to St. Patty 5K'!$F$2:$F$300,$F198,'Half Way to St. Patty 5K'!$J$2:$J$300)</f>
        <v>0</v>
      </c>
      <c r="K198" s="26">
        <f>SUMIF('Downriver 10K'!$F$2:$F$300,$F198,'Downriver 10K'!$J$2:$J$300)</f>
        <v>15.5</v>
      </c>
      <c r="L198" s="26">
        <f>SUMIF('New England Half'!$F$2:$F$300,$F198,'New England Half'!$J$2:$J$300)</f>
        <v>0</v>
      </c>
      <c r="M198" s="28">
        <f>SUM(G198:L198)</f>
        <v>15.5</v>
      </c>
    </row>
    <row r="199" spans="1:13" ht="12.45" x14ac:dyDescent="0.3">
      <c r="A199" s="3" t="s">
        <v>97</v>
      </c>
      <c r="B199" s="3" t="s">
        <v>906</v>
      </c>
      <c r="C199" s="3" t="s">
        <v>57</v>
      </c>
      <c r="D199" s="3">
        <v>67</v>
      </c>
      <c r="E199" t="s">
        <v>20</v>
      </c>
      <c r="F199" s="6" t="str">
        <f>A199&amp;B199&amp;C199&amp;E199</f>
        <v>DianeNugentFMILLENNIUM RUNNING</v>
      </c>
      <c r="G199" s="26">
        <f>SUMIF('Nashua 10K'!$F$2:$F$300,$F199,'Nashua 10K'!$J$2:$J$300)</f>
        <v>0</v>
      </c>
      <c r="H199" s="26">
        <f>SUMIF('Cinco 5K'!$F$2:$F$399,$F199,'Cinco 5K'!$J$2:$J$399)</f>
        <v>0</v>
      </c>
      <c r="I199" s="26">
        <f>SUMIF('Run for Freedom 10K'!$F$2:$F$300,$F199,'Run for Freedom 10K'!$J$2:$J$300)</f>
        <v>0</v>
      </c>
      <c r="J199" s="26">
        <f>SUMIF('Half Way to St. Patty 5K'!$F$2:$F$300,$F199,'Half Way to St. Patty 5K'!$J$2:$J$300)</f>
        <v>0</v>
      </c>
      <c r="K199" s="26">
        <f>SUMIF('Downriver 10K'!$F$2:$F$300,$F199,'Downriver 10K'!$J$2:$J$300)</f>
        <v>0</v>
      </c>
      <c r="L199" s="26">
        <f>SUMIF('New England Half'!$F$2:$F$300,$F199,'New England Half'!$J$2:$J$300)</f>
        <v>15</v>
      </c>
      <c r="M199" s="28">
        <f>SUM(G199:L199)</f>
        <v>15</v>
      </c>
    </row>
    <row r="200" spans="1:13" ht="12.45" x14ac:dyDescent="0.3">
      <c r="A200" t="s">
        <v>700</v>
      </c>
      <c r="B200" t="s">
        <v>701</v>
      </c>
      <c r="C200" s="3" t="s">
        <v>57</v>
      </c>
      <c r="D200">
        <v>37</v>
      </c>
      <c r="E200" s="2" t="s">
        <v>18</v>
      </c>
      <c r="F200" s="6" t="str">
        <f>A200&amp;B200&amp;C200&amp;E200</f>
        <v>ShannonO'BrienFGATE CITY STRIDERS</v>
      </c>
      <c r="G200" s="26">
        <f>SUMIF('Nashua 10K'!$F$2:$F$300,$F200,'Nashua 10K'!$J$2:$J$300)</f>
        <v>0</v>
      </c>
      <c r="H200" s="26">
        <f>SUMIF('Cinco 5K'!$F$2:$F$399,$F200,'Cinco 5K'!$J$2:$J$399)</f>
        <v>0</v>
      </c>
      <c r="I200" s="26">
        <f>SUMIF('Run for Freedom 10K'!$F$2:$F$300,$F200,'Run for Freedom 10K'!$J$2:$J$300)</f>
        <v>0</v>
      </c>
      <c r="J200" s="26">
        <f>SUMIF('Half Way to St. Patty 5K'!$F$2:$F$300,$F200,'Half Way to St. Patty 5K'!$J$2:$J$300)</f>
        <v>15</v>
      </c>
      <c r="K200" s="26">
        <f>SUMIF('Downriver 10K'!$F$2:$F$300,$F200,'Downriver 10K'!$J$2:$J$300)</f>
        <v>0</v>
      </c>
      <c r="L200" s="26">
        <f>SUMIF('New England Half'!$F$2:$F$300,$F200,'New England Half'!$J$2:$J$300)</f>
        <v>0</v>
      </c>
      <c r="M200" s="28">
        <f>SUM(G200:L200)</f>
        <v>15</v>
      </c>
    </row>
    <row r="201" spans="1:13" ht="12.45" x14ac:dyDescent="0.3">
      <c r="A201" t="s">
        <v>642</v>
      </c>
      <c r="B201" t="s">
        <v>643</v>
      </c>
      <c r="C201" t="s">
        <v>57</v>
      </c>
      <c r="D201">
        <v>62</v>
      </c>
      <c r="E201" t="s">
        <v>20</v>
      </c>
      <c r="F201" s="2" t="str">
        <f>A201&amp;B201&amp;C201&amp;E201</f>
        <v>BonnieRobertsFMILLENNIUM RUNNING</v>
      </c>
      <c r="G201" s="26">
        <f>SUMIF('Nashua 10K'!$F$2:$F$300,$F201,'Nashua 10K'!$J$2:$J$300)</f>
        <v>0</v>
      </c>
      <c r="H201" s="26">
        <f>SUMIF('Cinco 5K'!$F$2:$F$399,$F201,'Cinco 5K'!$J$2:$J$399)</f>
        <v>0</v>
      </c>
      <c r="I201" s="26">
        <f>SUMIF('Run for Freedom 10K'!$F$2:$F$300,$F201,'Run for Freedom 10K'!$J$2:$J$300)</f>
        <v>5.875</v>
      </c>
      <c r="J201" s="26">
        <f>SUMIF('Half Way to St. Patty 5K'!$F$2:$F$300,$F201,'Half Way to St. Patty 5K'!$J$2:$J$300)</f>
        <v>0</v>
      </c>
      <c r="K201" s="26">
        <f>SUMIF('Downriver 10K'!$F$2:$F$300,$F201,'Downriver 10K'!$J$2:$J$300)</f>
        <v>0</v>
      </c>
      <c r="L201" s="26">
        <f>SUMIF('New England Half'!$F$2:$F$300,$F201,'New England Half'!$J$2:$J$300)</f>
        <v>8.75</v>
      </c>
      <c r="M201" s="28">
        <f>SUM(G201:L201)</f>
        <v>14.625</v>
      </c>
    </row>
    <row r="202" spans="1:13" ht="12.45" x14ac:dyDescent="0.3">
      <c r="A202" t="s">
        <v>853</v>
      </c>
      <c r="B202" t="s">
        <v>854</v>
      </c>
      <c r="C202" t="s">
        <v>57</v>
      </c>
      <c r="D202">
        <v>58</v>
      </c>
      <c r="E202" s="2" t="s">
        <v>21</v>
      </c>
      <c r="F202" s="6" t="str">
        <f>A202&amp;B202&amp;C202&amp;E202</f>
        <v>CareyStillmanFUPPER VALLEY RUNNING CLUB</v>
      </c>
      <c r="G202" s="26">
        <f>SUMIF('Nashua 10K'!$F$2:$F$300,$F202,'Nashua 10K'!$J$2:$J$300)</f>
        <v>0</v>
      </c>
      <c r="H202" s="26">
        <f>SUMIF('Cinco 5K'!$F$2:$F$399,$F202,'Cinco 5K'!$J$2:$J$399)</f>
        <v>0</v>
      </c>
      <c r="I202" s="26">
        <f>SUMIF('Run for Freedom 10K'!$F$2:$F$300,$F202,'Run for Freedom 10K'!$J$2:$J$300)</f>
        <v>0</v>
      </c>
      <c r="J202" s="26">
        <f>SUMIF('Half Way to St. Patty 5K'!$F$2:$F$300,$F202,'Half Way to St. Patty 5K'!$J$2:$J$300)</f>
        <v>0</v>
      </c>
      <c r="K202" s="26">
        <f>SUMIF('Downriver 10K'!$F$2:$F$300,$F202,'Downriver 10K'!$J$2:$J$300)</f>
        <v>14.5</v>
      </c>
      <c r="L202" s="26">
        <f>SUMIF('New England Half'!$F$2:$F$300,$F202,'New England Half'!$J$2:$J$300)</f>
        <v>0</v>
      </c>
      <c r="M202" s="28">
        <f>SUM(G202:L202)</f>
        <v>14.5</v>
      </c>
    </row>
    <row r="203" spans="1:13" ht="12.45" x14ac:dyDescent="0.3">
      <c r="A203" s="2" t="s">
        <v>319</v>
      </c>
      <c r="B203" s="2" t="s">
        <v>320</v>
      </c>
      <c r="C203" s="2" t="s">
        <v>57</v>
      </c>
      <c r="D203" s="2">
        <v>76</v>
      </c>
      <c r="E203" t="s">
        <v>19</v>
      </c>
      <c r="F203" s="6" t="str">
        <f>A203&amp;B203&amp;C203&amp;E203</f>
        <v>IreneMullenFGREATER DERRY TRACK CLUB</v>
      </c>
      <c r="G203" s="26">
        <f>SUMIF('Nashua 10K'!$F$2:$F$300,$F203,'Nashua 10K'!$J$2:$J$300)</f>
        <v>0</v>
      </c>
      <c r="H203" s="26">
        <f>SUMIF('Cinco 5K'!$F$2:$F$399,$F203,'Cinco 5K'!$J$2:$J$399)</f>
        <v>2</v>
      </c>
      <c r="I203" s="26">
        <f>SUMIF('Run for Freedom 10K'!$F$2:$F$300,$F203,'Run for Freedom 10K'!$J$2:$J$300)</f>
        <v>0</v>
      </c>
      <c r="J203" s="26">
        <f>SUMIF('Half Way to St. Patty 5K'!$F$2:$F$300,$F203,'Half Way to St. Patty 5K'!$J$2:$J$300)</f>
        <v>12.125</v>
      </c>
      <c r="K203" s="26">
        <f>SUMIF('Downriver 10K'!$F$2:$F$300,$F203,'Downriver 10K'!$J$2:$J$300)</f>
        <v>0</v>
      </c>
      <c r="L203" s="26">
        <f>SUMIF('New England Half'!$F$2:$F$300,$F203,'New England Half'!$J$2:$J$300)</f>
        <v>0</v>
      </c>
      <c r="M203" s="28">
        <f>SUM(G203:L203)</f>
        <v>14.125</v>
      </c>
    </row>
    <row r="204" spans="1:13" ht="12.45" x14ac:dyDescent="0.3">
      <c r="A204" s="2" t="s">
        <v>256</v>
      </c>
      <c r="B204" s="2" t="s">
        <v>257</v>
      </c>
      <c r="C204" s="2" t="s">
        <v>57</v>
      </c>
      <c r="D204" s="2">
        <v>63</v>
      </c>
      <c r="E204" t="s">
        <v>20</v>
      </c>
      <c r="F204" s="6" t="str">
        <f>A204&amp;B204&amp;C204&amp;E204</f>
        <v>DianaAgerFMILLENNIUM RUNNING</v>
      </c>
      <c r="G204" s="26">
        <f>SUMIF('Nashua 10K'!$F$2:$F$300,$F204,'Nashua 10K'!$J$2:$J$300)</f>
        <v>0</v>
      </c>
      <c r="H204" s="26">
        <f>SUMIF('Cinco 5K'!$F$2:$F$399,$F204,'Cinco 5K'!$J$2:$J$399)</f>
        <v>14</v>
      </c>
      <c r="I204" s="26">
        <f>SUMIF('Run for Freedom 10K'!$F$2:$F$300,$F204,'Run for Freedom 10K'!$J$2:$J$300)</f>
        <v>0</v>
      </c>
      <c r="J204" s="26">
        <f>SUMIF('Half Way to St. Patty 5K'!$F$2:$F$300,$F204,'Half Way to St. Patty 5K'!$J$2:$J$300)</f>
        <v>0</v>
      </c>
      <c r="K204" s="26">
        <f>SUMIF('Downriver 10K'!$F$2:$F$300,$F204,'Downriver 10K'!$J$2:$J$300)</f>
        <v>0</v>
      </c>
      <c r="L204" s="26">
        <f>SUMIF('New England Half'!$F$2:$F$300,$F204,'New England Half'!$J$2:$J$300)</f>
        <v>0</v>
      </c>
      <c r="M204" s="28">
        <f>SUM(G204:L204)</f>
        <v>14</v>
      </c>
    </row>
    <row r="205" spans="1:13" ht="12.45" x14ac:dyDescent="0.3">
      <c r="A205" t="s">
        <v>711</v>
      </c>
      <c r="B205" t="s">
        <v>712</v>
      </c>
      <c r="C205" s="3" t="s">
        <v>57</v>
      </c>
      <c r="D205">
        <v>26</v>
      </c>
      <c r="E205" t="s">
        <v>19</v>
      </c>
      <c r="F205" s="6" t="str">
        <f>A205&amp;B205&amp;C205&amp;E205</f>
        <v>IsabellaThibodeauFGREATER DERRY TRACK CLUB</v>
      </c>
      <c r="G205" s="26">
        <f>SUMIF('Nashua 10K'!$F$2:$F$300,$F205,'Nashua 10K'!$J$2:$J$300)</f>
        <v>0</v>
      </c>
      <c r="H205" s="26">
        <f>SUMIF('Cinco 5K'!$F$2:$F$399,$F205,'Cinco 5K'!$J$2:$J$399)</f>
        <v>0</v>
      </c>
      <c r="I205" s="26">
        <f>SUMIF('Run for Freedom 10K'!$F$2:$F$300,$F205,'Run for Freedom 10K'!$J$2:$J$300)</f>
        <v>0</v>
      </c>
      <c r="J205" s="26">
        <f>SUMIF('Half Way to St. Patty 5K'!$F$2:$F$300,$F205,'Half Way to St. Patty 5K'!$J$2:$J$300)</f>
        <v>13.5</v>
      </c>
      <c r="K205" s="26">
        <f>SUMIF('Downriver 10K'!$F$2:$F$300,$F205,'Downriver 10K'!$J$2:$J$300)</f>
        <v>0</v>
      </c>
      <c r="L205" s="26">
        <f>SUMIF('New England Half'!$F$2:$F$300,$F205,'New England Half'!$J$2:$J$300)</f>
        <v>0</v>
      </c>
      <c r="M205" s="28">
        <f>SUM(G205:L205)</f>
        <v>13.5</v>
      </c>
    </row>
    <row r="206" spans="1:13" ht="12.45" x14ac:dyDescent="0.3">
      <c r="A206" s="2" t="s">
        <v>240</v>
      </c>
      <c r="B206" s="2" t="s">
        <v>394</v>
      </c>
      <c r="C206" s="2" t="s">
        <v>57</v>
      </c>
      <c r="D206" s="2">
        <v>59</v>
      </c>
      <c r="E206" t="s">
        <v>20</v>
      </c>
      <c r="F206" s="6" t="str">
        <f>A206&amp;B206&amp;C206&amp;E206</f>
        <v>MichelleShea La SalaFMILLENNIUM RUNNING</v>
      </c>
      <c r="G206" s="26">
        <f>SUMIF('Nashua 10K'!$F$2:$F$300,$F206,'Nashua 10K'!$J$2:$J$300)</f>
        <v>0</v>
      </c>
      <c r="H206" s="26">
        <f>SUMIF('Cinco 5K'!$F$2:$F$399,$F206,'Cinco 5K'!$J$2:$J$399)</f>
        <v>2</v>
      </c>
      <c r="I206" s="26">
        <f>SUMIF('Run for Freedom 10K'!$F$2:$F$300,$F206,'Run for Freedom 10K'!$J$2:$J$300)</f>
        <v>5.3125</v>
      </c>
      <c r="J206" s="26">
        <f>SUMIF('Half Way to St. Patty 5K'!$F$2:$F$300,$F206,'Half Way to St. Patty 5K'!$J$2:$J$300)</f>
        <v>2.375</v>
      </c>
      <c r="K206" s="26">
        <f>SUMIF('Downriver 10K'!$F$2:$F$300,$F206,'Downriver 10K'!$J$2:$J$300)</f>
        <v>0</v>
      </c>
      <c r="L206" s="26">
        <f>SUMIF('New England Half'!$F$2:$F$300,$F206,'New England Half'!$J$2:$J$300)</f>
        <v>3.75</v>
      </c>
      <c r="M206" s="28">
        <f>SUM(G206:L206)</f>
        <v>13.4375</v>
      </c>
    </row>
    <row r="207" spans="1:13" ht="12.45" x14ac:dyDescent="0.3">
      <c r="A207" s="2" t="s">
        <v>192</v>
      </c>
      <c r="B207" s="2" t="s">
        <v>329</v>
      </c>
      <c r="C207" s="2" t="s">
        <v>57</v>
      </c>
      <c r="D207" s="2">
        <v>57</v>
      </c>
      <c r="E207" t="s">
        <v>20</v>
      </c>
      <c r="F207" s="6" t="str">
        <f>A207&amp;B207&amp;C207&amp;E207</f>
        <v>PamJoplinFMILLENNIUM RUNNING</v>
      </c>
      <c r="G207" s="26">
        <f>SUMIF('Nashua 10K'!$F$2:$F$300,$F207,'Nashua 10K'!$J$2:$J$300)</f>
        <v>0</v>
      </c>
      <c r="H207" s="26">
        <f>SUMIF('Cinco 5K'!$F$2:$F$399,$F207,'Cinco 5K'!$J$2:$J$399)</f>
        <v>2.375</v>
      </c>
      <c r="I207" s="26">
        <f>SUMIF('Run for Freedom 10K'!$F$2:$F$300,$F207,'Run for Freedom 10K'!$J$2:$J$300)</f>
        <v>0</v>
      </c>
      <c r="J207" s="26">
        <f>SUMIF('Half Way to St. Patty 5K'!$F$2:$F$300,$F207,'Half Way to St. Patty 5K'!$J$2:$J$300)</f>
        <v>10.625</v>
      </c>
      <c r="K207" s="26">
        <f>SUMIF('Downriver 10K'!$F$2:$F$300,$F207,'Downriver 10K'!$J$2:$J$300)</f>
        <v>0</v>
      </c>
      <c r="L207" s="26">
        <f>SUMIF('New England Half'!$F$2:$F$300,$F207,'New England Half'!$J$2:$J$300)</f>
        <v>0</v>
      </c>
      <c r="M207" s="28">
        <f>SUM(G207:L207)</f>
        <v>13</v>
      </c>
    </row>
    <row r="208" spans="1:13" ht="12.45" x14ac:dyDescent="0.3">
      <c r="A208" t="s">
        <v>702</v>
      </c>
      <c r="B208" t="s">
        <v>703</v>
      </c>
      <c r="C208" s="3" t="s">
        <v>57</v>
      </c>
      <c r="D208">
        <v>60</v>
      </c>
      <c r="E208" s="2" t="s">
        <v>18</v>
      </c>
      <c r="F208" s="6" t="str">
        <f>A208&amp;B208&amp;C208&amp;E208</f>
        <v>KristenMacWilliamsFGATE CITY STRIDERS</v>
      </c>
      <c r="G208" s="26">
        <f>SUMIF('Nashua 10K'!$F$2:$F$300,$F208,'Nashua 10K'!$J$2:$J$300)</f>
        <v>0</v>
      </c>
      <c r="H208" s="26">
        <f>SUMIF('Cinco 5K'!$F$2:$F$399,$F208,'Cinco 5K'!$J$2:$J$399)</f>
        <v>0</v>
      </c>
      <c r="I208" s="26">
        <f>SUMIF('Run for Freedom 10K'!$F$2:$F$300,$F208,'Run for Freedom 10K'!$J$2:$J$300)</f>
        <v>0</v>
      </c>
      <c r="J208" s="26">
        <f>SUMIF('Half Way to St. Patty 5K'!$F$2:$F$300,$F208,'Half Way to St. Patty 5K'!$J$2:$J$300)</f>
        <v>13</v>
      </c>
      <c r="K208" s="26">
        <f>SUMIF('Downriver 10K'!$F$2:$F$300,$F208,'Downriver 10K'!$J$2:$J$300)</f>
        <v>0</v>
      </c>
      <c r="L208" s="26">
        <f>SUMIF('New England Half'!$F$2:$F$300,$F208,'New England Half'!$J$2:$J$300)</f>
        <v>0</v>
      </c>
      <c r="M208" s="28">
        <f>SUM(G208:L208)</f>
        <v>13</v>
      </c>
    </row>
    <row r="209" spans="1:13" ht="12.45" x14ac:dyDescent="0.3">
      <c r="A209" s="2" t="s">
        <v>268</v>
      </c>
      <c r="B209" s="2" t="s">
        <v>269</v>
      </c>
      <c r="C209" s="2" t="s">
        <v>57</v>
      </c>
      <c r="D209" s="2">
        <v>43</v>
      </c>
      <c r="E209" t="s">
        <v>20</v>
      </c>
      <c r="F209" s="6" t="str">
        <f>A209&amp;B209&amp;C209&amp;E209</f>
        <v>SheilaWilsonFMILLENNIUM RUNNING</v>
      </c>
      <c r="G209" s="26">
        <f>SUMIF('Nashua 10K'!$F$2:$F$300,$F209,'Nashua 10K'!$J$2:$J$300)</f>
        <v>0</v>
      </c>
      <c r="H209" s="26">
        <f>SUMIF('Cinco 5K'!$F$2:$F$399,$F209,'Cinco 5K'!$J$2:$J$399)</f>
        <v>13</v>
      </c>
      <c r="I209" s="26">
        <f>SUMIF('Run for Freedom 10K'!$F$2:$F$300,$F209,'Run for Freedom 10K'!$J$2:$J$300)</f>
        <v>0</v>
      </c>
      <c r="J209" s="26">
        <f>SUMIF('Half Way to St. Patty 5K'!$F$2:$F$300,$F209,'Half Way to St. Patty 5K'!$J$2:$J$300)</f>
        <v>0</v>
      </c>
      <c r="K209" s="26">
        <f>SUMIF('Downriver 10K'!$F$2:$F$300,$F209,'Downriver 10K'!$J$2:$J$300)</f>
        <v>0</v>
      </c>
      <c r="L209" s="26">
        <f>SUMIF('New England Half'!$F$2:$F$300,$F209,'New England Half'!$J$2:$J$300)</f>
        <v>0</v>
      </c>
      <c r="M209" s="28">
        <f>SUM(G209:L209)</f>
        <v>13</v>
      </c>
    </row>
    <row r="210" spans="1:13" ht="12.45" x14ac:dyDescent="0.3">
      <c r="A210" t="s">
        <v>315</v>
      </c>
      <c r="B210" t="s">
        <v>641</v>
      </c>
      <c r="C210" t="s">
        <v>57</v>
      </c>
      <c r="D210">
        <v>41</v>
      </c>
      <c r="E210" t="s">
        <v>18</v>
      </c>
      <c r="F210" s="2" t="str">
        <f>A210&amp;B210&amp;C210&amp;E210</f>
        <v>HeatherHochuliFGATE CITY STRIDERS</v>
      </c>
      <c r="G210" s="26">
        <f>SUMIF('Nashua 10K'!$F$2:$F$300,$F210,'Nashua 10K'!$J$2:$J$300)</f>
        <v>0</v>
      </c>
      <c r="H210" s="26">
        <f>SUMIF('Cinco 5K'!$F$2:$F$399,$F210,'Cinco 5K'!$J$2:$J$399)</f>
        <v>0</v>
      </c>
      <c r="I210" s="26">
        <f>SUMIF('Run for Freedom 10K'!$F$2:$F$300,$F210,'Run for Freedom 10K'!$J$2:$J$300)</f>
        <v>7</v>
      </c>
      <c r="J210" s="26">
        <f>SUMIF('Half Way to St. Patty 5K'!$F$2:$F$300,$F210,'Half Way to St. Patty 5K'!$J$2:$J$300)</f>
        <v>5.6875</v>
      </c>
      <c r="K210" s="26">
        <f>SUMIF('Downriver 10K'!$F$2:$F$300,$F210,'Downriver 10K'!$J$2:$J$300)</f>
        <v>0</v>
      </c>
      <c r="L210" s="26">
        <f>SUMIF('New England Half'!$F$2:$F$300,$F210,'New England Half'!$J$2:$J$300)</f>
        <v>0</v>
      </c>
      <c r="M210" s="28">
        <f>SUM(G210:L210)</f>
        <v>12.6875</v>
      </c>
    </row>
    <row r="211" spans="1:13" ht="12.45" x14ac:dyDescent="0.3">
      <c r="A211" s="3" t="s">
        <v>702</v>
      </c>
      <c r="B211" s="3" t="s">
        <v>754</v>
      </c>
      <c r="C211" s="3" t="s">
        <v>57</v>
      </c>
      <c r="D211" s="3">
        <v>50</v>
      </c>
      <c r="E211" t="s">
        <v>20</v>
      </c>
      <c r="F211" s="6" t="str">
        <f>A211&amp;B211&amp;C211&amp;E211</f>
        <v>KristenSheppardFMILLENNIUM RUNNING</v>
      </c>
      <c r="G211" s="26">
        <f>SUMIF('Nashua 10K'!$F$2:$F$300,$F211,'Nashua 10K'!$J$2:$J$300)</f>
        <v>0</v>
      </c>
      <c r="H211" s="26">
        <f>SUMIF('Cinco 5K'!$F$2:$F$399,$F211,'Cinco 5K'!$J$2:$J$399)</f>
        <v>0</v>
      </c>
      <c r="I211" s="26">
        <f>SUMIF('Run for Freedom 10K'!$F$2:$F$300,$F211,'Run for Freedom 10K'!$J$2:$J$300)</f>
        <v>0</v>
      </c>
      <c r="J211" s="26">
        <f>SUMIF('Half Way to St. Patty 5K'!$F$2:$F$300,$F211,'Half Way to St. Patty 5K'!$J$2:$J$300)</f>
        <v>8</v>
      </c>
      <c r="K211" s="26">
        <f>SUMIF('Downriver 10K'!$F$2:$F$300,$F211,'Downriver 10K'!$J$2:$J$300)</f>
        <v>0</v>
      </c>
      <c r="L211" s="26">
        <f>SUMIF('New England Half'!$F$2:$F$300,$F211,'New England Half'!$J$2:$J$300)</f>
        <v>4.625</v>
      </c>
      <c r="M211" s="28">
        <f>SUM(G211:L211)</f>
        <v>12.625</v>
      </c>
    </row>
    <row r="212" spans="1:13" ht="12.45" x14ac:dyDescent="0.3">
      <c r="A212" t="s">
        <v>131</v>
      </c>
      <c r="B212" t="s">
        <v>851</v>
      </c>
      <c r="C212" t="s">
        <v>57</v>
      </c>
      <c r="D212">
        <v>47</v>
      </c>
      <c r="E212" s="2" t="s">
        <v>21</v>
      </c>
      <c r="F212" s="6" t="str">
        <f>A212&amp;B212&amp;C212&amp;E212</f>
        <v>AmySpencerFUPPER VALLEY RUNNING CLUB</v>
      </c>
      <c r="G212" s="26">
        <f>SUMIF('Nashua 10K'!$F$2:$F$300,$F212,'Nashua 10K'!$J$2:$J$300)</f>
        <v>0</v>
      </c>
      <c r="H212" s="26">
        <f>SUMIF('Cinco 5K'!$F$2:$F$399,$F212,'Cinco 5K'!$J$2:$J$399)</f>
        <v>0</v>
      </c>
      <c r="I212" s="26">
        <f>SUMIF('Run for Freedom 10K'!$F$2:$F$300,$F212,'Run for Freedom 10K'!$J$2:$J$300)</f>
        <v>0</v>
      </c>
      <c r="J212" s="26">
        <f>SUMIF('Half Way to St. Patty 5K'!$F$2:$F$300,$F212,'Half Way to St. Patty 5K'!$J$2:$J$300)</f>
        <v>0</v>
      </c>
      <c r="K212" s="26">
        <f>SUMIF('Downriver 10K'!$F$2:$F$300,$F212,'Downriver 10K'!$J$2:$J$300)</f>
        <v>12.5</v>
      </c>
      <c r="L212" s="26">
        <f>SUMIF('New England Half'!$F$2:$F$300,$F212,'New England Half'!$J$2:$J$300)</f>
        <v>0</v>
      </c>
      <c r="M212" s="28">
        <f>SUM(G212:L212)</f>
        <v>12.5</v>
      </c>
    </row>
    <row r="213" spans="1:13" ht="12.45" x14ac:dyDescent="0.3">
      <c r="A213" t="s">
        <v>898</v>
      </c>
      <c r="B213" t="s">
        <v>899</v>
      </c>
      <c r="C213" t="s">
        <v>57</v>
      </c>
      <c r="D213">
        <v>36</v>
      </c>
      <c r="E213" t="s">
        <v>20</v>
      </c>
      <c r="F213" s="6" t="str">
        <f>A213&amp;B213&amp;C213&amp;E213</f>
        <v>NikkiTingleyFMILLENNIUM RUNNING</v>
      </c>
      <c r="G213" s="26">
        <f>SUMIF('Nashua 10K'!$F$2:$F$300,$F213,'Nashua 10K'!$J$2:$J$300)</f>
        <v>0</v>
      </c>
      <c r="H213" s="26">
        <f>SUMIF('Cinco 5K'!$F$2:$F$399,$F213,'Cinco 5K'!$J$2:$J$399)</f>
        <v>0</v>
      </c>
      <c r="I213" s="26">
        <f>SUMIF('Run for Freedom 10K'!$F$2:$F$300,$F213,'Run for Freedom 10K'!$J$2:$J$300)</f>
        <v>0</v>
      </c>
      <c r="J213" s="26">
        <f>SUMIF('Half Way to St. Patty 5K'!$F$2:$F$300,$F213,'Half Way to St. Patty 5K'!$J$2:$J$300)</f>
        <v>0</v>
      </c>
      <c r="K213" s="26">
        <f>SUMIF('Downriver 10K'!$F$2:$F$300,$F213,'Downriver 10K'!$J$2:$J$300)</f>
        <v>0</v>
      </c>
      <c r="L213" s="26">
        <f>SUMIF('New England Half'!$F$2:$F$300,$F213,'New England Half'!$J$2:$J$300)</f>
        <v>12.5</v>
      </c>
      <c r="M213" s="28">
        <f>SUM(G213:L213)</f>
        <v>12.5</v>
      </c>
    </row>
    <row r="214" spans="1:13" ht="12.45" x14ac:dyDescent="0.3">
      <c r="A214" t="s">
        <v>632</v>
      </c>
      <c r="B214" t="s">
        <v>617</v>
      </c>
      <c r="C214" t="s">
        <v>57</v>
      </c>
      <c r="D214">
        <v>27</v>
      </c>
      <c r="E214" t="s">
        <v>19</v>
      </c>
      <c r="F214" s="2" t="str">
        <f>A214&amp;B214&amp;C214&amp;E214</f>
        <v>ReganCoyleFGREATER DERRY TRACK CLUB</v>
      </c>
      <c r="G214" s="26">
        <f>SUMIF('Nashua 10K'!$F$2:$F$300,$F214,'Nashua 10K'!$J$2:$J$300)</f>
        <v>0</v>
      </c>
      <c r="H214" s="26">
        <f>SUMIF('Cinco 5K'!$F$2:$F$399,$F214,'Cinco 5K'!$J$2:$J$399)</f>
        <v>0</v>
      </c>
      <c r="I214" s="26">
        <f>SUMIF('Run for Freedom 10K'!$F$2:$F$300,$F214,'Run for Freedom 10K'!$J$2:$J$300)</f>
        <v>12.125</v>
      </c>
      <c r="J214" s="26">
        <f>SUMIF('Half Way to St. Patty 5K'!$F$2:$F$300,$F214,'Half Way to St. Patty 5K'!$J$2:$J$300)</f>
        <v>0</v>
      </c>
      <c r="K214" s="26">
        <f>SUMIF('Downriver 10K'!$F$2:$F$300,$F214,'Downriver 10K'!$J$2:$J$300)</f>
        <v>0</v>
      </c>
      <c r="L214" s="26">
        <f>SUMIF('New England Half'!$F$2:$F$300,$F214,'New England Half'!$J$2:$J$300)</f>
        <v>0</v>
      </c>
      <c r="M214" s="28">
        <f>SUM(G214:L214)</f>
        <v>12.125</v>
      </c>
    </row>
    <row r="215" spans="1:13" ht="12.45" x14ac:dyDescent="0.3">
      <c r="A215" t="s">
        <v>800</v>
      </c>
      <c r="B215" t="s">
        <v>801</v>
      </c>
      <c r="C215" t="s">
        <v>57</v>
      </c>
      <c r="D215">
        <v>34</v>
      </c>
      <c r="E215" t="s">
        <v>19</v>
      </c>
      <c r="F215" s="6" t="str">
        <f>A215&amp;B215&amp;C215&amp;E215</f>
        <v>AndreaWaldronFGREATER DERRY TRACK CLUB</v>
      </c>
      <c r="G215" s="26">
        <f>SUMIF('Nashua 10K'!$F$2:$F$300,$F215,'Nashua 10K'!$J$2:$J$300)</f>
        <v>0</v>
      </c>
      <c r="H215" s="26">
        <f>SUMIF('Cinco 5K'!$F$2:$F$399,$F215,'Cinco 5K'!$J$2:$J$399)</f>
        <v>0</v>
      </c>
      <c r="I215" s="26">
        <f>SUMIF('Run for Freedom 10K'!$F$2:$F$300,$F215,'Run for Freedom 10K'!$J$2:$J$300)</f>
        <v>0</v>
      </c>
      <c r="J215" s="26">
        <f>SUMIF('Half Way to St. Patty 5K'!$F$2:$F$300,$F215,'Half Way to St. Patty 5K'!$J$2:$J$300)</f>
        <v>0</v>
      </c>
      <c r="K215" s="26">
        <f>SUMIF('Downriver 10K'!$F$2:$F$300,$F215,'Downriver 10K'!$J$2:$J$300)</f>
        <v>12.125</v>
      </c>
      <c r="L215" s="26">
        <f>SUMIF('New England Half'!$F$2:$F$300,$F215,'New England Half'!$J$2:$J$300)</f>
        <v>0</v>
      </c>
      <c r="M215" s="28">
        <f>SUM(G215:L215)</f>
        <v>12.125</v>
      </c>
    </row>
    <row r="216" spans="1:13" ht="12.45" x14ac:dyDescent="0.3">
      <c r="A216" s="2" t="s">
        <v>103</v>
      </c>
      <c r="B216" s="2" t="s">
        <v>333</v>
      </c>
      <c r="C216" s="2" t="s">
        <v>57</v>
      </c>
      <c r="D216" s="2">
        <v>50</v>
      </c>
      <c r="E216" s="2" t="s">
        <v>18</v>
      </c>
      <c r="F216" s="6" t="str">
        <f>A216&amp;B216&amp;C216&amp;E216</f>
        <v>JenniferMackFGATE CITY STRIDERS</v>
      </c>
      <c r="G216" s="26">
        <f>SUMIF('Nashua 10K'!$F$2:$F$300,$F216,'Nashua 10K'!$J$2:$J$300)</f>
        <v>0</v>
      </c>
      <c r="H216" s="26">
        <f>SUMIF('Cinco 5K'!$F$2:$F$399,$F216,'Cinco 5K'!$J$2:$J$399)</f>
        <v>2.46875</v>
      </c>
      <c r="I216" s="26">
        <f>SUMIF('Run for Freedom 10K'!$F$2:$F$300,$F216,'Run for Freedom 10K'!$J$2:$J$300)</f>
        <v>0</v>
      </c>
      <c r="J216" s="26">
        <f>SUMIF('Half Way to St. Patty 5K'!$F$2:$F$300,$F216,'Half Way to St. Patty 5K'!$J$2:$J$300)</f>
        <v>2</v>
      </c>
      <c r="K216" s="26">
        <f>SUMIF('Downriver 10K'!$F$2:$F$300,$F216,'Downriver 10K'!$J$2:$J$300)</f>
        <v>0</v>
      </c>
      <c r="L216" s="26">
        <f>SUMIF('New England Half'!$F$2:$F$300,$F216,'New England Half'!$J$2:$J$300)</f>
        <v>7.5</v>
      </c>
      <c r="M216" s="28">
        <f>SUM(G216:L216)</f>
        <v>11.96875</v>
      </c>
    </row>
    <row r="217" spans="1:13" ht="12.45" x14ac:dyDescent="0.3">
      <c r="A217" t="s">
        <v>331</v>
      </c>
      <c r="B217" t="s">
        <v>332</v>
      </c>
      <c r="C217" t="s">
        <v>57</v>
      </c>
      <c r="D217">
        <v>42</v>
      </c>
      <c r="E217" t="s">
        <v>20</v>
      </c>
      <c r="F217" s="6" t="str">
        <f>A217&amp;B217&amp;C217&amp;E217</f>
        <v>NicoleFanteFMILLENNIUM RUNNING</v>
      </c>
      <c r="G217" s="26">
        <f>SUMIF('Nashua 10K'!$F$2:$F$300,$F217,'Nashua 10K'!$J$2:$J$300)</f>
        <v>0</v>
      </c>
      <c r="H217" s="26">
        <f>SUMIF('Cinco 5K'!$F$2:$F$399,$F217,'Cinco 5K'!$J$2:$J$399)</f>
        <v>2.5625</v>
      </c>
      <c r="I217" s="26">
        <f>SUMIF('Run for Freedom 10K'!$F$2:$F$300,$F217,'Run for Freedom 10K'!$J$2:$J$300)</f>
        <v>0</v>
      </c>
      <c r="J217" s="26">
        <f>SUMIF('Half Way to St. Patty 5K'!$F$2:$F$300,$F217,'Half Way to St. Patty 5K'!$J$2:$J$300)</f>
        <v>0</v>
      </c>
      <c r="K217" s="26">
        <f>SUMIF('Downriver 10K'!$F$2:$F$300,$F217,'Downriver 10K'!$J$2:$J$300)</f>
        <v>0</v>
      </c>
      <c r="L217" s="26">
        <f>SUMIF('New England Half'!$F$2:$F$300,$F217,'New England Half'!$J$2:$J$300)</f>
        <v>9.25</v>
      </c>
      <c r="M217" s="28">
        <f>SUM(G217:L217)</f>
        <v>11.8125</v>
      </c>
    </row>
    <row r="218" spans="1:13" ht="12.45" x14ac:dyDescent="0.3">
      <c r="A218" s="2" t="s">
        <v>297</v>
      </c>
      <c r="B218" s="2" t="s">
        <v>102</v>
      </c>
      <c r="C218" s="2" t="s">
        <v>57</v>
      </c>
      <c r="D218" s="2">
        <v>50</v>
      </c>
      <c r="E218" t="s">
        <v>20</v>
      </c>
      <c r="F218" s="6" t="str">
        <f>A218&amp;B218&amp;C218&amp;E218</f>
        <v>MicheleKellyFMILLENNIUM RUNNING</v>
      </c>
      <c r="G218" s="26">
        <f>SUMIF('Nashua 10K'!$F$2:$F$300,$F218,'Nashua 10K'!$J$2:$J$300)</f>
        <v>0</v>
      </c>
      <c r="H218" s="26">
        <f>SUMIF('Cinco 5K'!$F$2:$F$399,$F218,'Cinco 5K'!$J$2:$J$399)</f>
        <v>5.6875</v>
      </c>
      <c r="I218" s="26">
        <f>SUMIF('Run for Freedom 10K'!$F$2:$F$300,$F218,'Run for Freedom 10K'!$J$2:$J$300)</f>
        <v>0</v>
      </c>
      <c r="J218" s="26">
        <f>SUMIF('Half Way to St. Patty 5K'!$F$2:$F$300,$F218,'Half Way to St. Patty 5K'!$J$2:$J$300)</f>
        <v>0</v>
      </c>
      <c r="K218" s="26">
        <f>SUMIF('Downriver 10K'!$F$2:$F$300,$F218,'Downriver 10K'!$J$2:$J$300)</f>
        <v>0</v>
      </c>
      <c r="L218" s="26">
        <f>SUMIF('New England Half'!$F$2:$F$300,$F218,'New England Half'!$J$2:$J$300)</f>
        <v>6</v>
      </c>
      <c r="M218" s="28">
        <f>SUM(G218:L218)</f>
        <v>11.6875</v>
      </c>
    </row>
    <row r="219" spans="1:13" ht="12.45" x14ac:dyDescent="0.3">
      <c r="A219" t="s">
        <v>149</v>
      </c>
      <c r="B219" t="s">
        <v>405</v>
      </c>
      <c r="C219" t="s">
        <v>57</v>
      </c>
      <c r="D219">
        <v>42</v>
      </c>
      <c r="E219" t="s">
        <v>20</v>
      </c>
      <c r="F219" s="6" t="str">
        <f>A219&amp;B219&amp;C219&amp;E219</f>
        <v>KerriBoucherFMILLENNIUM RUNNING</v>
      </c>
      <c r="G219" s="26">
        <f>SUMIF('Nashua 10K'!$F$2:$F$300,$F219,'Nashua 10K'!$J$2:$J$300)</f>
        <v>0</v>
      </c>
      <c r="H219" s="26">
        <f>SUMIF('Cinco 5K'!$F$2:$F$399,$F219,'Cinco 5K'!$J$2:$J$399)</f>
        <v>2</v>
      </c>
      <c r="I219" s="26">
        <f>SUMIF('Run for Freedom 10K'!$F$2:$F$300,$F219,'Run for Freedom 10K'!$J$2:$J$300)</f>
        <v>5.5</v>
      </c>
      <c r="J219" s="26">
        <f>SUMIF('Half Way to St. Patty 5K'!$F$2:$F$300,$F219,'Half Way to St. Patty 5K'!$J$2:$J$300)</f>
        <v>0</v>
      </c>
      <c r="K219" s="26">
        <f>SUMIF('Downriver 10K'!$F$2:$F$300,$F219,'Downriver 10K'!$J$2:$J$300)</f>
        <v>0</v>
      </c>
      <c r="L219" s="26">
        <f>SUMIF('New England Half'!$F$2:$F$300,$F219,'New England Half'!$J$2:$J$300)</f>
        <v>3.625</v>
      </c>
      <c r="M219" s="28">
        <f>SUM(G219:L219)</f>
        <v>11.125</v>
      </c>
    </row>
    <row r="220" spans="1:13" ht="12.45" x14ac:dyDescent="0.3">
      <c r="A220" t="s">
        <v>211</v>
      </c>
      <c r="B220" t="s">
        <v>707</v>
      </c>
      <c r="C220" t="s">
        <v>57</v>
      </c>
      <c r="D220">
        <v>29</v>
      </c>
      <c r="E220" t="s">
        <v>19</v>
      </c>
      <c r="F220" s="6" t="str">
        <f>A220&amp;B220&amp;C220&amp;E220</f>
        <v>ChristinaDisalvoFGREATER DERRY TRACK CLUB</v>
      </c>
      <c r="G220" s="26">
        <f>SUMIF('Nashua 10K'!$F$2:$F$300,$F220,'Nashua 10K'!$J$2:$J$300)</f>
        <v>0</v>
      </c>
      <c r="H220" s="26">
        <f>SUMIF('Cinco 5K'!$F$2:$F$399,$F220,'Cinco 5K'!$J$2:$J$399)</f>
        <v>0</v>
      </c>
      <c r="I220" s="26">
        <f>SUMIF('Run for Freedom 10K'!$F$2:$F$300,$F220,'Run for Freedom 10K'!$J$2:$J$300)</f>
        <v>0</v>
      </c>
      <c r="J220" s="26">
        <f>SUMIF('Half Way to St. Patty 5K'!$F$2:$F$300,$F220,'Half Way to St. Patty 5K'!$J$2:$J$300)</f>
        <v>0</v>
      </c>
      <c r="K220" s="26">
        <f>SUMIF('Downriver 10K'!$F$2:$F$300,$F220,'Downriver 10K'!$J$2:$J$300)</f>
        <v>11</v>
      </c>
      <c r="L220" s="26">
        <f>SUMIF('New England Half'!$F$2:$F$300,$F220,'New England Half'!$J$2:$J$300)</f>
        <v>0</v>
      </c>
      <c r="M220" s="28">
        <f>SUM(G220:L220)</f>
        <v>11</v>
      </c>
    </row>
    <row r="221" spans="1:13" ht="12.45" x14ac:dyDescent="0.3">
      <c r="A221" s="2" t="s">
        <v>380</v>
      </c>
      <c r="B221" s="2" t="s">
        <v>381</v>
      </c>
      <c r="C221" s="2" t="s">
        <v>57</v>
      </c>
      <c r="D221" s="2">
        <v>63</v>
      </c>
      <c r="E221" t="s">
        <v>20</v>
      </c>
      <c r="F221" s="6" t="str">
        <f>A221&amp;B221&amp;C221&amp;E221</f>
        <v>KimMacdonald-ConillFMILLENNIUM RUNNING</v>
      </c>
      <c r="G221" s="26">
        <f>SUMIF('Nashua 10K'!$F$2:$F$300,$F221,'Nashua 10K'!$J$2:$J$300)</f>
        <v>0</v>
      </c>
      <c r="H221" s="26">
        <f>SUMIF('Cinco 5K'!$F$2:$F$399,$F221,'Cinco 5K'!$J$2:$J$399)</f>
        <v>2</v>
      </c>
      <c r="I221" s="26">
        <f>SUMIF('Run for Freedom 10K'!$F$2:$F$300,$F221,'Run for Freedom 10K'!$J$2:$J$300)</f>
        <v>0</v>
      </c>
      <c r="J221" s="26">
        <f>SUMIF('Half Way to St. Patty 5K'!$F$2:$F$300,$F221,'Half Way to St. Patty 5K'!$J$2:$J$300)</f>
        <v>4.25</v>
      </c>
      <c r="K221" s="26">
        <f>SUMIF('Downriver 10K'!$F$2:$F$300,$F221,'Downriver 10K'!$J$2:$J$300)</f>
        <v>0</v>
      </c>
      <c r="L221" s="26">
        <f>SUMIF('New England Half'!$F$2:$F$300,$F221,'New England Half'!$J$2:$J$300)</f>
        <v>4.75</v>
      </c>
      <c r="M221" s="28">
        <f>SUM(G221:L221)</f>
        <v>11</v>
      </c>
    </row>
    <row r="222" spans="1:13" ht="12.45" x14ac:dyDescent="0.3">
      <c r="A222" s="2" t="s">
        <v>342</v>
      </c>
      <c r="B222" s="2" t="s">
        <v>343</v>
      </c>
      <c r="C222" s="2" t="s">
        <v>57</v>
      </c>
      <c r="D222" s="2">
        <v>43</v>
      </c>
      <c r="E222" t="s">
        <v>20</v>
      </c>
      <c r="F222" s="6" t="str">
        <f>A222&amp;B222&amp;C222&amp;E222</f>
        <v>JamieFureyFMILLENNIUM RUNNING</v>
      </c>
      <c r="G222" s="26">
        <f>SUMIF('Nashua 10K'!$F$2:$F$300,$F222,'Nashua 10K'!$J$2:$J$300)</f>
        <v>0</v>
      </c>
      <c r="H222" s="26">
        <f>SUMIF('Cinco 5K'!$F$2:$F$399,$F222,'Cinco 5K'!$J$2:$J$399)</f>
        <v>2.0625</v>
      </c>
      <c r="I222" s="26">
        <f>SUMIF('Run for Freedom 10K'!$F$2:$F$300,$F222,'Run for Freedom 10K'!$J$2:$J$300)</f>
        <v>0</v>
      </c>
      <c r="J222" s="26">
        <f>SUMIF('Half Way to St. Patty 5K'!$F$2:$F$300,$F222,'Half Way to St. Patty 5K'!$J$2:$J$300)</f>
        <v>8.75</v>
      </c>
      <c r="K222" s="26">
        <f>SUMIF('Downriver 10K'!$F$2:$F$300,$F222,'Downriver 10K'!$J$2:$J$300)</f>
        <v>0</v>
      </c>
      <c r="L222" s="26">
        <f>SUMIF('New England Half'!$F$2:$F$300,$F222,'New England Half'!$J$2:$J$300)</f>
        <v>0</v>
      </c>
      <c r="M222" s="28">
        <f>SUM(G222:L222)</f>
        <v>10.8125</v>
      </c>
    </row>
    <row r="223" spans="1:13" ht="12.45" x14ac:dyDescent="0.3">
      <c r="A223" t="s">
        <v>103</v>
      </c>
      <c r="B223" t="s">
        <v>850</v>
      </c>
      <c r="C223" t="s">
        <v>57</v>
      </c>
      <c r="D223">
        <v>35</v>
      </c>
      <c r="E223" s="2" t="s">
        <v>21</v>
      </c>
      <c r="F223" s="6" t="str">
        <f>A223&amp;B223&amp;C223&amp;E223</f>
        <v>JenniferFullertonFUPPER VALLEY RUNNING CLUB</v>
      </c>
      <c r="G223" s="26">
        <f>SUMIF('Nashua 10K'!$F$2:$F$300,$F223,'Nashua 10K'!$J$2:$J$300)</f>
        <v>0</v>
      </c>
      <c r="H223" s="26">
        <f>SUMIF('Cinco 5K'!$F$2:$F$399,$F223,'Cinco 5K'!$J$2:$J$399)</f>
        <v>0</v>
      </c>
      <c r="I223" s="26">
        <f>SUMIF('Run for Freedom 10K'!$F$2:$F$300,$F223,'Run for Freedom 10K'!$J$2:$J$300)</f>
        <v>0</v>
      </c>
      <c r="J223" s="26">
        <f>SUMIF('Half Way to St. Patty 5K'!$F$2:$F$300,$F223,'Half Way to St. Patty 5K'!$J$2:$J$300)</f>
        <v>0</v>
      </c>
      <c r="K223" s="26">
        <f>SUMIF('Downriver 10K'!$F$2:$F$300,$F223,'Downriver 10K'!$J$2:$J$300)</f>
        <v>10.625</v>
      </c>
      <c r="L223" s="26">
        <f>SUMIF('New England Half'!$F$2:$F$300,$F223,'New England Half'!$J$2:$J$300)</f>
        <v>0</v>
      </c>
      <c r="M223" s="28">
        <f>SUM(G223:L223)</f>
        <v>10.625</v>
      </c>
    </row>
    <row r="224" spans="1:13" ht="12.45" x14ac:dyDescent="0.3">
      <c r="A224" t="s">
        <v>635</v>
      </c>
      <c r="B224" t="s">
        <v>79</v>
      </c>
      <c r="C224" t="s">
        <v>57</v>
      </c>
      <c r="D224">
        <v>41</v>
      </c>
      <c r="E224" t="s">
        <v>19</v>
      </c>
      <c r="F224" s="2" t="str">
        <f>A224&amp;B224&amp;C224&amp;E224</f>
        <v>AllysonScottFGREATER DERRY TRACK CLUB</v>
      </c>
      <c r="G224" s="26">
        <f>SUMIF('Nashua 10K'!$F$2:$F$300,$F224,'Nashua 10K'!$J$2:$J$300)</f>
        <v>0</v>
      </c>
      <c r="H224" s="26">
        <f>SUMIF('Cinco 5K'!$F$2:$F$399,$F224,'Cinco 5K'!$J$2:$J$399)</f>
        <v>0</v>
      </c>
      <c r="I224" s="26">
        <f>SUMIF('Run for Freedom 10K'!$F$2:$F$300,$F224,'Run for Freedom 10K'!$J$2:$J$300)</f>
        <v>10.625</v>
      </c>
      <c r="J224" s="26">
        <f>SUMIF('Half Way to St. Patty 5K'!$F$2:$F$300,$F224,'Half Way to St. Patty 5K'!$J$2:$J$300)</f>
        <v>0</v>
      </c>
      <c r="K224" s="26">
        <f>SUMIF('Downriver 10K'!$F$2:$F$300,$F224,'Downriver 10K'!$J$2:$J$300)</f>
        <v>0</v>
      </c>
      <c r="L224" s="26">
        <f>SUMIF('New England Half'!$F$2:$F$300,$F224,'New England Half'!$J$2:$J$300)</f>
        <v>0</v>
      </c>
      <c r="M224" s="28">
        <f>SUM(G224:L224)</f>
        <v>10.625</v>
      </c>
    </row>
    <row r="225" spans="1:13" ht="12.45" x14ac:dyDescent="0.3">
      <c r="A225" s="2" t="s">
        <v>97</v>
      </c>
      <c r="B225" s="2" t="s">
        <v>339</v>
      </c>
      <c r="C225" s="2" t="s">
        <v>57</v>
      </c>
      <c r="D225" s="2">
        <v>53</v>
      </c>
      <c r="E225" t="s">
        <v>20</v>
      </c>
      <c r="F225" s="6" t="str">
        <f>A225&amp;B225&amp;C225&amp;E225</f>
        <v>DianeVarney-ParkerFMILLENNIUM RUNNING</v>
      </c>
      <c r="G225" s="26">
        <f>SUMIF('Nashua 10K'!$F$2:$F$300,$F225,'Nashua 10K'!$J$2:$J$300)</f>
        <v>0</v>
      </c>
      <c r="H225" s="26">
        <f>SUMIF('Cinco 5K'!$F$2:$F$399,$F225,'Cinco 5K'!$J$2:$J$399)</f>
        <v>2</v>
      </c>
      <c r="I225" s="26">
        <f>SUMIF('Run for Freedom 10K'!$F$2:$F$300,$F225,'Run for Freedom 10K'!$J$2:$J$300)</f>
        <v>8.5</v>
      </c>
      <c r="J225" s="26">
        <f>SUMIF('Half Way to St. Patty 5K'!$F$2:$F$300,$F225,'Half Way to St. Patty 5K'!$J$2:$J$300)</f>
        <v>0</v>
      </c>
      <c r="K225" s="26">
        <f>SUMIF('Downriver 10K'!$F$2:$F$300,$F225,'Downriver 10K'!$J$2:$J$300)</f>
        <v>0</v>
      </c>
      <c r="L225" s="26">
        <f>SUMIF('New England Half'!$F$2:$F$300,$F225,'New England Half'!$J$2:$J$300)</f>
        <v>0</v>
      </c>
      <c r="M225" s="28">
        <f>SUM(G225:L225)</f>
        <v>10.5</v>
      </c>
    </row>
    <row r="226" spans="1:13" ht="12.45" x14ac:dyDescent="0.3">
      <c r="A226" s="3" t="s">
        <v>389</v>
      </c>
      <c r="B226" s="3" t="s">
        <v>390</v>
      </c>
      <c r="C226" s="3" t="s">
        <v>57</v>
      </c>
      <c r="D226" s="3">
        <v>46</v>
      </c>
      <c r="E226" t="s">
        <v>20</v>
      </c>
      <c r="F226" s="6" t="str">
        <f>A226&amp;B226&amp;C226&amp;E226</f>
        <v>LeahBurgessFMILLENNIUM RUNNING</v>
      </c>
      <c r="G226" s="26">
        <f>SUMIF('Nashua 10K'!$F$2:$F$300,$F226,'Nashua 10K'!$J$2:$J$300)</f>
        <v>0</v>
      </c>
      <c r="H226" s="26">
        <f>SUMIF('Cinco 5K'!$F$2:$F$399,$F226,'Cinco 5K'!$J$2:$J$399)</f>
        <v>2</v>
      </c>
      <c r="I226" s="26">
        <f>SUMIF('Run for Freedom 10K'!$F$2:$F$300,$F226,'Run for Freedom 10K'!$J$2:$J$300)</f>
        <v>4.75</v>
      </c>
      <c r="J226" s="26">
        <f>SUMIF('Half Way to St. Patty 5K'!$F$2:$F$300,$F226,'Half Way to St. Patty 5K'!$J$2:$J$300)</f>
        <v>0</v>
      </c>
      <c r="K226" s="26">
        <f>SUMIF('Downriver 10K'!$F$2:$F$300,$F226,'Downriver 10K'!$J$2:$J$300)</f>
        <v>0</v>
      </c>
      <c r="L226" s="26">
        <f>SUMIF('New England Half'!$F$2:$F$300,$F226,'New England Half'!$J$2:$J$300)</f>
        <v>3.5</v>
      </c>
      <c r="M226" s="28">
        <f>SUM(G226:L226)</f>
        <v>10.25</v>
      </c>
    </row>
    <row r="227" spans="1:13" ht="12.45" x14ac:dyDescent="0.3">
      <c r="A227" t="s">
        <v>103</v>
      </c>
      <c r="B227" t="s">
        <v>636</v>
      </c>
      <c r="C227" t="s">
        <v>57</v>
      </c>
      <c r="D227">
        <v>51</v>
      </c>
      <c r="E227" t="s">
        <v>20</v>
      </c>
      <c r="F227" s="2" t="str">
        <f>A227&amp;B227&amp;C227&amp;E227</f>
        <v>JenniferFinneganFMILLENNIUM RUNNING</v>
      </c>
      <c r="G227" s="26">
        <f>SUMIF('Nashua 10K'!$F$2:$F$300,$F227,'Nashua 10K'!$J$2:$J$300)</f>
        <v>0</v>
      </c>
      <c r="H227" s="26">
        <f>SUMIF('Cinco 5K'!$F$2:$F$399,$F227,'Cinco 5K'!$J$2:$J$399)</f>
        <v>0</v>
      </c>
      <c r="I227" s="26">
        <f>SUMIF('Run for Freedom 10K'!$F$2:$F$300,$F227,'Run for Freedom 10K'!$J$2:$J$300)</f>
        <v>10.25</v>
      </c>
      <c r="J227" s="26">
        <f>SUMIF('Half Way to St. Patty 5K'!$F$2:$F$300,$F227,'Half Way to St. Patty 5K'!$J$2:$J$300)</f>
        <v>0</v>
      </c>
      <c r="K227" s="26">
        <f>SUMIF('Downriver 10K'!$F$2:$F$300,$F227,'Downriver 10K'!$J$2:$J$300)</f>
        <v>0</v>
      </c>
      <c r="L227" s="26">
        <f>SUMIF('New England Half'!$F$2:$F$300,$F227,'New England Half'!$J$2:$J$300)</f>
        <v>0</v>
      </c>
      <c r="M227" s="28">
        <f>SUM(G227:L227)</f>
        <v>10.25</v>
      </c>
    </row>
    <row r="228" spans="1:13" ht="12.45" x14ac:dyDescent="0.3">
      <c r="A228" t="s">
        <v>794</v>
      </c>
      <c r="B228" t="s">
        <v>795</v>
      </c>
      <c r="C228" t="s">
        <v>57</v>
      </c>
      <c r="D228">
        <v>42</v>
      </c>
      <c r="E228" s="2" t="s">
        <v>22</v>
      </c>
      <c r="F228" s="6" t="str">
        <f>A228&amp;B228&amp;C228&amp;E228</f>
        <v>LindsayHamrickFGRANITE STATE RACING TEAM</v>
      </c>
      <c r="G228" s="26">
        <f>SUMIF('Nashua 10K'!$F$2:$F$300,$F228,'Nashua 10K'!$J$2:$J$300)</f>
        <v>0</v>
      </c>
      <c r="H228" s="26">
        <f>SUMIF('Cinco 5K'!$F$2:$F$399,$F228,'Cinco 5K'!$J$2:$J$399)</f>
        <v>0</v>
      </c>
      <c r="I228" s="26">
        <f>SUMIF('Run for Freedom 10K'!$F$2:$F$300,$F228,'Run for Freedom 10K'!$J$2:$J$300)</f>
        <v>0</v>
      </c>
      <c r="J228" s="26">
        <f>SUMIF('Half Way to St. Patty 5K'!$F$2:$F$300,$F228,'Half Way to St. Patty 5K'!$J$2:$J$300)</f>
        <v>0</v>
      </c>
      <c r="K228" s="26">
        <f>SUMIF('Downriver 10K'!$F$2:$F$300,$F228,'Downriver 10K'!$J$2:$J$300)</f>
        <v>10.25</v>
      </c>
      <c r="L228" s="26">
        <f>SUMIF('New England Half'!$F$2:$F$300,$F228,'New England Half'!$J$2:$J$300)</f>
        <v>0</v>
      </c>
      <c r="M228" s="28">
        <f>SUM(G228:L228)</f>
        <v>10.25</v>
      </c>
    </row>
    <row r="229" spans="1:13" ht="12.45" x14ac:dyDescent="0.3">
      <c r="A229" s="2" t="s">
        <v>297</v>
      </c>
      <c r="B229" s="2" t="s">
        <v>356</v>
      </c>
      <c r="C229" s="2" t="s">
        <v>57</v>
      </c>
      <c r="D229" s="2">
        <v>52</v>
      </c>
      <c r="E229" t="s">
        <v>20</v>
      </c>
      <c r="F229" s="2" t="str">
        <f>A229&amp;B229&amp;C229&amp;E229</f>
        <v>MicheleLapradeFMILLENNIUM RUNNING</v>
      </c>
      <c r="G229" s="26">
        <f>SUMIF('Nashua 10K'!$F$2:$F$300,$F229,'Nashua 10K'!$J$2:$J$300)</f>
        <v>0</v>
      </c>
      <c r="H229" s="26">
        <f>SUMIF('Cinco 5K'!$F$2:$F$399,$F229,'Cinco 5K'!$J$2:$J$399)</f>
        <v>2</v>
      </c>
      <c r="I229" s="26">
        <f>SUMIF('Run for Freedom 10K'!$F$2:$F$300,$F229,'Run for Freedom 10K'!$J$2:$J$300)</f>
        <v>8.25</v>
      </c>
      <c r="J229" s="26">
        <f>SUMIF('Half Way to St. Patty 5K'!$F$2:$F$300,$F229,'Half Way to St. Patty 5K'!$J$2:$J$300)</f>
        <v>0</v>
      </c>
      <c r="K229" s="26">
        <f>SUMIF('Downriver 10K'!$F$2:$F$300,$F229,'Downriver 10K'!$J$2:$J$300)</f>
        <v>0</v>
      </c>
      <c r="L229" s="26">
        <f>SUMIF('New England Half'!$F$2:$F$300,$F229,'New England Half'!$J$2:$J$300)</f>
        <v>0</v>
      </c>
      <c r="M229" s="28">
        <f>SUM(G229:L229)</f>
        <v>10.25</v>
      </c>
    </row>
    <row r="230" spans="1:13" ht="12.45" x14ac:dyDescent="0.3">
      <c r="A230" s="3" t="s">
        <v>746</v>
      </c>
      <c r="B230" s="3" t="s">
        <v>186</v>
      </c>
      <c r="C230" s="3" t="s">
        <v>57</v>
      </c>
      <c r="D230" s="3">
        <v>15</v>
      </c>
      <c r="E230" t="s">
        <v>20</v>
      </c>
      <c r="F230" s="6" t="str">
        <f>A230&amp;B230&amp;C230&amp;E230</f>
        <v>CatieChorneyFMILLENNIUM RUNNING</v>
      </c>
      <c r="G230" s="26">
        <f>SUMIF('Nashua 10K'!$F$2:$F$300,$F230,'Nashua 10K'!$J$2:$J$300)</f>
        <v>0</v>
      </c>
      <c r="H230" s="26">
        <f>SUMIF('Cinco 5K'!$F$2:$F$399,$F230,'Cinco 5K'!$J$2:$J$399)</f>
        <v>0</v>
      </c>
      <c r="I230" s="26">
        <f>SUMIF('Run for Freedom 10K'!$F$2:$F$300,$F230,'Run for Freedom 10K'!$J$2:$J$300)</f>
        <v>0</v>
      </c>
      <c r="J230" s="26">
        <f>SUMIF('Half Way to St. Patty 5K'!$F$2:$F$300,$F230,'Half Way to St. Patty 5K'!$J$2:$J$300)</f>
        <v>9.875</v>
      </c>
      <c r="K230" s="26">
        <f>SUMIF('Downriver 10K'!$F$2:$F$300,$F230,'Downriver 10K'!$J$2:$J$300)</f>
        <v>0</v>
      </c>
      <c r="L230" s="26">
        <f>SUMIF('New England Half'!$F$2:$F$300,$F230,'New England Half'!$J$2:$J$300)</f>
        <v>0</v>
      </c>
      <c r="M230" s="28">
        <f>SUM(G230:L230)</f>
        <v>9.875</v>
      </c>
    </row>
    <row r="231" spans="1:13" ht="12.45" x14ac:dyDescent="0.3">
      <c r="A231" s="2" t="s">
        <v>281</v>
      </c>
      <c r="B231" s="2" t="s">
        <v>12</v>
      </c>
      <c r="C231" s="2" t="s">
        <v>57</v>
      </c>
      <c r="D231" s="2">
        <v>51</v>
      </c>
      <c r="E231" t="s">
        <v>20</v>
      </c>
      <c r="F231" s="6" t="str">
        <f>A231&amp;B231&amp;C231&amp;E231</f>
        <v>NancyRankFMILLENNIUM RUNNING</v>
      </c>
      <c r="G231" s="26">
        <f>SUMIF('Nashua 10K'!$F$2:$F$300,$F231,'Nashua 10K'!$J$2:$J$300)</f>
        <v>0</v>
      </c>
      <c r="H231" s="26">
        <f>SUMIF('Cinco 5K'!$F$2:$F$399,$F231,'Cinco 5K'!$J$2:$J$399)</f>
        <v>9.875</v>
      </c>
      <c r="I231" s="26">
        <f>SUMIF('Run for Freedom 10K'!$F$2:$F$300,$F231,'Run for Freedom 10K'!$J$2:$J$300)</f>
        <v>0</v>
      </c>
      <c r="J231" s="26">
        <f>SUMIF('Half Way to St. Patty 5K'!$F$2:$F$300,$F231,'Half Way to St. Patty 5K'!$J$2:$J$300)</f>
        <v>0</v>
      </c>
      <c r="K231" s="26">
        <f>SUMIF('Downriver 10K'!$F$2:$F$300,$F231,'Downriver 10K'!$J$2:$J$300)</f>
        <v>0</v>
      </c>
      <c r="L231" s="26">
        <f>SUMIF('New England Half'!$F$2:$F$300,$F231,'New England Half'!$J$2:$J$300)</f>
        <v>0</v>
      </c>
      <c r="M231" s="28">
        <f>SUM(G231:L231)</f>
        <v>9.875</v>
      </c>
    </row>
    <row r="232" spans="1:13" ht="12.45" x14ac:dyDescent="0.3">
      <c r="A232" t="s">
        <v>637</v>
      </c>
      <c r="B232" t="s">
        <v>638</v>
      </c>
      <c r="C232" t="s">
        <v>57</v>
      </c>
      <c r="D232">
        <v>59</v>
      </c>
      <c r="E232" t="s">
        <v>25</v>
      </c>
      <c r="F232" s="2" t="str">
        <f>A232&amp;B232&amp;C232&amp;E232</f>
        <v>CathySchmitzFRUNNERS ALLEY</v>
      </c>
      <c r="G232" s="26">
        <f>SUMIF('Nashua 10K'!$F$2:$F$300,$F232,'Nashua 10K'!$J$2:$J$300)</f>
        <v>0</v>
      </c>
      <c r="H232" s="26">
        <f>SUMIF('Cinco 5K'!$F$2:$F$399,$F232,'Cinco 5K'!$J$2:$J$399)</f>
        <v>0</v>
      </c>
      <c r="I232" s="26">
        <f>SUMIF('Run for Freedom 10K'!$F$2:$F$300,$F232,'Run for Freedom 10K'!$J$2:$J$300)</f>
        <v>9.875</v>
      </c>
      <c r="J232" s="26">
        <f>SUMIF('Half Way to St. Patty 5K'!$F$2:$F$300,$F232,'Half Way to St. Patty 5K'!$J$2:$J$300)</f>
        <v>0</v>
      </c>
      <c r="K232" s="26">
        <f>SUMIF('Downriver 10K'!$F$2:$F$300,$F232,'Downriver 10K'!$J$2:$J$300)</f>
        <v>0</v>
      </c>
      <c r="L232" s="26">
        <f>SUMIF('New England Half'!$F$2:$F$300,$F232,'New England Half'!$J$2:$J$300)</f>
        <v>0</v>
      </c>
      <c r="M232" s="28">
        <f>SUM(G232:L232)</f>
        <v>9.875</v>
      </c>
    </row>
    <row r="233" spans="1:13" ht="12.45" x14ac:dyDescent="0.3">
      <c r="A233" t="s">
        <v>97</v>
      </c>
      <c r="B233" t="s">
        <v>362</v>
      </c>
      <c r="C233" t="s">
        <v>57</v>
      </c>
      <c r="D233">
        <v>48</v>
      </c>
      <c r="E233" t="s">
        <v>20</v>
      </c>
      <c r="F233" s="6" t="str">
        <f>A233&amp;B233&amp;C233&amp;E233</f>
        <v>DianeDussaultFMILLENNIUM RUNNING</v>
      </c>
      <c r="G233" s="26">
        <f>SUMIF('Nashua 10K'!$F$2:$F$300,$F233,'Nashua 10K'!$J$2:$J$300)</f>
        <v>0</v>
      </c>
      <c r="H233" s="26">
        <f>SUMIF('Cinco 5K'!$F$2:$F$399,$F233,'Cinco 5K'!$J$2:$J$399)</f>
        <v>2</v>
      </c>
      <c r="I233" s="26">
        <f>SUMIF('Run for Freedom 10K'!$F$2:$F$300,$F233,'Run for Freedom 10K'!$J$2:$J$300)</f>
        <v>7.75</v>
      </c>
      <c r="J233" s="26">
        <f>SUMIF('Half Way to St. Patty 5K'!$F$2:$F$300,$F233,'Half Way to St. Patty 5K'!$J$2:$J$300)</f>
        <v>0</v>
      </c>
      <c r="K233" s="26">
        <f>SUMIF('Downriver 10K'!$F$2:$F$300,$F233,'Downriver 10K'!$J$2:$J$300)</f>
        <v>0</v>
      </c>
      <c r="L233" s="26">
        <f>SUMIF('New England Half'!$F$2:$F$300,$F233,'New England Half'!$J$2:$J$300)</f>
        <v>0</v>
      </c>
      <c r="M233" s="28">
        <f>SUM(G233:L233)</f>
        <v>9.75</v>
      </c>
    </row>
    <row r="234" spans="1:13" ht="12.45" x14ac:dyDescent="0.3">
      <c r="A234" t="s">
        <v>166</v>
      </c>
      <c r="B234" t="s">
        <v>133</v>
      </c>
      <c r="C234" t="s">
        <v>57</v>
      </c>
      <c r="D234">
        <v>50</v>
      </c>
      <c r="E234" t="s">
        <v>19</v>
      </c>
      <c r="F234" s="6" t="str">
        <f>A234&amp;B234&amp;C234&amp;E234</f>
        <v>JennaElliottFGREATER DERRY TRACK CLUB</v>
      </c>
      <c r="G234" s="26">
        <f>SUMIF('Nashua 10K'!$F$2:$F$300,$F234,'Nashua 10K'!$J$2:$J$300)</f>
        <v>0</v>
      </c>
      <c r="H234" s="26">
        <f>SUMIF('Cinco 5K'!$F$2:$F$399,$F234,'Cinco 5K'!$J$2:$J$399)</f>
        <v>0</v>
      </c>
      <c r="I234" s="26">
        <f>SUMIF('Run for Freedom 10K'!$F$2:$F$300,$F234,'Run for Freedom 10K'!$J$2:$J$300)</f>
        <v>0</v>
      </c>
      <c r="J234" s="26">
        <f>SUMIF('Half Way to St. Patty 5K'!$F$2:$F$300,$F234,'Half Way to St. Patty 5K'!$J$2:$J$300)</f>
        <v>0</v>
      </c>
      <c r="K234" s="26">
        <f>SUMIF('Downriver 10K'!$F$2:$F$300,$F234,'Downriver 10K'!$J$2:$J$300)</f>
        <v>9.5</v>
      </c>
      <c r="L234" s="26">
        <f>SUMIF('New England Half'!$F$2:$F$300,$F234,'New England Half'!$J$2:$J$300)</f>
        <v>0</v>
      </c>
      <c r="M234" s="28">
        <f>SUM(G234:L234)</f>
        <v>9.5</v>
      </c>
    </row>
    <row r="235" spans="1:13" ht="12.45" x14ac:dyDescent="0.3">
      <c r="A235" s="2" t="s">
        <v>282</v>
      </c>
      <c r="B235" s="2" t="s">
        <v>283</v>
      </c>
      <c r="C235" s="2" t="s">
        <v>57</v>
      </c>
      <c r="D235" s="2">
        <v>51</v>
      </c>
      <c r="E235" t="s">
        <v>20</v>
      </c>
      <c r="F235" s="2" t="str">
        <f>A235&amp;B235&amp;C235&amp;E235</f>
        <v>NaomiGirouardFMILLENNIUM RUNNING</v>
      </c>
      <c r="G235" s="26">
        <f>SUMIF('Nashua 10K'!$F$2:$F$300,$F235,'Nashua 10K'!$J$2:$J$300)</f>
        <v>0</v>
      </c>
      <c r="H235" s="26">
        <f>SUMIF('Cinco 5K'!$F$2:$F$399,$F235,'Cinco 5K'!$J$2:$J$399)</f>
        <v>9.5</v>
      </c>
      <c r="I235" s="26">
        <f>SUMIF('Run for Freedom 10K'!$F$2:$F$300,$F235,'Run for Freedom 10K'!$J$2:$J$300)</f>
        <v>0</v>
      </c>
      <c r="J235" s="26">
        <f>SUMIF('Half Way to St. Patty 5K'!$F$2:$F$300,$F235,'Half Way to St. Patty 5K'!$J$2:$J$300)</f>
        <v>0</v>
      </c>
      <c r="K235" s="26">
        <f>SUMIF('Downriver 10K'!$F$2:$F$300,$F235,'Downriver 10K'!$J$2:$J$300)</f>
        <v>0</v>
      </c>
      <c r="L235" s="26">
        <f>SUMIF('New England Half'!$F$2:$F$300,$F235,'New England Half'!$J$2:$J$300)</f>
        <v>0</v>
      </c>
      <c r="M235" s="28">
        <f>SUM(G235:L235)</f>
        <v>9.5</v>
      </c>
    </row>
    <row r="236" spans="1:13" ht="12.45" x14ac:dyDescent="0.3">
      <c r="A236" t="s">
        <v>406</v>
      </c>
      <c r="B236" t="s">
        <v>639</v>
      </c>
      <c r="C236" t="s">
        <v>57</v>
      </c>
      <c r="D236">
        <v>58</v>
      </c>
      <c r="E236" t="s">
        <v>25</v>
      </c>
      <c r="F236" s="2" t="str">
        <f>A236&amp;B236&amp;C236&amp;E236</f>
        <v>JanePalangasFRUNNERS ALLEY</v>
      </c>
      <c r="G236" s="26">
        <f>SUMIF('Nashua 10K'!$F$2:$F$300,$F236,'Nashua 10K'!$J$2:$J$300)</f>
        <v>0</v>
      </c>
      <c r="H236" s="26">
        <f>SUMIF('Cinco 5K'!$F$2:$F$399,$F236,'Cinco 5K'!$J$2:$J$399)</f>
        <v>0</v>
      </c>
      <c r="I236" s="26">
        <f>SUMIF('Run for Freedom 10K'!$F$2:$F$300,$F236,'Run for Freedom 10K'!$J$2:$J$300)</f>
        <v>9.5</v>
      </c>
      <c r="J236" s="26">
        <f>SUMIF('Half Way to St. Patty 5K'!$F$2:$F$300,$F236,'Half Way to St. Patty 5K'!$J$2:$J$300)</f>
        <v>0</v>
      </c>
      <c r="K236" s="26">
        <f>SUMIF('Downriver 10K'!$F$2:$F$300,$F236,'Downriver 10K'!$J$2:$J$300)</f>
        <v>0</v>
      </c>
      <c r="L236" s="26">
        <f>SUMIF('New England Half'!$F$2:$F$300,$F236,'New England Half'!$J$2:$J$300)</f>
        <v>0</v>
      </c>
      <c r="M236" s="28">
        <f>SUM(G236:L236)</f>
        <v>9.5</v>
      </c>
    </row>
    <row r="237" spans="1:13" ht="12.45" x14ac:dyDescent="0.3">
      <c r="A237" t="s">
        <v>240</v>
      </c>
      <c r="B237" t="s">
        <v>354</v>
      </c>
      <c r="C237" t="s">
        <v>57</v>
      </c>
      <c r="D237">
        <v>41</v>
      </c>
      <c r="E237" t="s">
        <v>19</v>
      </c>
      <c r="F237" s="2" t="str">
        <f>A237&amp;B237&amp;C237&amp;E237</f>
        <v>MichellePerreaultFGREATER DERRY TRACK CLUB</v>
      </c>
      <c r="G237" s="26">
        <f>SUMIF('Nashua 10K'!$F$2:$F$300,$F237,'Nashua 10K'!$J$2:$J$300)</f>
        <v>0</v>
      </c>
      <c r="H237" s="26">
        <f>SUMIF('Cinco 5K'!$F$2:$F$399,$F237,'Cinco 5K'!$J$2:$J$399)</f>
        <v>2</v>
      </c>
      <c r="I237" s="26">
        <f>SUMIF('Run for Freedom 10K'!$F$2:$F$300,$F237,'Run for Freedom 10K'!$J$2:$J$300)</f>
        <v>7.5</v>
      </c>
      <c r="J237" s="26">
        <f>SUMIF('Half Way to St. Patty 5K'!$F$2:$F$300,$F237,'Half Way to St. Patty 5K'!$J$2:$J$300)</f>
        <v>0</v>
      </c>
      <c r="K237" s="26">
        <f>SUMIF('Downriver 10K'!$F$2:$F$300,$F237,'Downriver 10K'!$J$2:$J$300)</f>
        <v>0</v>
      </c>
      <c r="L237" s="26">
        <f>SUMIF('New England Half'!$F$2:$F$300,$F237,'New England Half'!$J$2:$J$300)</f>
        <v>0</v>
      </c>
      <c r="M237" s="28">
        <f>SUM(G237:L237)</f>
        <v>9.5</v>
      </c>
    </row>
    <row r="238" spans="1:13" ht="12.45" x14ac:dyDescent="0.3">
      <c r="A238" s="3" t="s">
        <v>752</v>
      </c>
      <c r="B238" s="3" t="s">
        <v>459</v>
      </c>
      <c r="C238" s="3" t="s">
        <v>57</v>
      </c>
      <c r="D238" s="3">
        <v>46</v>
      </c>
      <c r="E238" t="s">
        <v>20</v>
      </c>
      <c r="F238" s="6" t="str">
        <f>A238&amp;B238&amp;C238&amp;E238</f>
        <v>CathleenThompsonFMILLENNIUM RUNNING</v>
      </c>
      <c r="G238" s="26">
        <f>SUMIF('Nashua 10K'!$F$2:$F$300,$F238,'Nashua 10K'!$J$2:$J$300)</f>
        <v>0</v>
      </c>
      <c r="H238" s="26">
        <f>SUMIF('Cinco 5K'!$F$2:$F$399,$F238,'Cinco 5K'!$J$2:$J$399)</f>
        <v>0</v>
      </c>
      <c r="I238" s="26">
        <f>SUMIF('Run for Freedom 10K'!$F$2:$F$300,$F238,'Run for Freedom 10K'!$J$2:$J$300)</f>
        <v>0</v>
      </c>
      <c r="J238" s="26">
        <f>SUMIF('Half Way to St. Patty 5K'!$F$2:$F$300,$F238,'Half Way to St. Patty 5K'!$J$2:$J$300)</f>
        <v>9.5</v>
      </c>
      <c r="K238" s="26">
        <f>SUMIF('Downriver 10K'!$F$2:$F$300,$F238,'Downriver 10K'!$J$2:$J$300)</f>
        <v>0</v>
      </c>
      <c r="L238" s="26">
        <f>SUMIF('New England Half'!$F$2:$F$300,$F238,'New England Half'!$J$2:$J$300)</f>
        <v>0</v>
      </c>
      <c r="M238" s="28">
        <f>SUM(G238:L238)</f>
        <v>9.5</v>
      </c>
    </row>
    <row r="239" spans="1:13" ht="12.45" x14ac:dyDescent="0.3">
      <c r="A239" s="2" t="s">
        <v>386</v>
      </c>
      <c r="B239" s="2" t="s">
        <v>387</v>
      </c>
      <c r="C239" s="2" t="s">
        <v>57</v>
      </c>
      <c r="D239" s="2">
        <v>51</v>
      </c>
      <c r="E239" t="s">
        <v>20</v>
      </c>
      <c r="F239" s="2" t="str">
        <f>A239&amp;B239&amp;C239&amp;E239</f>
        <v>KateRobichaudFMILLENNIUM RUNNING</v>
      </c>
      <c r="G239" s="26">
        <f>SUMIF('Nashua 10K'!$F$2:$F$300,$F239,'Nashua 10K'!$J$2:$J$300)</f>
        <v>0</v>
      </c>
      <c r="H239" s="26">
        <f>SUMIF('Cinco 5K'!$F$2:$F$399,$F239,'Cinco 5K'!$J$2:$J$399)</f>
        <v>2</v>
      </c>
      <c r="I239" s="26">
        <f>SUMIF('Run for Freedom 10K'!$F$2:$F$300,$F239,'Run for Freedom 10K'!$J$2:$J$300)</f>
        <v>0</v>
      </c>
      <c r="J239" s="26">
        <f>SUMIF('Half Way to St. Patty 5K'!$F$2:$F$300,$F239,'Half Way to St. Patty 5K'!$J$2:$J$300)</f>
        <v>3.875</v>
      </c>
      <c r="K239" s="26">
        <f>SUMIF('Downriver 10K'!$F$2:$F$300,$F239,'Downriver 10K'!$J$2:$J$300)</f>
        <v>0</v>
      </c>
      <c r="L239" s="26">
        <f>SUMIF('New England Half'!$F$2:$F$300,$F239,'New England Half'!$J$2:$J$300)</f>
        <v>3.25</v>
      </c>
      <c r="M239" s="28">
        <f>SUM(G239:L239)</f>
        <v>9.125</v>
      </c>
    </row>
    <row r="240" spans="1:13" ht="12.45" x14ac:dyDescent="0.3">
      <c r="A240" s="2" t="s">
        <v>413</v>
      </c>
      <c r="B240" s="2" t="s">
        <v>122</v>
      </c>
      <c r="C240" s="2" t="s">
        <v>57</v>
      </c>
      <c r="D240" s="2">
        <v>48</v>
      </c>
      <c r="E240" t="s">
        <v>20</v>
      </c>
      <c r="F240" s="6" t="str">
        <f>A240&amp;B240&amp;C240&amp;E240</f>
        <v>PaulaAdamsFMILLENNIUM RUNNING</v>
      </c>
      <c r="G240" s="26">
        <f>SUMIF('Nashua 10K'!$F$2:$F$300,$F240,'Nashua 10K'!$J$2:$J$300)</f>
        <v>0</v>
      </c>
      <c r="H240" s="26">
        <f>SUMIF('Cinco 5K'!$F$2:$F$399,$F240,'Cinco 5K'!$J$2:$J$399)</f>
        <v>2</v>
      </c>
      <c r="I240" s="26">
        <f>SUMIF('Run for Freedom 10K'!$F$2:$F$300,$F240,'Run for Freedom 10K'!$J$2:$J$300)</f>
        <v>0</v>
      </c>
      <c r="J240" s="26">
        <f>SUMIF('Half Way to St. Patty 5K'!$F$2:$F$300,$F240,'Half Way to St. Patty 5K'!$J$2:$J$300)</f>
        <v>3.03125</v>
      </c>
      <c r="K240" s="26">
        <f>SUMIF('Downriver 10K'!$F$2:$F$300,$F240,'Downriver 10K'!$J$2:$J$300)</f>
        <v>0</v>
      </c>
      <c r="L240" s="26">
        <f>SUMIF('New England Half'!$F$2:$F$300,$F240,'New England Half'!$J$2:$J$300)</f>
        <v>4</v>
      </c>
      <c r="M240" s="28">
        <f>SUM(G240:L240)</f>
        <v>9.03125</v>
      </c>
    </row>
    <row r="241" spans="1:13" ht="12.45" x14ac:dyDescent="0.3">
      <c r="A241" s="3" t="s">
        <v>380</v>
      </c>
      <c r="B241" s="3" t="s">
        <v>464</v>
      </c>
      <c r="C241" s="3" t="s">
        <v>57</v>
      </c>
      <c r="D241" s="3">
        <v>54</v>
      </c>
      <c r="E241" t="s">
        <v>20</v>
      </c>
      <c r="F241" s="2" t="str">
        <f>A241&amp;B241&amp;C241&amp;E241</f>
        <v>KimMcAndrewFMILLENNIUM RUNNING</v>
      </c>
      <c r="G241" s="26">
        <f>SUMIF('Nashua 10K'!$F$2:$F$300,$F241,'Nashua 10K'!$J$2:$J$300)</f>
        <v>0</v>
      </c>
      <c r="H241" s="26">
        <f>SUMIF('Cinco 5K'!$F$2:$F$399,$F241,'Cinco 5K'!$J$2:$J$399)</f>
        <v>2</v>
      </c>
      <c r="I241" s="26">
        <f>SUMIF('Run for Freedom 10K'!$F$2:$F$300,$F241,'Run for Freedom 10K'!$J$2:$J$300)</f>
        <v>0</v>
      </c>
      <c r="J241" s="26">
        <f>SUMIF('Half Way to St. Patty 5K'!$F$2:$F$300,$F241,'Half Way to St. Patty 5K'!$J$2:$J$300)</f>
        <v>7</v>
      </c>
      <c r="K241" s="26">
        <f>SUMIF('Downriver 10K'!$F$2:$F$300,$F241,'Downriver 10K'!$J$2:$J$300)</f>
        <v>0</v>
      </c>
      <c r="L241" s="26">
        <f>SUMIF('New England Half'!$F$2:$F$300,$F241,'New England Half'!$J$2:$J$300)</f>
        <v>0</v>
      </c>
      <c r="M241" s="28">
        <f>SUM(G241:L241)</f>
        <v>9</v>
      </c>
    </row>
    <row r="242" spans="1:13" ht="12.45" x14ac:dyDescent="0.3">
      <c r="A242" s="2" t="s">
        <v>315</v>
      </c>
      <c r="B242" s="2" t="s">
        <v>382</v>
      </c>
      <c r="C242" s="2" t="s">
        <v>57</v>
      </c>
      <c r="D242" s="2">
        <v>46</v>
      </c>
      <c r="E242" t="s">
        <v>20</v>
      </c>
      <c r="F242" s="6" t="str">
        <f>A242&amp;B242&amp;C242&amp;E242</f>
        <v>HeatherGeisserFMILLENNIUM RUNNING</v>
      </c>
      <c r="G242" s="26">
        <f>SUMIF('Nashua 10K'!$F$2:$F$300,$F242,'Nashua 10K'!$J$2:$J$300)</f>
        <v>0</v>
      </c>
      <c r="H242" s="26">
        <f>SUMIF('Cinco 5K'!$F$2:$F$399,$F242,'Cinco 5K'!$J$2:$J$399)</f>
        <v>2</v>
      </c>
      <c r="I242" s="26">
        <f>SUMIF('Run for Freedom 10K'!$F$2:$F$300,$F242,'Run for Freedom 10K'!$J$2:$J$300)</f>
        <v>0</v>
      </c>
      <c r="J242" s="26">
        <f>SUMIF('Half Way to St. Patty 5K'!$F$2:$F$300,$F242,'Half Way to St. Patty 5K'!$J$2:$J$300)</f>
        <v>0</v>
      </c>
      <c r="K242" s="26">
        <f>SUMIF('Downriver 10K'!$F$2:$F$300,$F242,'Downriver 10K'!$J$2:$J$300)</f>
        <v>0</v>
      </c>
      <c r="L242" s="26">
        <f>SUMIF('New England Half'!$F$2:$F$300,$F242,'New England Half'!$J$2:$J$300)</f>
        <v>6.75</v>
      </c>
      <c r="M242" s="28">
        <f>SUM(G242:L242)</f>
        <v>8.75</v>
      </c>
    </row>
    <row r="243" spans="1:13" ht="12.45" x14ac:dyDescent="0.3">
      <c r="A243" s="3" t="s">
        <v>756</v>
      </c>
      <c r="B243" s="3" t="s">
        <v>757</v>
      </c>
      <c r="C243" s="3" t="s">
        <v>57</v>
      </c>
      <c r="D243" s="3">
        <v>52</v>
      </c>
      <c r="E243" t="s">
        <v>20</v>
      </c>
      <c r="F243" s="6" t="str">
        <f>A243&amp;B243&amp;C243&amp;E243</f>
        <v>DawnHigginsFMILLENNIUM RUNNING</v>
      </c>
      <c r="G243" s="26">
        <f>SUMIF('Nashua 10K'!$F$2:$F$300,$F243,'Nashua 10K'!$J$2:$J$300)</f>
        <v>0</v>
      </c>
      <c r="H243" s="26">
        <f>SUMIF('Cinco 5K'!$F$2:$F$399,$F243,'Cinco 5K'!$J$2:$J$399)</f>
        <v>0</v>
      </c>
      <c r="I243" s="26">
        <f>SUMIF('Run for Freedom 10K'!$F$2:$F$300,$F243,'Run for Freedom 10K'!$J$2:$J$300)</f>
        <v>0</v>
      </c>
      <c r="J243" s="26">
        <f>SUMIF('Half Way to St. Patty 5K'!$F$2:$F$300,$F243,'Half Way to St. Patty 5K'!$J$2:$J$300)</f>
        <v>8.5</v>
      </c>
      <c r="K243" s="26">
        <f>SUMIF('Downriver 10K'!$F$2:$F$300,$F243,'Downriver 10K'!$J$2:$J$300)</f>
        <v>0</v>
      </c>
      <c r="L243" s="26">
        <f>SUMIF('New England Half'!$F$2:$F$300,$F243,'New England Half'!$J$2:$J$300)</f>
        <v>0</v>
      </c>
      <c r="M243" s="28">
        <f>SUM(G243:L243)</f>
        <v>8.5</v>
      </c>
    </row>
    <row r="244" spans="1:13" ht="12.45" x14ac:dyDescent="0.3">
      <c r="A244" t="s">
        <v>166</v>
      </c>
      <c r="B244" t="s">
        <v>292</v>
      </c>
      <c r="C244" t="s">
        <v>57</v>
      </c>
      <c r="D244">
        <v>35</v>
      </c>
      <c r="E244" t="s">
        <v>20</v>
      </c>
      <c r="F244" s="2" t="str">
        <f>A244&amp;B244&amp;C244&amp;E244</f>
        <v>JennaHutchinsonFMILLENNIUM RUNNING</v>
      </c>
      <c r="G244" s="26">
        <f>SUMIF('Nashua 10K'!$F$2:$F$300,$F244,'Nashua 10K'!$J$2:$J$300)</f>
        <v>0</v>
      </c>
      <c r="H244" s="26">
        <f>SUMIF('Cinco 5K'!$F$2:$F$399,$F244,'Cinco 5K'!$J$2:$J$399)</f>
        <v>8.5</v>
      </c>
      <c r="I244" s="26">
        <f>SUMIF('Run for Freedom 10K'!$F$2:$F$300,$F244,'Run for Freedom 10K'!$J$2:$J$300)</f>
        <v>0</v>
      </c>
      <c r="J244" s="26">
        <f>SUMIF('Half Way to St. Patty 5K'!$F$2:$F$300,$F244,'Half Way to St. Patty 5K'!$J$2:$J$300)</f>
        <v>0</v>
      </c>
      <c r="K244" s="26">
        <f>SUMIF('Downriver 10K'!$F$2:$F$300,$F244,'Downriver 10K'!$J$2:$J$300)</f>
        <v>0</v>
      </c>
      <c r="L244" s="26">
        <f>SUMIF('New England Half'!$F$2:$F$300,$F244,'New England Half'!$J$2:$J$300)</f>
        <v>0</v>
      </c>
      <c r="M244" s="28">
        <f>SUM(G244:L244)</f>
        <v>8.5</v>
      </c>
    </row>
    <row r="245" spans="1:13" ht="12.45" x14ac:dyDescent="0.3">
      <c r="A245" s="3" t="s">
        <v>359</v>
      </c>
      <c r="B245" s="3" t="s">
        <v>122</v>
      </c>
      <c r="C245" s="3" t="s">
        <v>57</v>
      </c>
      <c r="D245" s="3">
        <v>66</v>
      </c>
      <c r="E245" t="s">
        <v>20</v>
      </c>
      <c r="F245" s="6" t="str">
        <f>A245&amp;B245&amp;C245&amp;E245</f>
        <v>CherylAdamsFMILLENNIUM RUNNING</v>
      </c>
      <c r="G245" s="26">
        <f>SUMIF('Nashua 10K'!$F$2:$F$300,$F245,'Nashua 10K'!$J$2:$J$300)</f>
        <v>0</v>
      </c>
      <c r="H245" s="26">
        <f>SUMIF('Cinco 5K'!$F$2:$F$399,$F245,'Cinco 5K'!$J$2:$J$399)</f>
        <v>0</v>
      </c>
      <c r="I245" s="26">
        <f>SUMIF('Run for Freedom 10K'!$F$2:$F$300,$F245,'Run for Freedom 10K'!$J$2:$J$300)</f>
        <v>0</v>
      </c>
      <c r="J245" s="26">
        <f>SUMIF('Half Way to St. Patty 5K'!$F$2:$F$300,$F245,'Half Way to St. Patty 5K'!$J$2:$J$300)</f>
        <v>8.25</v>
      </c>
      <c r="K245" s="26">
        <f>SUMIF('Downriver 10K'!$F$2:$F$300,$F245,'Downriver 10K'!$J$2:$J$300)</f>
        <v>0</v>
      </c>
      <c r="L245" s="26">
        <f>SUMIF('New England Half'!$F$2:$F$300,$F245,'New England Half'!$J$2:$J$300)</f>
        <v>0</v>
      </c>
      <c r="M245" s="28">
        <f>SUM(G245:L245)</f>
        <v>8.25</v>
      </c>
    </row>
    <row r="246" spans="1:13" ht="12.45" x14ac:dyDescent="0.3">
      <c r="A246" t="s">
        <v>367</v>
      </c>
      <c r="B246" t="s">
        <v>368</v>
      </c>
      <c r="C246" t="s">
        <v>57</v>
      </c>
      <c r="D246">
        <v>31</v>
      </c>
      <c r="E246" t="s">
        <v>20</v>
      </c>
      <c r="F246" s="2" t="str">
        <f>A246&amp;B246&amp;C246&amp;E246</f>
        <v>CadyHickmanFMILLENNIUM RUNNING</v>
      </c>
      <c r="G246" s="26">
        <f>SUMIF('Nashua 10K'!$F$2:$F$300,$F246,'Nashua 10K'!$J$2:$J$300)</f>
        <v>0</v>
      </c>
      <c r="H246" s="26">
        <f>SUMIF('Cinco 5K'!$F$2:$F$399,$F246,'Cinco 5K'!$J$2:$J$399)</f>
        <v>2</v>
      </c>
      <c r="I246" s="26">
        <f>SUMIF('Run for Freedom 10K'!$F$2:$F$300,$F246,'Run for Freedom 10K'!$J$2:$J$300)</f>
        <v>6.0625</v>
      </c>
      <c r="J246" s="26">
        <f>SUMIF('Half Way to St. Patty 5K'!$F$2:$F$300,$F246,'Half Way to St. Patty 5K'!$J$2:$J$300)</f>
        <v>0</v>
      </c>
      <c r="K246" s="26">
        <f>SUMIF('Downriver 10K'!$F$2:$F$300,$F246,'Downriver 10K'!$J$2:$J$300)</f>
        <v>0</v>
      </c>
      <c r="L246" s="26">
        <f>SUMIF('New England Half'!$F$2:$F$300,$F246,'New England Half'!$J$2:$J$300)</f>
        <v>0</v>
      </c>
      <c r="M246" s="28">
        <f>SUM(G246:L246)</f>
        <v>8.0625</v>
      </c>
    </row>
    <row r="247" spans="1:13" ht="12.45" x14ac:dyDescent="0.3">
      <c r="A247" s="2" t="s">
        <v>350</v>
      </c>
      <c r="B247" s="2" t="s">
        <v>351</v>
      </c>
      <c r="C247" s="2" t="s">
        <v>57</v>
      </c>
      <c r="D247" s="2">
        <v>60</v>
      </c>
      <c r="E247" t="s">
        <v>19</v>
      </c>
      <c r="F247" s="6" t="str">
        <f>A247&amp;B247&amp;C247&amp;E247</f>
        <v>RuthHarbilasFGREATER DERRY TRACK CLUB</v>
      </c>
      <c r="G247" s="26">
        <f>SUMIF('Nashua 10K'!$F$2:$F$300,$F247,'Nashua 10K'!$J$2:$J$300)</f>
        <v>0</v>
      </c>
      <c r="H247" s="26">
        <f>SUMIF('Cinco 5K'!$F$2:$F$399,$F247,'Cinco 5K'!$J$2:$J$399)</f>
        <v>2</v>
      </c>
      <c r="I247" s="26">
        <f>SUMIF('Run for Freedom 10K'!$F$2:$F$300,$F247,'Run for Freedom 10K'!$J$2:$J$300)</f>
        <v>0</v>
      </c>
      <c r="J247" s="26">
        <f>SUMIF('Half Way to St. Patty 5K'!$F$2:$F$300,$F247,'Half Way to St. Patty 5K'!$J$2:$J$300)</f>
        <v>5.875</v>
      </c>
      <c r="K247" s="26">
        <f>SUMIF('Downriver 10K'!$F$2:$F$300,$F247,'Downriver 10K'!$J$2:$J$300)</f>
        <v>0</v>
      </c>
      <c r="L247" s="26">
        <f>SUMIF('New England Half'!$F$2:$F$300,$F247,'New England Half'!$J$2:$J$300)</f>
        <v>0</v>
      </c>
      <c r="M247" s="28">
        <f>SUM(G247:L247)</f>
        <v>7.875</v>
      </c>
    </row>
    <row r="248" spans="1:13" ht="12.45" x14ac:dyDescent="0.3">
      <c r="A248" t="s">
        <v>727</v>
      </c>
      <c r="B248" t="s">
        <v>728</v>
      </c>
      <c r="C248" s="3" t="s">
        <v>57</v>
      </c>
      <c r="D248">
        <v>62</v>
      </c>
      <c r="E248" t="s">
        <v>19</v>
      </c>
      <c r="F248" s="6" t="str">
        <f>A248&amp;B248&amp;C248&amp;E248</f>
        <v>ThereseKermanFGREATER DERRY TRACK CLUB</v>
      </c>
      <c r="G248" s="26">
        <f>SUMIF('Nashua 10K'!$F$2:$F$300,$F248,'Nashua 10K'!$J$2:$J$300)</f>
        <v>0</v>
      </c>
      <c r="H248" s="26">
        <f>SUMIF('Cinco 5K'!$F$2:$F$399,$F248,'Cinco 5K'!$J$2:$J$399)</f>
        <v>0</v>
      </c>
      <c r="I248" s="26">
        <f>SUMIF('Run for Freedom 10K'!$F$2:$F$300,$F248,'Run for Freedom 10K'!$J$2:$J$300)</f>
        <v>0</v>
      </c>
      <c r="J248" s="26">
        <f>SUMIF('Half Way to St. Patty 5K'!$F$2:$F$300,$F248,'Half Way to St. Patty 5K'!$J$2:$J$300)</f>
        <v>7.75</v>
      </c>
      <c r="K248" s="26">
        <f>SUMIF('Downriver 10K'!$F$2:$F$300,$F248,'Downriver 10K'!$J$2:$J$300)</f>
        <v>0</v>
      </c>
      <c r="L248" s="26">
        <f>SUMIF('New England Half'!$F$2:$F$300,$F248,'New England Half'!$J$2:$J$300)</f>
        <v>0</v>
      </c>
      <c r="M248" s="28">
        <f>SUM(G248:L248)</f>
        <v>7.75</v>
      </c>
    </row>
    <row r="249" spans="1:13" ht="12.45" x14ac:dyDescent="0.3">
      <c r="A249" t="s">
        <v>434</v>
      </c>
      <c r="B249" t="s">
        <v>467</v>
      </c>
      <c r="C249" t="s">
        <v>57</v>
      </c>
      <c r="D249">
        <v>47</v>
      </c>
      <c r="E249" t="s">
        <v>20</v>
      </c>
      <c r="F249" s="6" t="str">
        <f>A249&amp;B249&amp;C249&amp;E249</f>
        <v>KatieMillsFMILLENNIUM RUNNING</v>
      </c>
      <c r="G249" s="26">
        <f>SUMIF('Nashua 10K'!$F$2:$F$300,$F249,'Nashua 10K'!$J$2:$J$300)</f>
        <v>0</v>
      </c>
      <c r="H249" s="26">
        <f>SUMIF('Cinco 5K'!$F$2:$F$399,$F249,'Cinco 5K'!$J$2:$J$399)</f>
        <v>2</v>
      </c>
      <c r="I249" s="26">
        <f>SUMIF('Run for Freedom 10K'!$F$2:$F$300,$F249,'Run for Freedom 10K'!$J$2:$J$300)</f>
        <v>3.75</v>
      </c>
      <c r="J249" s="26">
        <f>SUMIF('Half Way to St. Patty 5K'!$F$2:$F$300,$F249,'Half Way to St. Patty 5K'!$J$2:$J$300)</f>
        <v>2</v>
      </c>
      <c r="K249" s="26">
        <f>SUMIF('Downriver 10K'!$F$2:$F$300,$F249,'Downriver 10K'!$J$2:$J$300)</f>
        <v>0</v>
      </c>
      <c r="L249" s="26">
        <f>SUMIF('New England Half'!$F$2:$F$300,$F249,'New England Half'!$J$2:$J$300)</f>
        <v>0</v>
      </c>
      <c r="M249" s="28">
        <f>SUM(G249:L249)</f>
        <v>7.75</v>
      </c>
    </row>
    <row r="250" spans="1:13" ht="12.45" x14ac:dyDescent="0.3">
      <c r="A250" s="2" t="s">
        <v>293</v>
      </c>
      <c r="B250" s="2" t="s">
        <v>294</v>
      </c>
      <c r="C250" s="2" t="s">
        <v>57</v>
      </c>
      <c r="D250" s="2">
        <v>40</v>
      </c>
      <c r="E250" t="s">
        <v>20</v>
      </c>
      <c r="F250" s="6" t="str">
        <f>A250&amp;B250&amp;C250&amp;E250</f>
        <v>CeciliaStoneFMILLENNIUM RUNNING</v>
      </c>
      <c r="G250" s="26">
        <f>SUMIF('Nashua 10K'!$F$2:$F$300,$F250,'Nashua 10K'!$J$2:$J$300)</f>
        <v>0</v>
      </c>
      <c r="H250" s="26">
        <f>SUMIF('Cinco 5K'!$F$2:$F$399,$F250,'Cinco 5K'!$J$2:$J$399)</f>
        <v>7.75</v>
      </c>
      <c r="I250" s="26">
        <f>SUMIF('Run for Freedom 10K'!$F$2:$F$300,$F250,'Run for Freedom 10K'!$J$2:$J$300)</f>
        <v>0</v>
      </c>
      <c r="J250" s="26">
        <f>SUMIF('Half Way to St. Patty 5K'!$F$2:$F$300,$F250,'Half Way to St. Patty 5K'!$J$2:$J$300)</f>
        <v>0</v>
      </c>
      <c r="K250" s="26">
        <f>SUMIF('Downriver 10K'!$F$2:$F$300,$F250,'Downriver 10K'!$J$2:$J$300)</f>
        <v>0</v>
      </c>
      <c r="L250" s="26">
        <f>SUMIF('New England Half'!$F$2:$F$300,$F250,'New England Half'!$J$2:$J$300)</f>
        <v>0</v>
      </c>
      <c r="M250" s="28">
        <f>SUM(G250:L250)</f>
        <v>7.75</v>
      </c>
    </row>
    <row r="251" spans="1:13" ht="12.45" x14ac:dyDescent="0.3">
      <c r="A251" s="2" t="s">
        <v>119</v>
      </c>
      <c r="B251" s="2" t="s">
        <v>363</v>
      </c>
      <c r="C251" s="2" t="s">
        <v>57</v>
      </c>
      <c r="D251" s="2">
        <v>57</v>
      </c>
      <c r="E251" t="s">
        <v>20</v>
      </c>
      <c r="F251" s="6" t="str">
        <f>A251&amp;B251&amp;C251&amp;E251</f>
        <v>DeniseWhittemoreFMILLENNIUM RUNNING</v>
      </c>
      <c r="G251" s="26">
        <f>SUMIF('Nashua 10K'!$F$2:$F$300,$F251,'Nashua 10K'!$J$2:$J$300)</f>
        <v>0</v>
      </c>
      <c r="H251" s="26">
        <f>SUMIF('Cinco 5K'!$F$2:$F$399,$F251,'Cinco 5K'!$J$2:$J$399)</f>
        <v>2</v>
      </c>
      <c r="I251" s="26">
        <f>SUMIF('Run for Freedom 10K'!$F$2:$F$300,$F251,'Run for Freedom 10K'!$J$2:$J$300)</f>
        <v>0</v>
      </c>
      <c r="J251" s="26">
        <f>SUMIF('Half Way to St. Patty 5K'!$F$2:$F$300,$F251,'Half Way to St. Patty 5K'!$J$2:$J$300)</f>
        <v>0</v>
      </c>
      <c r="K251" s="26">
        <f>SUMIF('Downriver 10K'!$F$2:$F$300,$F251,'Downriver 10K'!$J$2:$J$300)</f>
        <v>0</v>
      </c>
      <c r="L251" s="26">
        <f>SUMIF('New England Half'!$F$2:$F$300,$F251,'New England Half'!$J$2:$J$300)</f>
        <v>5.75</v>
      </c>
      <c r="M251" s="28">
        <f>SUM(G251:L251)</f>
        <v>7.75</v>
      </c>
    </row>
    <row r="252" spans="1:13" ht="12.45" x14ac:dyDescent="0.3">
      <c r="A252" s="3" t="s">
        <v>365</v>
      </c>
      <c r="B252" s="3" t="s">
        <v>463</v>
      </c>
      <c r="C252" s="3" t="s">
        <v>57</v>
      </c>
      <c r="D252" s="3">
        <v>38</v>
      </c>
      <c r="E252" t="s">
        <v>19</v>
      </c>
      <c r="F252" s="6" t="str">
        <f>A252&amp;B252&amp;C252&amp;E252</f>
        <v>ErinMcCuneFGREATER DERRY TRACK CLUB</v>
      </c>
      <c r="G252" s="26">
        <f>SUMIF('Nashua 10K'!$F$2:$F$300,$F252,'Nashua 10K'!$J$2:$J$300)</f>
        <v>0</v>
      </c>
      <c r="H252" s="26">
        <f>SUMIF('Cinco 5K'!$F$2:$F$399,$F252,'Cinco 5K'!$J$2:$J$399)</f>
        <v>2</v>
      </c>
      <c r="I252" s="26">
        <f>SUMIF('Run for Freedom 10K'!$F$2:$F$300,$F252,'Run for Freedom 10K'!$J$2:$J$300)</f>
        <v>3.625</v>
      </c>
      <c r="J252" s="26">
        <f>SUMIF('Half Way to St. Patty 5K'!$F$2:$F$300,$F252,'Half Way to St. Patty 5K'!$J$2:$J$300)</f>
        <v>2</v>
      </c>
      <c r="K252" s="26">
        <f>SUMIF('Downriver 10K'!$F$2:$F$300,$F252,'Downriver 10K'!$J$2:$J$300)</f>
        <v>0</v>
      </c>
      <c r="L252" s="26">
        <f>SUMIF('New England Half'!$F$2:$F$300,$F252,'New England Half'!$J$2:$J$300)</f>
        <v>0</v>
      </c>
      <c r="M252" s="28">
        <f>SUM(G252:L252)</f>
        <v>7.625</v>
      </c>
    </row>
    <row r="253" spans="1:13" ht="12.45" x14ac:dyDescent="0.3">
      <c r="A253" s="2" t="s">
        <v>383</v>
      </c>
      <c r="B253" s="2" t="s">
        <v>384</v>
      </c>
      <c r="C253" s="2" t="s">
        <v>57</v>
      </c>
      <c r="D253" s="2">
        <v>57</v>
      </c>
      <c r="E253" t="s">
        <v>20</v>
      </c>
      <c r="F253" s="6" t="str">
        <f>A253&amp;B253&amp;C253&amp;E253</f>
        <v>TerriFournierFMILLENNIUM RUNNING</v>
      </c>
      <c r="G253" s="26">
        <f>SUMIF('Nashua 10K'!$F$2:$F$300,$F253,'Nashua 10K'!$J$2:$J$300)</f>
        <v>0</v>
      </c>
      <c r="H253" s="26">
        <f>SUMIF('Cinco 5K'!$F$2:$F$399,$F253,'Cinco 5K'!$J$2:$J$399)</f>
        <v>2</v>
      </c>
      <c r="I253" s="26">
        <f>SUMIF('Run for Freedom 10K'!$F$2:$F$300,$F253,'Run for Freedom 10K'!$J$2:$J$300)</f>
        <v>0</v>
      </c>
      <c r="J253" s="26">
        <f>SUMIF('Half Way to St. Patty 5K'!$F$2:$F$300,$F253,'Half Way to St. Patty 5K'!$J$2:$J$300)</f>
        <v>0</v>
      </c>
      <c r="K253" s="26">
        <f>SUMIF('Downriver 10K'!$F$2:$F$300,$F253,'Downriver 10K'!$J$2:$J$300)</f>
        <v>0</v>
      </c>
      <c r="L253" s="26">
        <f>SUMIF('New England Half'!$F$2:$F$300,$F253,'New England Half'!$J$2:$J$300)</f>
        <v>5.5</v>
      </c>
      <c r="M253" s="28">
        <f>SUM(G253:L253)</f>
        <v>7.5</v>
      </c>
    </row>
    <row r="254" spans="1:13" ht="12.45" x14ac:dyDescent="0.3">
      <c r="A254" t="s">
        <v>724</v>
      </c>
      <c r="B254" t="s">
        <v>680</v>
      </c>
      <c r="C254" s="3" t="s">
        <v>57</v>
      </c>
      <c r="D254">
        <v>52</v>
      </c>
      <c r="E254" t="s">
        <v>19</v>
      </c>
      <c r="F254" s="6" t="str">
        <f>A254&amp;B254&amp;C254&amp;E254</f>
        <v>HopeGagneFGREATER DERRY TRACK CLUB</v>
      </c>
      <c r="G254" s="26">
        <f>SUMIF('Nashua 10K'!$F$2:$F$300,$F254,'Nashua 10K'!$J$2:$J$300)</f>
        <v>0</v>
      </c>
      <c r="H254" s="26">
        <f>SUMIF('Cinco 5K'!$F$2:$F$399,$F254,'Cinco 5K'!$J$2:$J$399)</f>
        <v>0</v>
      </c>
      <c r="I254" s="26">
        <f>SUMIF('Run for Freedom 10K'!$F$2:$F$300,$F254,'Run for Freedom 10K'!$J$2:$J$300)</f>
        <v>0</v>
      </c>
      <c r="J254" s="26">
        <f>SUMIF('Half Way to St. Patty 5K'!$F$2:$F$300,$F254,'Half Way to St. Patty 5K'!$J$2:$J$300)</f>
        <v>7.5</v>
      </c>
      <c r="K254" s="26">
        <f>SUMIF('Downriver 10K'!$F$2:$F$300,$F254,'Downriver 10K'!$J$2:$J$300)</f>
        <v>0</v>
      </c>
      <c r="L254" s="26">
        <f>SUMIF('New England Half'!$F$2:$F$300,$F254,'New England Half'!$J$2:$J$300)</f>
        <v>0</v>
      </c>
      <c r="M254" s="28">
        <f>SUM(G254:L254)</f>
        <v>7.5</v>
      </c>
    </row>
    <row r="255" spans="1:13" ht="12.45" x14ac:dyDescent="0.3">
      <c r="A255" t="s">
        <v>436</v>
      </c>
      <c r="B255" t="s">
        <v>437</v>
      </c>
      <c r="C255" t="s">
        <v>57</v>
      </c>
      <c r="D255">
        <v>38</v>
      </c>
      <c r="E255" t="s">
        <v>20</v>
      </c>
      <c r="F255" s="6" t="str">
        <f>A255&amp;B255&amp;C255&amp;E255</f>
        <v>Megan EliseWestbrookFMILLENNIUM RUNNING</v>
      </c>
      <c r="G255" s="26">
        <f>SUMIF('Nashua 10K'!$F$2:$F$300,$F255,'Nashua 10K'!$J$2:$J$300)</f>
        <v>0</v>
      </c>
      <c r="H255" s="26">
        <f>SUMIF('Cinco 5K'!$F$2:$F$399,$F255,'Cinco 5K'!$J$2:$J$399)</f>
        <v>2</v>
      </c>
      <c r="I255" s="26">
        <f>SUMIF('Run for Freedom 10K'!$F$2:$F$300,$F255,'Run for Freedom 10K'!$J$2:$J$300)</f>
        <v>3.5</v>
      </c>
      <c r="J255" s="26">
        <f>SUMIF('Half Way to St. Patty 5K'!$F$2:$F$300,$F255,'Half Way to St. Patty 5K'!$J$2:$J$300)</f>
        <v>2</v>
      </c>
      <c r="K255" s="26">
        <f>SUMIF('Downriver 10K'!$F$2:$F$300,$F255,'Downriver 10K'!$J$2:$J$300)</f>
        <v>0</v>
      </c>
      <c r="L255" s="26">
        <f>SUMIF('New England Half'!$F$2:$F$300,$F255,'New England Half'!$J$2:$J$300)</f>
        <v>0</v>
      </c>
      <c r="M255" s="28">
        <f>SUM(G255:L255)</f>
        <v>7.5</v>
      </c>
    </row>
    <row r="256" spans="1:13" ht="12.45" x14ac:dyDescent="0.3">
      <c r="A256" t="s">
        <v>315</v>
      </c>
      <c r="B256" t="s">
        <v>427</v>
      </c>
      <c r="C256" t="s">
        <v>57</v>
      </c>
      <c r="D256">
        <v>45</v>
      </c>
      <c r="E256" t="s">
        <v>20</v>
      </c>
      <c r="F256" s="6" t="str">
        <f>A256&amp;B256&amp;C256&amp;E256</f>
        <v>HeatherTaylorFMILLENNIUM RUNNING</v>
      </c>
      <c r="G256" s="26">
        <f>SUMIF('Nashua 10K'!$F$2:$F$300,$F256,'Nashua 10K'!$J$2:$J$300)</f>
        <v>0</v>
      </c>
      <c r="H256" s="26">
        <f>SUMIF('Cinco 5K'!$F$2:$F$399,$F256,'Cinco 5K'!$J$2:$J$399)</f>
        <v>2</v>
      </c>
      <c r="I256" s="26">
        <f>SUMIF('Run for Freedom 10K'!$F$2:$F$300,$F256,'Run for Freedom 10K'!$J$2:$J$300)</f>
        <v>0</v>
      </c>
      <c r="J256" s="26">
        <f>SUMIF('Half Way to St. Patty 5K'!$F$2:$F$300,$F256,'Half Way to St. Patty 5K'!$J$2:$J$300)</f>
        <v>2.65625</v>
      </c>
      <c r="K256" s="26">
        <f>SUMIF('Downriver 10K'!$F$2:$F$300,$F256,'Downriver 10K'!$J$2:$J$300)</f>
        <v>0</v>
      </c>
      <c r="L256" s="26">
        <f>SUMIF('New England Half'!$F$2:$F$300,$F256,'New England Half'!$J$2:$J$300)</f>
        <v>2.625</v>
      </c>
      <c r="M256" s="28">
        <f>SUM(G256:L256)</f>
        <v>7.28125</v>
      </c>
    </row>
    <row r="257" spans="1:13" ht="12.45" x14ac:dyDescent="0.3">
      <c r="A257" s="2" t="s">
        <v>97</v>
      </c>
      <c r="B257" s="2" t="s">
        <v>68</v>
      </c>
      <c r="C257" s="2" t="s">
        <v>57</v>
      </c>
      <c r="D257" s="2">
        <v>58</v>
      </c>
      <c r="E257" s="2" t="s">
        <v>18</v>
      </c>
      <c r="F257" s="6" t="str">
        <f>A257&amp;B257&amp;C257&amp;E257</f>
        <v>DianeCliffordFGATE CITY STRIDERS</v>
      </c>
      <c r="G257" s="26">
        <f>SUMIF('Nashua 10K'!$F$2:$F$300,$F257,'Nashua 10K'!$J$2:$J$300)</f>
        <v>0</v>
      </c>
      <c r="H257" s="26">
        <f>SUMIF('Cinco 5K'!$F$2:$F$399,$F257,'Cinco 5K'!$J$2:$J$399)</f>
        <v>2</v>
      </c>
      <c r="I257" s="26">
        <f>SUMIF('Run for Freedom 10K'!$F$2:$F$300,$F257,'Run for Freedom 10K'!$J$2:$J$300)</f>
        <v>0</v>
      </c>
      <c r="J257" s="26">
        <f>SUMIF('Half Way to St. Patty 5K'!$F$2:$F$300,$F257,'Half Way to St. Patty 5K'!$J$2:$J$300)</f>
        <v>5.125</v>
      </c>
      <c r="K257" s="26">
        <f>SUMIF('Downriver 10K'!$F$2:$F$300,$F257,'Downriver 10K'!$J$2:$J$300)</f>
        <v>0</v>
      </c>
      <c r="L257" s="26">
        <f>SUMIF('New England Half'!$F$2:$F$300,$F257,'New England Half'!$J$2:$J$300)</f>
        <v>0</v>
      </c>
      <c r="M257" s="28">
        <f>SUM(G257:L257)</f>
        <v>7.125</v>
      </c>
    </row>
    <row r="258" spans="1:13" ht="12.45" x14ac:dyDescent="0.3">
      <c r="A258" s="2" t="s">
        <v>100</v>
      </c>
      <c r="B258" s="2" t="s">
        <v>286</v>
      </c>
      <c r="C258" s="2" t="s">
        <v>57</v>
      </c>
      <c r="D258" s="2">
        <v>63</v>
      </c>
      <c r="E258" t="s">
        <v>19</v>
      </c>
      <c r="F258" s="6" t="str">
        <f>A258&amp;B258&amp;C258&amp;E258</f>
        <v>PegLandryFGREATER DERRY TRACK CLUB</v>
      </c>
      <c r="G258" s="26">
        <f>SUMIF('Nashua 10K'!$F$2:$F$300,$F258,'Nashua 10K'!$J$2:$J$300)</f>
        <v>0</v>
      </c>
      <c r="H258" s="26">
        <f>SUMIF('Cinco 5K'!$F$2:$F$399,$F258,'Cinco 5K'!$J$2:$J$399)</f>
        <v>6.75</v>
      </c>
      <c r="I258" s="26">
        <f>SUMIF('Run for Freedom 10K'!$F$2:$F$300,$F258,'Run for Freedom 10K'!$J$2:$J$300)</f>
        <v>0</v>
      </c>
      <c r="J258" s="26">
        <f>SUMIF('Half Way to St. Patty 5K'!$F$2:$F$300,$F258,'Half Way to St. Patty 5K'!$J$2:$J$300)</f>
        <v>0</v>
      </c>
      <c r="K258" s="26">
        <f>SUMIF('Downriver 10K'!$F$2:$F$300,$F258,'Downriver 10K'!$J$2:$J$300)</f>
        <v>0</v>
      </c>
      <c r="L258" s="26">
        <f>SUMIF('New England Half'!$F$2:$F$300,$F258,'New England Half'!$J$2:$J$300)</f>
        <v>0</v>
      </c>
      <c r="M258" s="28">
        <f>SUM(G258:L258)</f>
        <v>6.75</v>
      </c>
    </row>
    <row r="259" spans="1:13" ht="12.45" x14ac:dyDescent="0.3">
      <c r="A259" s="2" t="s">
        <v>223</v>
      </c>
      <c r="B259" s="2" t="s">
        <v>369</v>
      </c>
      <c r="C259" s="2" t="s">
        <v>57</v>
      </c>
      <c r="D259" s="2">
        <v>51</v>
      </c>
      <c r="E259" t="s">
        <v>20</v>
      </c>
      <c r="F259" s="6" t="str">
        <f>A259&amp;B259&amp;C259&amp;E259</f>
        <v>LaraCarneyFMILLENNIUM RUNNING</v>
      </c>
      <c r="G259" s="26">
        <f>SUMIF('Nashua 10K'!$F$2:$F$300,$F259,'Nashua 10K'!$J$2:$J$300)</f>
        <v>0</v>
      </c>
      <c r="H259" s="26">
        <f>SUMIF('Cinco 5K'!$F$2:$F$399,$F259,'Cinco 5K'!$J$2:$J$399)</f>
        <v>2</v>
      </c>
      <c r="I259" s="26">
        <f>SUMIF('Run for Freedom 10K'!$F$2:$F$300,$F259,'Run for Freedom 10K'!$J$2:$J$300)</f>
        <v>0</v>
      </c>
      <c r="J259" s="26">
        <f>SUMIF('Half Way to St. Patty 5K'!$F$2:$F$300,$F259,'Half Way to St. Patty 5K'!$J$2:$J$300)</f>
        <v>4.375</v>
      </c>
      <c r="K259" s="26">
        <f>SUMIF('Downriver 10K'!$F$2:$F$300,$F259,'Downriver 10K'!$J$2:$J$300)</f>
        <v>0</v>
      </c>
      <c r="L259" s="26">
        <f>SUMIF('New England Half'!$F$2:$F$300,$F259,'New England Half'!$J$2:$J$300)</f>
        <v>0</v>
      </c>
      <c r="M259" s="28">
        <f>SUM(G259:L259)</f>
        <v>6.375</v>
      </c>
    </row>
    <row r="260" spans="1:13" ht="12.45" x14ac:dyDescent="0.3">
      <c r="A260" s="3" t="s">
        <v>131</v>
      </c>
      <c r="B260" s="3" t="s">
        <v>646</v>
      </c>
      <c r="C260" s="3" t="s">
        <v>57</v>
      </c>
      <c r="D260" s="3">
        <v>35</v>
      </c>
      <c r="E260" t="s">
        <v>19</v>
      </c>
      <c r="F260" s="2" t="str">
        <f>A260&amp;B260&amp;C260&amp;E260</f>
        <v>AmySeagrovesFGREATER DERRY TRACK CLUB</v>
      </c>
      <c r="G260" s="26">
        <f>SUMIF('Nashua 10K'!$F$2:$F$300,$F260,'Nashua 10K'!$J$2:$J$300)</f>
        <v>0</v>
      </c>
      <c r="H260" s="26">
        <f>SUMIF('Cinco 5K'!$F$2:$F$399,$F260,'Cinco 5K'!$J$2:$J$399)</f>
        <v>0</v>
      </c>
      <c r="I260" s="26">
        <f>SUMIF('Run for Freedom 10K'!$F$2:$F$300,$F260,'Run for Freedom 10K'!$J$2:$J$300)</f>
        <v>3.875</v>
      </c>
      <c r="J260" s="26">
        <f>SUMIF('Half Way to St. Patty 5K'!$F$2:$F$300,$F260,'Half Way to St. Patty 5K'!$J$2:$J$300)</f>
        <v>0</v>
      </c>
      <c r="K260" s="26">
        <f>SUMIF('Downriver 10K'!$F$2:$F$300,$F260,'Downriver 10K'!$J$2:$J$300)</f>
        <v>0</v>
      </c>
      <c r="L260" s="26">
        <f>SUMIF('New England Half'!$F$2:$F$300,$F260,'New England Half'!$J$2:$J$300)</f>
        <v>2.4375</v>
      </c>
      <c r="M260" s="28">
        <f>SUM(G260:L260)</f>
        <v>6.3125</v>
      </c>
    </row>
    <row r="261" spans="1:13" ht="12.45" x14ac:dyDescent="0.3">
      <c r="A261" t="s">
        <v>864</v>
      </c>
      <c r="B261" t="s">
        <v>865</v>
      </c>
      <c r="C261" t="s">
        <v>57</v>
      </c>
      <c r="D261">
        <v>60</v>
      </c>
      <c r="E261" s="3" t="s">
        <v>21</v>
      </c>
      <c r="F261" s="6" t="str">
        <f>A261&amp;B261&amp;C261&amp;E261</f>
        <v>JuliaNeilyFUPPER VALLEY RUNNING CLUB</v>
      </c>
      <c r="G261" s="26">
        <f>SUMIF('Nashua 10K'!$F$2:$F$300,$F261,'Nashua 10K'!$J$2:$J$300)</f>
        <v>0</v>
      </c>
      <c r="H261" s="26">
        <f>SUMIF('Cinco 5K'!$F$2:$F$399,$F261,'Cinco 5K'!$J$2:$J$399)</f>
        <v>0</v>
      </c>
      <c r="I261" s="26">
        <f>SUMIF('Run for Freedom 10K'!$F$2:$F$300,$F261,'Run for Freedom 10K'!$J$2:$J$300)</f>
        <v>0</v>
      </c>
      <c r="J261" s="26">
        <f>SUMIF('Half Way to St. Patty 5K'!$F$2:$F$300,$F261,'Half Way to St. Patty 5K'!$J$2:$J$300)</f>
        <v>0</v>
      </c>
      <c r="K261" s="26">
        <f>SUMIF('Downriver 10K'!$F$2:$F$300,$F261,'Downriver 10K'!$J$2:$J$300)</f>
        <v>0</v>
      </c>
      <c r="L261" s="26">
        <f>SUMIF('New England Half'!$F$2:$F$300,$F261,'New England Half'!$J$2:$J$300)</f>
        <v>6.25</v>
      </c>
      <c r="M261" s="28">
        <f>SUM(G261:L261)</f>
        <v>6.25</v>
      </c>
    </row>
    <row r="262" spans="1:13" ht="12.45" x14ac:dyDescent="0.3">
      <c r="A262" s="2" t="s">
        <v>119</v>
      </c>
      <c r="B262" s="2" t="s">
        <v>410</v>
      </c>
      <c r="C262" s="2" t="s">
        <v>57</v>
      </c>
      <c r="D262" s="2">
        <v>55</v>
      </c>
      <c r="E262" t="s">
        <v>20</v>
      </c>
      <c r="F262" s="6" t="str">
        <f>A262&amp;B262&amp;C262&amp;E262</f>
        <v>DeniseSandlerFMILLENNIUM RUNNING</v>
      </c>
      <c r="G262" s="26">
        <f>SUMIF('Nashua 10K'!$F$2:$F$300,$F262,'Nashua 10K'!$J$2:$J$300)</f>
        <v>0</v>
      </c>
      <c r="H262" s="26">
        <f>SUMIF('Cinco 5K'!$F$2:$F$399,$F262,'Cinco 5K'!$J$2:$J$399)</f>
        <v>2</v>
      </c>
      <c r="I262" s="26">
        <f>SUMIF('Run for Freedom 10K'!$F$2:$F$300,$F262,'Run for Freedom 10K'!$J$2:$J$300)</f>
        <v>4.25</v>
      </c>
      <c r="J262" s="26">
        <f>SUMIF('Half Way to St. Patty 5K'!$F$2:$F$300,$F262,'Half Way to St. Patty 5K'!$J$2:$J$300)</f>
        <v>0</v>
      </c>
      <c r="K262" s="26">
        <f>SUMIF('Downriver 10K'!$F$2:$F$300,$F262,'Downriver 10K'!$J$2:$J$300)</f>
        <v>0</v>
      </c>
      <c r="L262" s="26">
        <f>SUMIF('New England Half'!$F$2:$F$300,$F262,'New England Half'!$J$2:$J$300)</f>
        <v>0</v>
      </c>
      <c r="M262" s="28">
        <f>SUM(G262:L262)</f>
        <v>6.25</v>
      </c>
    </row>
    <row r="263" spans="1:13" ht="12.45" x14ac:dyDescent="0.3">
      <c r="A263" t="s">
        <v>242</v>
      </c>
      <c r="B263" t="s">
        <v>299</v>
      </c>
      <c r="C263" t="s">
        <v>57</v>
      </c>
      <c r="D263">
        <v>40</v>
      </c>
      <c r="E263" t="s">
        <v>20</v>
      </c>
      <c r="F263" s="6" t="str">
        <f>A263&amp;B263&amp;C263&amp;E263</f>
        <v>StephanieSelleckFMILLENNIUM RUNNING</v>
      </c>
      <c r="G263" s="26">
        <f>SUMIF('Nashua 10K'!$F$2:$F$300,$F263,'Nashua 10K'!$J$2:$J$300)</f>
        <v>0</v>
      </c>
      <c r="H263" s="26">
        <f>SUMIF('Cinco 5K'!$F$2:$F$399,$F263,'Cinco 5K'!$J$2:$J$399)</f>
        <v>6.0625</v>
      </c>
      <c r="I263" s="26">
        <f>SUMIF('Run for Freedom 10K'!$F$2:$F$300,$F263,'Run for Freedom 10K'!$J$2:$J$300)</f>
        <v>0</v>
      </c>
      <c r="J263" s="26">
        <f>SUMIF('Half Way to St. Patty 5K'!$F$2:$F$300,$F263,'Half Way to St. Patty 5K'!$J$2:$J$300)</f>
        <v>0</v>
      </c>
      <c r="K263" s="26">
        <f>SUMIF('Downriver 10K'!$F$2:$F$300,$F263,'Downriver 10K'!$J$2:$J$300)</f>
        <v>0</v>
      </c>
      <c r="L263" s="26">
        <f>SUMIF('New England Half'!$F$2:$F$300,$F263,'New England Half'!$J$2:$J$300)</f>
        <v>0</v>
      </c>
      <c r="M263" s="28">
        <f>SUM(G263:L263)</f>
        <v>6.0625</v>
      </c>
    </row>
    <row r="264" spans="1:13" ht="12.45" x14ac:dyDescent="0.3">
      <c r="A264" t="s">
        <v>223</v>
      </c>
      <c r="B264" t="s">
        <v>349</v>
      </c>
      <c r="C264" t="s">
        <v>57</v>
      </c>
      <c r="D264">
        <v>42</v>
      </c>
      <c r="E264" t="s">
        <v>20</v>
      </c>
      <c r="F264" s="2" t="str">
        <f>A264&amp;B264&amp;C264&amp;E264</f>
        <v>LaraRichardsFMILLENNIUM RUNNING</v>
      </c>
      <c r="G264" s="26">
        <f>SUMIF('Nashua 10K'!$F$2:$F$300,$F264,'Nashua 10K'!$J$2:$J$300)</f>
        <v>0</v>
      </c>
      <c r="H264" s="26">
        <f>SUMIF('Cinco 5K'!$F$2:$F$399,$F264,'Cinco 5K'!$J$2:$J$399)</f>
        <v>2</v>
      </c>
      <c r="I264" s="26">
        <f>SUMIF('Run for Freedom 10K'!$F$2:$F$300,$F264,'Run for Freedom 10K'!$J$2:$J$300)</f>
        <v>0</v>
      </c>
      <c r="J264" s="26">
        <f>SUMIF('Half Way to St. Patty 5K'!$F$2:$F$300,$F264,'Half Way to St. Patty 5K'!$J$2:$J$300)</f>
        <v>0</v>
      </c>
      <c r="K264" s="26">
        <f>SUMIF('Downriver 10K'!$F$2:$F$300,$F264,'Downriver 10K'!$J$2:$J$300)</f>
        <v>0</v>
      </c>
      <c r="L264" s="26">
        <f>SUMIF('New England Half'!$F$2:$F$300,$F264,'New England Half'!$J$2:$J$300)</f>
        <v>3.875</v>
      </c>
      <c r="M264" s="28">
        <f>SUM(G264:L264)</f>
        <v>5.875</v>
      </c>
    </row>
    <row r="265" spans="1:13" ht="12.45" x14ac:dyDescent="0.3">
      <c r="A265" s="3" t="s">
        <v>372</v>
      </c>
      <c r="B265" s="3" t="s">
        <v>373</v>
      </c>
      <c r="C265" s="3" t="s">
        <v>57</v>
      </c>
      <c r="D265" s="3">
        <v>51</v>
      </c>
      <c r="E265" t="s">
        <v>20</v>
      </c>
      <c r="F265" s="2" t="str">
        <f>A265&amp;B265&amp;C265&amp;E265</f>
        <v>ColleenNoceraFMILLENNIUM RUNNING</v>
      </c>
      <c r="G265" s="26">
        <f>SUMIF('Nashua 10K'!$F$2:$F$300,$F265,'Nashua 10K'!$J$2:$J$300)</f>
        <v>0</v>
      </c>
      <c r="H265" s="26">
        <f>SUMIF('Cinco 5K'!$F$2:$F$399,$F265,'Cinco 5K'!$J$2:$J$399)</f>
        <v>2</v>
      </c>
      <c r="I265" s="26">
        <f>SUMIF('Run for Freedom 10K'!$F$2:$F$300,$F265,'Run for Freedom 10K'!$J$2:$J$300)</f>
        <v>0</v>
      </c>
      <c r="J265" s="26">
        <f>SUMIF('Half Way to St. Patty 5K'!$F$2:$F$300,$F265,'Half Way to St. Patty 5K'!$J$2:$J$300)</f>
        <v>3.625</v>
      </c>
      <c r="K265" s="26">
        <f>SUMIF('Downriver 10K'!$F$2:$F$300,$F265,'Downriver 10K'!$J$2:$J$300)</f>
        <v>0</v>
      </c>
      <c r="L265" s="26">
        <f>SUMIF('New England Half'!$F$2:$F$300,$F265,'New England Half'!$J$2:$J$300)</f>
        <v>0</v>
      </c>
      <c r="M265" s="28">
        <f>SUM(G265:L265)</f>
        <v>5.625</v>
      </c>
    </row>
    <row r="266" spans="1:13" ht="12.45" x14ac:dyDescent="0.3">
      <c r="A266" t="s">
        <v>402</v>
      </c>
      <c r="B266" t="s">
        <v>403</v>
      </c>
      <c r="C266" t="s">
        <v>57</v>
      </c>
      <c r="D266">
        <v>36</v>
      </c>
      <c r="E266" t="s">
        <v>18</v>
      </c>
      <c r="F266" s="2" t="str">
        <f>A266&amp;B266&amp;C266&amp;E266</f>
        <v>LoriVanceFGATE CITY STRIDERS</v>
      </c>
      <c r="G266" s="26">
        <f>SUMIF('Nashua 10K'!$F$2:$F$300,$F266,'Nashua 10K'!$J$2:$J$300)</f>
        <v>0</v>
      </c>
      <c r="H266" s="26">
        <f>SUMIF('Cinco 5K'!$F$2:$F$399,$F266,'Cinco 5K'!$J$2:$J$399)</f>
        <v>2</v>
      </c>
      <c r="I266" s="26">
        <f>SUMIF('Run for Freedom 10K'!$F$2:$F$300,$F266,'Run for Freedom 10K'!$J$2:$J$300)</f>
        <v>0</v>
      </c>
      <c r="J266" s="26">
        <f>SUMIF('Half Way to St. Patty 5K'!$F$2:$F$300,$F266,'Half Way to St. Patty 5K'!$J$2:$J$300)</f>
        <v>3.375</v>
      </c>
      <c r="K266" s="26">
        <f>SUMIF('Downriver 10K'!$F$2:$F$300,$F266,'Downriver 10K'!$J$2:$J$300)</f>
        <v>0</v>
      </c>
      <c r="L266" s="26">
        <f>SUMIF('New England Half'!$F$2:$F$300,$F266,'New England Half'!$J$2:$J$300)</f>
        <v>0</v>
      </c>
      <c r="M266" s="28">
        <f>SUM(G266:L266)</f>
        <v>5.375</v>
      </c>
    </row>
    <row r="267" spans="1:13" ht="12.45" x14ac:dyDescent="0.3">
      <c r="A267" s="3" t="s">
        <v>254</v>
      </c>
      <c r="B267" s="3" t="s">
        <v>758</v>
      </c>
      <c r="C267" s="3" t="s">
        <v>57</v>
      </c>
      <c r="D267" s="3">
        <v>48</v>
      </c>
      <c r="E267" t="s">
        <v>20</v>
      </c>
      <c r="F267" s="6" t="str">
        <f>A267&amp;B267&amp;C267&amp;E267</f>
        <v>JessicaCaseyFMILLENNIUM RUNNING</v>
      </c>
      <c r="G267" s="26">
        <f>SUMIF('Nashua 10K'!$F$2:$F$300,$F267,'Nashua 10K'!$J$2:$J$300)</f>
        <v>0</v>
      </c>
      <c r="H267" s="26">
        <f>SUMIF('Cinco 5K'!$F$2:$F$399,$F267,'Cinco 5K'!$J$2:$J$399)</f>
        <v>0</v>
      </c>
      <c r="I267" s="26">
        <f>SUMIF('Run for Freedom 10K'!$F$2:$F$300,$F267,'Run for Freedom 10K'!$J$2:$J$300)</f>
        <v>0</v>
      </c>
      <c r="J267" s="26">
        <f>SUMIF('Half Way to St. Patty 5K'!$F$2:$F$300,$F267,'Half Way to St. Patty 5K'!$J$2:$J$300)</f>
        <v>5.3125</v>
      </c>
      <c r="K267" s="26">
        <f>SUMIF('Downriver 10K'!$F$2:$F$300,$F267,'Downriver 10K'!$J$2:$J$300)</f>
        <v>0</v>
      </c>
      <c r="L267" s="26">
        <f>SUMIF('New England Half'!$F$2:$F$300,$F267,'New England Half'!$J$2:$J$300)</f>
        <v>0</v>
      </c>
      <c r="M267" s="28">
        <f>SUM(G267:L267)</f>
        <v>5.3125</v>
      </c>
    </row>
    <row r="268" spans="1:13" ht="12.45" x14ac:dyDescent="0.3">
      <c r="A268" s="3" t="s">
        <v>103</v>
      </c>
      <c r="B268" s="3" t="s">
        <v>303</v>
      </c>
      <c r="C268" s="3" t="s">
        <v>57</v>
      </c>
      <c r="D268" s="3">
        <v>29</v>
      </c>
      <c r="E268" t="s">
        <v>19</v>
      </c>
      <c r="F268" s="2" t="str">
        <f>A268&amp;B268&amp;C268&amp;E268</f>
        <v>JenniferPottsFGREATER DERRY TRACK CLUB</v>
      </c>
      <c r="G268" s="26">
        <f>SUMIF('Nashua 10K'!$F$2:$F$300,$F268,'Nashua 10K'!$J$2:$J$300)</f>
        <v>0</v>
      </c>
      <c r="H268" s="26">
        <f>SUMIF('Cinco 5K'!$F$2:$F$399,$F268,'Cinco 5K'!$J$2:$J$399)</f>
        <v>5.125</v>
      </c>
      <c r="I268" s="26">
        <f>SUMIF('Run for Freedom 10K'!$F$2:$F$300,$F268,'Run for Freedom 10K'!$J$2:$J$300)</f>
        <v>0</v>
      </c>
      <c r="J268" s="26">
        <f>SUMIF('Half Way to St. Patty 5K'!$F$2:$F$300,$F268,'Half Way to St. Patty 5K'!$J$2:$J$300)</f>
        <v>0</v>
      </c>
      <c r="K268" s="26">
        <f>SUMIF('Downriver 10K'!$F$2:$F$300,$F268,'Downriver 10K'!$J$2:$J$300)</f>
        <v>0</v>
      </c>
      <c r="L268" s="26">
        <f>SUMIF('New England Half'!$F$2:$F$300,$F268,'New England Half'!$J$2:$J$300)</f>
        <v>0</v>
      </c>
      <c r="M268" s="28">
        <f>SUM(G268:L268)</f>
        <v>5.125</v>
      </c>
    </row>
    <row r="269" spans="1:13" ht="12.45" x14ac:dyDescent="0.3">
      <c r="A269" s="3" t="s">
        <v>215</v>
      </c>
      <c r="B269" s="3" t="s">
        <v>305</v>
      </c>
      <c r="C269" s="3" t="s">
        <v>57</v>
      </c>
      <c r="D269" s="3">
        <v>45</v>
      </c>
      <c r="E269" t="s">
        <v>19</v>
      </c>
      <c r="F269" s="2" t="str">
        <f>A269&amp;B269&amp;C269&amp;E269</f>
        <v>BarbaraHolmesFGREATER DERRY TRACK CLUB</v>
      </c>
      <c r="G269" s="26">
        <f>SUMIF('Nashua 10K'!$F$2:$F$300,$F269,'Nashua 10K'!$J$2:$J$300)</f>
        <v>0</v>
      </c>
      <c r="H269" s="26">
        <f>SUMIF('Cinco 5K'!$F$2:$F$399,$F269,'Cinco 5K'!$J$2:$J$399)</f>
        <v>4.9375</v>
      </c>
      <c r="I269" s="26">
        <f>SUMIF('Run for Freedom 10K'!$F$2:$F$300,$F269,'Run for Freedom 10K'!$J$2:$J$300)</f>
        <v>0</v>
      </c>
      <c r="J269" s="26">
        <f>SUMIF('Half Way to St. Patty 5K'!$F$2:$F$300,$F269,'Half Way to St. Patty 5K'!$J$2:$J$300)</f>
        <v>0</v>
      </c>
      <c r="K269" s="26">
        <f>SUMIF('Downriver 10K'!$F$2:$F$300,$F269,'Downriver 10K'!$J$2:$J$300)</f>
        <v>0</v>
      </c>
      <c r="L269" s="26">
        <f>SUMIF('New England Half'!$F$2:$F$300,$F269,'New England Half'!$J$2:$J$300)</f>
        <v>0</v>
      </c>
      <c r="M269" s="28">
        <f>SUM(G269:L269)</f>
        <v>4.9375</v>
      </c>
    </row>
    <row r="270" spans="1:13" ht="12.45" x14ac:dyDescent="0.3">
      <c r="A270" t="s">
        <v>147</v>
      </c>
      <c r="B270" t="s">
        <v>719</v>
      </c>
      <c r="C270" s="3" t="s">
        <v>57</v>
      </c>
      <c r="D270">
        <v>34</v>
      </c>
      <c r="E270" t="s">
        <v>19</v>
      </c>
      <c r="F270" s="6" t="str">
        <f>A270&amp;B270&amp;C270&amp;E270</f>
        <v>EmilyStockbridgeFGREATER DERRY TRACK CLUB</v>
      </c>
      <c r="G270" s="26">
        <f>SUMIF('Nashua 10K'!$F$2:$F$300,$F270,'Nashua 10K'!$J$2:$J$300)</f>
        <v>0</v>
      </c>
      <c r="H270" s="26">
        <f>SUMIF('Cinco 5K'!$F$2:$F$399,$F270,'Cinco 5K'!$J$2:$J$399)</f>
        <v>0</v>
      </c>
      <c r="I270" s="26">
        <f>SUMIF('Run for Freedom 10K'!$F$2:$F$300,$F270,'Run for Freedom 10K'!$J$2:$J$300)</f>
        <v>0</v>
      </c>
      <c r="J270" s="26">
        <f>SUMIF('Half Way to St. Patty 5K'!$F$2:$F$300,$F270,'Half Way to St. Patty 5K'!$J$2:$J$300)</f>
        <v>4.9375</v>
      </c>
      <c r="K270" s="26">
        <f>SUMIF('Downriver 10K'!$F$2:$F$300,$F270,'Downriver 10K'!$J$2:$J$300)</f>
        <v>0</v>
      </c>
      <c r="L270" s="26">
        <f>SUMIF('New England Half'!$F$2:$F$300,$F270,'New England Half'!$J$2:$J$300)</f>
        <v>0</v>
      </c>
      <c r="M270" s="28">
        <f>SUM(G270:L270)</f>
        <v>4.9375</v>
      </c>
    </row>
    <row r="271" spans="1:13" ht="12.45" x14ac:dyDescent="0.3">
      <c r="A271" t="s">
        <v>901</v>
      </c>
      <c r="B271" s="3" t="s">
        <v>902</v>
      </c>
      <c r="C271" t="s">
        <v>57</v>
      </c>
      <c r="D271">
        <v>35</v>
      </c>
      <c r="E271" t="s">
        <v>20</v>
      </c>
      <c r="F271" s="6" t="str">
        <f>A271&amp;B271&amp;C271&amp;E271</f>
        <v>KayleePingreeFMILLENNIUM RUNNING</v>
      </c>
      <c r="G271" s="26">
        <f>SUMIF('Nashua 10K'!$F$2:$F$300,$F271,'Nashua 10K'!$J$2:$J$300)</f>
        <v>0</v>
      </c>
      <c r="H271" s="26">
        <f>SUMIF('Cinco 5K'!$F$2:$F$399,$F271,'Cinco 5K'!$J$2:$J$399)</f>
        <v>0</v>
      </c>
      <c r="I271" s="26">
        <f>SUMIF('Run for Freedom 10K'!$F$2:$F$300,$F271,'Run for Freedom 10K'!$J$2:$J$300)</f>
        <v>0</v>
      </c>
      <c r="J271" s="26">
        <f>SUMIF('Half Way to St. Patty 5K'!$F$2:$F$300,$F271,'Half Way to St. Patty 5K'!$J$2:$J$300)</f>
        <v>0</v>
      </c>
      <c r="K271" s="26">
        <f>SUMIF('Downriver 10K'!$F$2:$F$300,$F271,'Downriver 10K'!$J$2:$J$300)</f>
        <v>0</v>
      </c>
      <c r="L271" s="26">
        <f>SUMIF('New England Half'!$F$2:$F$300,$F271,'New England Half'!$J$2:$J$300)</f>
        <v>4.875</v>
      </c>
      <c r="M271" s="28">
        <f>SUM(G271:L271)</f>
        <v>4.875</v>
      </c>
    </row>
    <row r="272" spans="1:13" ht="12.45" x14ac:dyDescent="0.3">
      <c r="A272" s="2" t="s">
        <v>399</v>
      </c>
      <c r="B272" s="2" t="s">
        <v>400</v>
      </c>
      <c r="C272" s="2" t="s">
        <v>57</v>
      </c>
      <c r="D272" s="2">
        <v>57</v>
      </c>
      <c r="E272" t="s">
        <v>20</v>
      </c>
      <c r="F272" s="6" t="str">
        <f>A272&amp;B272&amp;C272&amp;E272</f>
        <v>LaurelBaermanFMILLENNIUM RUNNING</v>
      </c>
      <c r="G272" s="26">
        <f>SUMIF('Nashua 10K'!$F$2:$F$300,$F272,'Nashua 10K'!$J$2:$J$300)</f>
        <v>0</v>
      </c>
      <c r="H272" s="26">
        <f>SUMIF('Cinco 5K'!$F$2:$F$399,$F272,'Cinco 5K'!$J$2:$J$399)</f>
        <v>2</v>
      </c>
      <c r="I272" s="26">
        <f>SUMIF('Run for Freedom 10K'!$F$2:$F$300,$F272,'Run for Freedom 10K'!$J$2:$J$300)</f>
        <v>0</v>
      </c>
      <c r="J272" s="26">
        <f>SUMIF('Half Way to St. Patty 5K'!$F$2:$F$300,$F272,'Half Way to St. Patty 5K'!$J$2:$J$300)</f>
        <v>2.84375</v>
      </c>
      <c r="K272" s="26">
        <f>SUMIF('Downriver 10K'!$F$2:$F$300,$F272,'Downriver 10K'!$J$2:$J$300)</f>
        <v>0</v>
      </c>
      <c r="L272" s="26">
        <f>SUMIF('New England Half'!$F$2:$F$300,$F272,'New England Half'!$J$2:$J$300)</f>
        <v>0</v>
      </c>
      <c r="M272" s="28">
        <f>SUM(G272:L272)</f>
        <v>4.84375</v>
      </c>
    </row>
    <row r="273" spans="1:13" ht="12.45" x14ac:dyDescent="0.3">
      <c r="A273" s="2" t="s">
        <v>406</v>
      </c>
      <c r="B273" s="2" t="s">
        <v>407</v>
      </c>
      <c r="C273" s="2" t="s">
        <v>57</v>
      </c>
      <c r="D273" s="2">
        <v>55</v>
      </c>
      <c r="E273" t="s">
        <v>20</v>
      </c>
      <c r="F273" s="2" t="str">
        <f>A273&amp;B273&amp;C273&amp;E273</f>
        <v>JaneCottrellFMILLENNIUM RUNNING</v>
      </c>
      <c r="G273" s="26">
        <f>SUMIF('Nashua 10K'!$F$2:$F$300,$F273,'Nashua 10K'!$J$2:$J$300)</f>
        <v>0</v>
      </c>
      <c r="H273" s="26">
        <f>SUMIF('Cinco 5K'!$F$2:$F$399,$F273,'Cinco 5K'!$J$2:$J$399)</f>
        <v>2</v>
      </c>
      <c r="I273" s="26">
        <f>SUMIF('Run for Freedom 10K'!$F$2:$F$300,$F273,'Run for Freedom 10K'!$J$2:$J$300)</f>
        <v>0</v>
      </c>
      <c r="J273" s="26">
        <f>SUMIF('Half Way to St. Patty 5K'!$F$2:$F$300,$F273,'Half Way to St. Patty 5K'!$J$2:$J$300)</f>
        <v>2.75</v>
      </c>
      <c r="K273" s="26">
        <f>SUMIF('Downriver 10K'!$F$2:$F$300,$F273,'Downriver 10K'!$J$2:$J$300)</f>
        <v>0</v>
      </c>
      <c r="L273" s="26">
        <f>SUMIF('New England Half'!$F$2:$F$300,$F273,'New England Half'!$J$2:$J$300)</f>
        <v>0</v>
      </c>
      <c r="M273" s="28">
        <f>SUM(G273:L273)</f>
        <v>4.75</v>
      </c>
    </row>
    <row r="274" spans="1:13" ht="12.45" x14ac:dyDescent="0.3">
      <c r="A274" s="3" t="s">
        <v>761</v>
      </c>
      <c r="B274" s="3" t="s">
        <v>762</v>
      </c>
      <c r="C274" s="3" t="s">
        <v>57</v>
      </c>
      <c r="D274" s="3">
        <v>51</v>
      </c>
      <c r="E274" t="s">
        <v>20</v>
      </c>
      <c r="F274" s="6" t="str">
        <f>A274&amp;B274&amp;C274&amp;E274</f>
        <v>MarisaFuscoFMILLENNIUM RUNNING</v>
      </c>
      <c r="G274" s="26">
        <f>SUMIF('Nashua 10K'!$F$2:$F$300,$F274,'Nashua 10K'!$J$2:$J$300)</f>
        <v>0</v>
      </c>
      <c r="H274" s="26">
        <f>SUMIF('Cinco 5K'!$F$2:$F$399,$F274,'Cinco 5K'!$J$2:$J$399)</f>
        <v>0</v>
      </c>
      <c r="I274" s="26">
        <f>SUMIF('Run for Freedom 10K'!$F$2:$F$300,$F274,'Run for Freedom 10K'!$J$2:$J$300)</f>
        <v>0</v>
      </c>
      <c r="J274" s="26">
        <f>SUMIF('Half Way to St. Patty 5K'!$F$2:$F$300,$F274,'Half Way to St. Patty 5K'!$J$2:$J$300)</f>
        <v>4.75</v>
      </c>
      <c r="K274" s="26">
        <f>SUMIF('Downriver 10K'!$F$2:$F$300,$F274,'Downriver 10K'!$J$2:$J$300)</f>
        <v>0</v>
      </c>
      <c r="L274" s="26">
        <f>SUMIF('New England Half'!$F$2:$F$300,$F274,'New England Half'!$J$2:$J$300)</f>
        <v>0</v>
      </c>
      <c r="M274" s="28">
        <f>SUM(G274:L274)</f>
        <v>4.75</v>
      </c>
    </row>
    <row r="275" spans="1:13" ht="12.45" x14ac:dyDescent="0.3">
      <c r="A275" s="3" t="s">
        <v>763</v>
      </c>
      <c r="B275" s="3" t="s">
        <v>764</v>
      </c>
      <c r="C275" s="3" t="s">
        <v>57</v>
      </c>
      <c r="D275" s="3">
        <v>51</v>
      </c>
      <c r="E275" t="s">
        <v>20</v>
      </c>
      <c r="F275" s="6" t="str">
        <f>A275&amp;B275&amp;C275&amp;E275</f>
        <v>EileenBernalFMILLENNIUM RUNNING</v>
      </c>
      <c r="G275" s="26">
        <f>SUMIF('Nashua 10K'!$F$2:$F$300,$F275,'Nashua 10K'!$J$2:$J$300)</f>
        <v>0</v>
      </c>
      <c r="H275" s="26">
        <f>SUMIF('Cinco 5K'!$F$2:$F$399,$F275,'Cinco 5K'!$J$2:$J$399)</f>
        <v>0</v>
      </c>
      <c r="I275" s="26">
        <f>SUMIF('Run for Freedom 10K'!$F$2:$F$300,$F275,'Run for Freedom 10K'!$J$2:$J$300)</f>
        <v>0</v>
      </c>
      <c r="J275" s="26">
        <f>SUMIF('Half Way to St. Patty 5K'!$F$2:$F$300,$F275,'Half Way to St. Patty 5K'!$J$2:$J$300)</f>
        <v>4.5625</v>
      </c>
      <c r="K275" s="26">
        <f>SUMIF('Downriver 10K'!$F$2:$F$300,$F275,'Downriver 10K'!$J$2:$J$300)</f>
        <v>0</v>
      </c>
      <c r="L275" s="26">
        <f>SUMIF('New England Half'!$F$2:$F$300,$F275,'New England Half'!$J$2:$J$300)</f>
        <v>0</v>
      </c>
      <c r="M275" s="28">
        <f>SUM(G275:L275)</f>
        <v>4.5625</v>
      </c>
    </row>
    <row r="276" spans="1:13" ht="12.45" x14ac:dyDescent="0.3">
      <c r="A276" s="3" t="s">
        <v>443</v>
      </c>
      <c r="B276" s="3" t="s">
        <v>444</v>
      </c>
      <c r="C276" s="3" t="s">
        <v>57</v>
      </c>
      <c r="D276" s="3">
        <v>48</v>
      </c>
      <c r="E276" t="s">
        <v>19</v>
      </c>
      <c r="F276" s="6" t="str">
        <f>A276&amp;B276&amp;C276&amp;E276</f>
        <v>ReneeChristianFGREATER DERRY TRACK CLUB</v>
      </c>
      <c r="G276" s="26">
        <f>SUMIF('Nashua 10K'!$F$2:$F$300,$F276,'Nashua 10K'!$J$2:$J$300)</f>
        <v>0</v>
      </c>
      <c r="H276" s="26">
        <f>SUMIF('Cinco 5K'!$F$2:$F$399,$F276,'Cinco 5K'!$J$2:$J$399)</f>
        <v>2</v>
      </c>
      <c r="I276" s="26">
        <f>SUMIF('Run for Freedom 10K'!$F$2:$F$300,$F276,'Run for Freedom 10K'!$J$2:$J$300)</f>
        <v>0</v>
      </c>
      <c r="J276" s="26">
        <f>SUMIF('Half Way to St. Patty 5K'!$F$2:$F$300,$F276,'Half Way to St. Patty 5K'!$J$2:$J$300)</f>
        <v>2.46875</v>
      </c>
      <c r="K276" s="26">
        <f>SUMIF('Downriver 10K'!$F$2:$F$300,$F276,'Downriver 10K'!$J$2:$J$300)</f>
        <v>0</v>
      </c>
      <c r="L276" s="26">
        <f>SUMIF('New England Half'!$F$2:$F$300,$F276,'New England Half'!$J$2:$J$300)</f>
        <v>0</v>
      </c>
      <c r="M276" s="28">
        <f>SUM(G276:L276)</f>
        <v>4.46875</v>
      </c>
    </row>
    <row r="277" spans="1:13" ht="12.45" x14ac:dyDescent="0.3">
      <c r="A277" s="3" t="s">
        <v>103</v>
      </c>
      <c r="B277" s="3" t="s">
        <v>909</v>
      </c>
      <c r="C277" s="3" t="s">
        <v>57</v>
      </c>
      <c r="D277" s="3">
        <v>54</v>
      </c>
      <c r="E277" t="s">
        <v>20</v>
      </c>
      <c r="F277" s="6" t="str">
        <f>A277&amp;B277&amp;C277&amp;E277</f>
        <v>JenniferMorinFMILLENNIUM RUNNING</v>
      </c>
      <c r="G277" s="26">
        <f>SUMIF('Nashua 10K'!$F$2:$F$300,$F277,'Nashua 10K'!$J$2:$J$300)</f>
        <v>0</v>
      </c>
      <c r="H277" s="26">
        <f>SUMIF('Cinco 5K'!$F$2:$F$399,$F277,'Cinco 5K'!$J$2:$J$399)</f>
        <v>0</v>
      </c>
      <c r="I277" s="26">
        <f>SUMIF('Run for Freedom 10K'!$F$2:$F$300,$F277,'Run for Freedom 10K'!$J$2:$J$300)</f>
        <v>0</v>
      </c>
      <c r="J277" s="26">
        <f>SUMIF('Half Way to St. Patty 5K'!$F$2:$F$300,$F277,'Half Way to St. Patty 5K'!$J$2:$J$300)</f>
        <v>0</v>
      </c>
      <c r="K277" s="26">
        <f>SUMIF('Downriver 10K'!$F$2:$F$300,$F277,'Downriver 10K'!$J$2:$J$300)</f>
        <v>0</v>
      </c>
      <c r="L277" s="26">
        <f>SUMIF('New England Half'!$F$2:$F$300,$F277,'New England Half'!$J$2:$J$300)</f>
        <v>4.25</v>
      </c>
      <c r="M277" s="28">
        <f>SUM(G277:L277)</f>
        <v>4.25</v>
      </c>
    </row>
    <row r="278" spans="1:13" ht="12.45" x14ac:dyDescent="0.3">
      <c r="A278" t="s">
        <v>199</v>
      </c>
      <c r="B278" t="s">
        <v>644</v>
      </c>
      <c r="C278" t="s">
        <v>57</v>
      </c>
      <c r="D278">
        <v>42</v>
      </c>
      <c r="E278" t="s">
        <v>20</v>
      </c>
      <c r="F278" s="2" t="str">
        <f>A278&amp;B278&amp;C278&amp;E278</f>
        <v>PattyOneilFMILLENNIUM RUNNING</v>
      </c>
      <c r="G278" s="26">
        <f>SUMIF('Nashua 10K'!$F$2:$F$300,$F278,'Nashua 10K'!$J$2:$J$300)</f>
        <v>0</v>
      </c>
      <c r="H278" s="26">
        <f>SUMIF('Cinco 5K'!$F$2:$F$399,$F278,'Cinco 5K'!$J$2:$J$399)</f>
        <v>0</v>
      </c>
      <c r="I278" s="26">
        <f>SUMIF('Run for Freedom 10K'!$F$2:$F$300,$F278,'Run for Freedom 10K'!$J$2:$J$300)</f>
        <v>4.125</v>
      </c>
      <c r="J278" s="26">
        <f>SUMIF('Half Way to St. Patty 5K'!$F$2:$F$300,$F278,'Half Way to St. Patty 5K'!$J$2:$J$300)</f>
        <v>0</v>
      </c>
      <c r="K278" s="26">
        <f>SUMIF('Downriver 10K'!$F$2:$F$300,$F278,'Downriver 10K'!$J$2:$J$300)</f>
        <v>0</v>
      </c>
      <c r="L278" s="26">
        <f>SUMIF('New England Half'!$F$2:$F$300,$F278,'New England Half'!$J$2:$J$300)</f>
        <v>0</v>
      </c>
      <c r="M278" s="28">
        <f>SUM(G278:L278)</f>
        <v>4.125</v>
      </c>
    </row>
    <row r="279" spans="1:13" ht="12.45" x14ac:dyDescent="0.3">
      <c r="A279" s="2" t="s">
        <v>471</v>
      </c>
      <c r="B279" s="2" t="s">
        <v>472</v>
      </c>
      <c r="C279" s="2" t="s">
        <v>57</v>
      </c>
      <c r="D279" s="2">
        <v>45</v>
      </c>
      <c r="E279" t="s">
        <v>20</v>
      </c>
      <c r="F279" s="2" t="str">
        <f>A279&amp;B279&amp;C279&amp;E279</f>
        <v>VeronicaHannemannFMILLENNIUM RUNNING</v>
      </c>
      <c r="G279" s="26">
        <f>SUMIF('Nashua 10K'!$F$2:$F$300,$F279,'Nashua 10K'!$J$2:$J$300)</f>
        <v>0</v>
      </c>
      <c r="H279" s="26">
        <f>SUMIF('Cinco 5K'!$F$2:$F$399,$F279,'Cinco 5K'!$J$2:$J$399)</f>
        <v>2</v>
      </c>
      <c r="I279" s="26">
        <f>SUMIF('Run for Freedom 10K'!$F$2:$F$300,$F279,'Run for Freedom 10K'!$J$2:$J$300)</f>
        <v>0</v>
      </c>
      <c r="J279" s="26">
        <f>SUMIF('Half Way to St. Patty 5K'!$F$2:$F$300,$F279,'Half Way to St. Patty 5K'!$J$2:$J$300)</f>
        <v>2</v>
      </c>
      <c r="K279" s="26">
        <f>SUMIF('Downriver 10K'!$F$2:$F$300,$F279,'Downriver 10K'!$J$2:$J$300)</f>
        <v>0</v>
      </c>
      <c r="L279" s="26">
        <f>SUMIF('New England Half'!$F$2:$F$300,$F279,'New England Half'!$J$2:$J$300)</f>
        <v>0</v>
      </c>
      <c r="M279" s="28">
        <f>SUM(G279:L279)</f>
        <v>4</v>
      </c>
    </row>
    <row r="280" spans="1:13" ht="12.45" x14ac:dyDescent="0.3">
      <c r="A280" s="3" t="s">
        <v>452</v>
      </c>
      <c r="B280" s="3" t="s">
        <v>453</v>
      </c>
      <c r="C280" s="3" t="s">
        <v>57</v>
      </c>
      <c r="D280" s="3">
        <v>40</v>
      </c>
      <c r="E280" t="s">
        <v>20</v>
      </c>
      <c r="F280" s="6" t="str">
        <f>A280&amp;B280&amp;C280&amp;E280</f>
        <v>KendraHayesFMILLENNIUM RUNNING</v>
      </c>
      <c r="G280" s="26">
        <f>SUMIF('Nashua 10K'!$F$2:$F$300,$F280,'Nashua 10K'!$J$2:$J$300)</f>
        <v>0</v>
      </c>
      <c r="H280" s="26">
        <f>SUMIF('Cinco 5K'!$F$2:$F$399,$F280,'Cinco 5K'!$J$2:$J$399)</f>
        <v>2</v>
      </c>
      <c r="I280" s="26">
        <f>SUMIF('Run for Freedom 10K'!$F$2:$F$300,$F280,'Run for Freedom 10K'!$J$2:$J$300)</f>
        <v>0</v>
      </c>
      <c r="J280" s="26">
        <f>SUMIF('Half Way to St. Patty 5K'!$F$2:$F$300,$F280,'Half Way to St. Patty 5K'!$J$2:$J$300)</f>
        <v>2</v>
      </c>
      <c r="K280" s="26">
        <f>SUMIF('Downriver 10K'!$F$2:$F$300,$F280,'Downriver 10K'!$J$2:$J$300)</f>
        <v>0</v>
      </c>
      <c r="L280" s="26">
        <f>SUMIF('New England Half'!$F$2:$F$300,$F280,'New England Half'!$J$2:$J$300)</f>
        <v>0</v>
      </c>
      <c r="M280" s="28">
        <f>SUM(G280:L280)</f>
        <v>4</v>
      </c>
    </row>
    <row r="281" spans="1:13" ht="12.45" x14ac:dyDescent="0.3">
      <c r="A281" t="s">
        <v>452</v>
      </c>
      <c r="B281" t="s">
        <v>645</v>
      </c>
      <c r="C281" t="s">
        <v>57</v>
      </c>
      <c r="D281">
        <v>48</v>
      </c>
      <c r="E281" t="s">
        <v>20</v>
      </c>
      <c r="F281" s="2" t="str">
        <f>A281&amp;B281&amp;C281&amp;E281</f>
        <v>KendraWalshFMILLENNIUM RUNNING</v>
      </c>
      <c r="G281" s="26">
        <f>SUMIF('Nashua 10K'!$F$2:$F$300,$F281,'Nashua 10K'!$J$2:$J$300)</f>
        <v>0</v>
      </c>
      <c r="H281" s="26">
        <f>SUMIF('Cinco 5K'!$F$2:$F$399,$F281,'Cinco 5K'!$J$2:$J$399)</f>
        <v>0</v>
      </c>
      <c r="I281" s="26">
        <f>SUMIF('Run for Freedom 10K'!$F$2:$F$300,$F281,'Run for Freedom 10K'!$J$2:$J$300)</f>
        <v>4</v>
      </c>
      <c r="J281" s="26">
        <f>SUMIF('Half Way to St. Patty 5K'!$F$2:$F$300,$F281,'Half Way to St. Patty 5K'!$J$2:$J$300)</f>
        <v>0</v>
      </c>
      <c r="K281" s="26">
        <f>SUMIF('Downriver 10K'!$F$2:$F$300,$F281,'Downriver 10K'!$J$2:$J$300)</f>
        <v>0</v>
      </c>
      <c r="L281" s="26">
        <f>SUMIF('New England Half'!$F$2:$F$300,$F281,'New England Half'!$J$2:$J$300)</f>
        <v>0</v>
      </c>
      <c r="M281" s="28">
        <f>SUM(G281:L281)</f>
        <v>4</v>
      </c>
    </row>
    <row r="282" spans="1:13" ht="12.45" x14ac:dyDescent="0.3">
      <c r="A282" s="3" t="s">
        <v>102</v>
      </c>
      <c r="B282" s="3" t="s">
        <v>449</v>
      </c>
      <c r="C282" s="3" t="s">
        <v>57</v>
      </c>
      <c r="D282" s="3">
        <v>45</v>
      </c>
      <c r="E282" t="s">
        <v>20</v>
      </c>
      <c r="F282" s="6" t="str">
        <f>A282&amp;B282&amp;C282&amp;E282</f>
        <v>KellyWhittakerFMILLENNIUM RUNNING</v>
      </c>
      <c r="G282" s="26">
        <f>SUMIF('Nashua 10K'!$F$2:$F$300,$F282,'Nashua 10K'!$J$2:$J$300)</f>
        <v>0</v>
      </c>
      <c r="H282" s="26">
        <f>SUMIF('Cinco 5K'!$F$2:$F$399,$F282,'Cinco 5K'!$J$2:$J$399)</f>
        <v>2</v>
      </c>
      <c r="I282" s="26">
        <f>SUMIF('Run for Freedom 10K'!$F$2:$F$300,$F282,'Run for Freedom 10K'!$J$2:$J$300)</f>
        <v>0</v>
      </c>
      <c r="J282" s="26">
        <f>SUMIF('Half Way to St. Patty 5K'!$F$2:$F$300,$F282,'Half Way to St. Patty 5K'!$J$2:$J$300)</f>
        <v>2</v>
      </c>
      <c r="K282" s="26">
        <f>SUMIF('Downriver 10K'!$F$2:$F$300,$F282,'Downriver 10K'!$J$2:$J$300)</f>
        <v>0</v>
      </c>
      <c r="L282" s="26">
        <f>SUMIF('New England Half'!$F$2:$F$300,$F282,'New England Half'!$J$2:$J$300)</f>
        <v>0</v>
      </c>
      <c r="M282" s="28">
        <f>SUM(G282:L282)</f>
        <v>4</v>
      </c>
    </row>
    <row r="283" spans="1:13" ht="12.45" x14ac:dyDescent="0.3">
      <c r="A283" s="2" t="s">
        <v>245</v>
      </c>
      <c r="B283" s="2" t="s">
        <v>321</v>
      </c>
      <c r="C283" s="2" t="s">
        <v>57</v>
      </c>
      <c r="D283" s="2">
        <v>42</v>
      </c>
      <c r="E283" t="s">
        <v>20</v>
      </c>
      <c r="F283" s="2" t="str">
        <f>A283&amp;B283&amp;C283&amp;E283</f>
        <v>AngelaBukowskiFMILLENNIUM RUNNING</v>
      </c>
      <c r="G283" s="26">
        <f>SUMIF('Nashua 10K'!$F$2:$F$300,$F283,'Nashua 10K'!$J$2:$J$300)</f>
        <v>0</v>
      </c>
      <c r="H283" s="26">
        <f>SUMIF('Cinco 5K'!$F$2:$F$399,$F283,'Cinco 5K'!$J$2:$J$399)</f>
        <v>3.875</v>
      </c>
      <c r="I283" s="26">
        <f>SUMIF('Run for Freedom 10K'!$F$2:$F$300,$F283,'Run for Freedom 10K'!$J$2:$J$300)</f>
        <v>0</v>
      </c>
      <c r="J283" s="26">
        <f>SUMIF('Half Way to St. Patty 5K'!$F$2:$F$300,$F283,'Half Way to St. Patty 5K'!$J$2:$J$300)</f>
        <v>0</v>
      </c>
      <c r="K283" s="26">
        <f>SUMIF('Downriver 10K'!$F$2:$F$300,$F283,'Downriver 10K'!$J$2:$J$300)</f>
        <v>0</v>
      </c>
      <c r="L283" s="26">
        <f>SUMIF('New England Half'!$F$2:$F$300,$F283,'New England Half'!$J$2:$J$300)</f>
        <v>0</v>
      </c>
      <c r="M283" s="28">
        <f>SUM(G283:L283)</f>
        <v>3.875</v>
      </c>
    </row>
    <row r="284" spans="1:13" ht="12.45" x14ac:dyDescent="0.3">
      <c r="A284" t="s">
        <v>317</v>
      </c>
      <c r="B284" t="s">
        <v>318</v>
      </c>
      <c r="C284" t="s">
        <v>57</v>
      </c>
      <c r="D284">
        <v>48</v>
      </c>
      <c r="E284" t="s">
        <v>20</v>
      </c>
      <c r="F284" s="6" t="str">
        <f>A284&amp;B284&amp;C284&amp;E284</f>
        <v>GailReynoldsFMILLENNIUM RUNNING</v>
      </c>
      <c r="G284" s="26">
        <f>SUMIF('Nashua 10K'!$F$2:$F$300,$F284,'Nashua 10K'!$J$2:$J$300)</f>
        <v>0</v>
      </c>
      <c r="H284" s="26">
        <f>SUMIF('Cinco 5K'!$F$2:$F$399,$F284,'Cinco 5K'!$J$2:$J$399)</f>
        <v>3.75</v>
      </c>
      <c r="I284" s="26">
        <f>SUMIF('Run for Freedom 10K'!$F$2:$F$300,$F284,'Run for Freedom 10K'!$J$2:$J$300)</f>
        <v>0</v>
      </c>
      <c r="J284" s="26">
        <f>SUMIF('Half Way to St. Patty 5K'!$F$2:$F$300,$F284,'Half Way to St. Patty 5K'!$J$2:$J$300)</f>
        <v>0</v>
      </c>
      <c r="K284" s="26">
        <f>SUMIF('Downriver 10K'!$F$2:$F$300,$F284,'Downriver 10K'!$J$2:$J$300)</f>
        <v>0</v>
      </c>
      <c r="L284" s="26">
        <f>SUMIF('New England Half'!$F$2:$F$300,$F284,'New England Half'!$J$2:$J$300)</f>
        <v>0</v>
      </c>
      <c r="M284" s="28">
        <f>SUM(G284:L284)</f>
        <v>3.75</v>
      </c>
    </row>
    <row r="285" spans="1:13" ht="12.45" x14ac:dyDescent="0.3">
      <c r="A285" s="2" t="s">
        <v>322</v>
      </c>
      <c r="B285" s="2" t="s">
        <v>151</v>
      </c>
      <c r="C285" s="2" t="s">
        <v>57</v>
      </c>
      <c r="D285" s="2">
        <v>35</v>
      </c>
      <c r="E285" s="2" t="s">
        <v>18</v>
      </c>
      <c r="F285" s="2" t="str">
        <f>A285&amp;B285&amp;C285&amp;E285</f>
        <v>MeghanJordanFGATE CITY STRIDERS</v>
      </c>
      <c r="G285" s="26">
        <f>SUMIF('Nashua 10K'!$F$2:$F$300,$F285,'Nashua 10K'!$J$2:$J$300)</f>
        <v>0</v>
      </c>
      <c r="H285" s="26">
        <f>SUMIF('Cinco 5K'!$F$2:$F$399,$F285,'Cinco 5K'!$J$2:$J$399)</f>
        <v>3.625</v>
      </c>
      <c r="I285" s="26">
        <f>SUMIF('Run for Freedom 10K'!$F$2:$F$300,$F285,'Run for Freedom 10K'!$J$2:$J$300)</f>
        <v>0</v>
      </c>
      <c r="J285" s="26">
        <f>SUMIF('Half Way to St. Patty 5K'!$F$2:$F$300,$F285,'Half Way to St. Patty 5K'!$J$2:$J$300)</f>
        <v>0</v>
      </c>
      <c r="K285" s="26">
        <f>SUMIF('Downriver 10K'!$F$2:$F$300,$F285,'Downriver 10K'!$J$2:$J$300)</f>
        <v>0</v>
      </c>
      <c r="L285" s="26">
        <f>SUMIF('New England Half'!$F$2:$F$300,$F285,'New England Half'!$J$2:$J$300)</f>
        <v>0</v>
      </c>
      <c r="M285" s="28">
        <f>SUM(G285:L285)</f>
        <v>3.625</v>
      </c>
    </row>
    <row r="286" spans="1:13" ht="12.45" x14ac:dyDescent="0.3">
      <c r="A286" s="2" t="s">
        <v>315</v>
      </c>
      <c r="B286" s="2" t="s">
        <v>316</v>
      </c>
      <c r="C286" s="2" t="s">
        <v>57</v>
      </c>
      <c r="D286" s="2">
        <v>52</v>
      </c>
      <c r="E286" t="s">
        <v>20</v>
      </c>
      <c r="F286" s="6" t="str">
        <f>A286&amp;B286&amp;C286&amp;E286</f>
        <v>HeatherYoungFMILLENNIUM RUNNING</v>
      </c>
      <c r="G286" s="26">
        <f>SUMIF('Nashua 10K'!$F$2:$F$300,$F286,'Nashua 10K'!$J$2:$J$300)</f>
        <v>0</v>
      </c>
      <c r="H286" s="26">
        <f>SUMIF('Cinco 5K'!$F$2:$F$399,$F286,'Cinco 5K'!$J$2:$J$399)</f>
        <v>3.5</v>
      </c>
      <c r="I286" s="26">
        <f>SUMIF('Run for Freedom 10K'!$F$2:$F$300,$F286,'Run for Freedom 10K'!$J$2:$J$300)</f>
        <v>0</v>
      </c>
      <c r="J286" s="26">
        <f>SUMIF('Half Way to St. Patty 5K'!$F$2:$F$300,$F286,'Half Way to St. Patty 5K'!$J$2:$J$300)</f>
        <v>0</v>
      </c>
      <c r="K286" s="26">
        <f>SUMIF('Downriver 10K'!$F$2:$F$300,$F286,'Downriver 10K'!$J$2:$J$300)</f>
        <v>0</v>
      </c>
      <c r="L286" s="26">
        <f>SUMIF('New England Half'!$F$2:$F$300,$F286,'New England Half'!$J$2:$J$300)</f>
        <v>0</v>
      </c>
      <c r="M286" s="28">
        <f>SUM(G286:L286)</f>
        <v>3.5</v>
      </c>
    </row>
    <row r="287" spans="1:13" ht="12.45" x14ac:dyDescent="0.3">
      <c r="A287" s="2" t="s">
        <v>119</v>
      </c>
      <c r="B287" s="2" t="s">
        <v>309</v>
      </c>
      <c r="C287" s="2" t="s">
        <v>57</v>
      </c>
      <c r="D287" s="2">
        <v>66</v>
      </c>
      <c r="E287" t="s">
        <v>20</v>
      </c>
      <c r="F287" s="6" t="str">
        <f>A287&amp;B287&amp;C287&amp;E287</f>
        <v>DeniseLyddyFMILLENNIUM RUNNING</v>
      </c>
      <c r="G287" s="26">
        <f>SUMIF('Nashua 10K'!$F$2:$F$300,$F287,'Nashua 10K'!$J$2:$J$300)</f>
        <v>0</v>
      </c>
      <c r="H287" s="26">
        <f>SUMIF('Cinco 5K'!$F$2:$F$399,$F287,'Cinco 5K'!$J$2:$J$399)</f>
        <v>3.375</v>
      </c>
      <c r="I287" s="26">
        <f>SUMIF('Run for Freedom 10K'!$F$2:$F$300,$F287,'Run for Freedom 10K'!$J$2:$J$300)</f>
        <v>0</v>
      </c>
      <c r="J287" s="26">
        <f>SUMIF('Half Way to St. Patty 5K'!$F$2:$F$300,$F287,'Half Way to St. Patty 5K'!$J$2:$J$300)</f>
        <v>0</v>
      </c>
      <c r="K287" s="26">
        <f>SUMIF('Downriver 10K'!$F$2:$F$300,$F287,'Downriver 10K'!$J$2:$J$300)</f>
        <v>0</v>
      </c>
      <c r="L287" s="26">
        <f>SUMIF('New England Half'!$F$2:$F$300,$F287,'New England Half'!$J$2:$J$300)</f>
        <v>0</v>
      </c>
      <c r="M287" s="28">
        <f>SUM(G287:L287)</f>
        <v>3.375</v>
      </c>
    </row>
    <row r="288" spans="1:13" ht="12.45" x14ac:dyDescent="0.3">
      <c r="A288" s="2" t="s">
        <v>306</v>
      </c>
      <c r="B288" s="2" t="s">
        <v>307</v>
      </c>
      <c r="C288" s="2" t="s">
        <v>57</v>
      </c>
      <c r="D288" s="2">
        <v>68</v>
      </c>
      <c r="E288" t="s">
        <v>20</v>
      </c>
      <c r="F288" s="6" t="str">
        <f>A288&amp;B288&amp;C288&amp;E288</f>
        <v>KathyRouxFMILLENNIUM RUNNING</v>
      </c>
      <c r="G288" s="26">
        <f>SUMIF('Nashua 10K'!$F$2:$F$300,$F288,'Nashua 10K'!$J$2:$J$300)</f>
        <v>0</v>
      </c>
      <c r="H288" s="26">
        <f>SUMIF('Cinco 5K'!$F$2:$F$399,$F288,'Cinco 5K'!$J$2:$J$399)</f>
        <v>3.25</v>
      </c>
      <c r="I288" s="26">
        <f>SUMIF('Run for Freedom 10K'!$F$2:$F$300,$F288,'Run for Freedom 10K'!$J$2:$J$300)</f>
        <v>0</v>
      </c>
      <c r="J288" s="26">
        <f>SUMIF('Half Way to St. Patty 5K'!$F$2:$F$300,$F288,'Half Way to St. Patty 5K'!$J$2:$J$300)</f>
        <v>0</v>
      </c>
      <c r="K288" s="26">
        <f>SUMIF('Downriver 10K'!$F$2:$F$300,$F288,'Downriver 10K'!$J$2:$J$300)</f>
        <v>0</v>
      </c>
      <c r="L288" s="26">
        <f>SUMIF('New England Half'!$F$2:$F$300,$F288,'New England Half'!$J$2:$J$300)</f>
        <v>0</v>
      </c>
      <c r="M288" s="28">
        <f>SUM(G288:L288)</f>
        <v>3.25</v>
      </c>
    </row>
    <row r="289" spans="1:13" ht="12.45" x14ac:dyDescent="0.3">
      <c r="A289" t="s">
        <v>725</v>
      </c>
      <c r="B289" t="s">
        <v>320</v>
      </c>
      <c r="C289" s="3" t="s">
        <v>57</v>
      </c>
      <c r="D289">
        <v>14</v>
      </c>
      <c r="E289" t="s">
        <v>19</v>
      </c>
      <c r="F289" s="6" t="str">
        <f>A289&amp;B289&amp;C289&amp;E289</f>
        <v>ZMullenFGREATER DERRY TRACK CLUB</v>
      </c>
      <c r="G289" s="26">
        <f>SUMIF('Nashua 10K'!$F$2:$F$300,$F289,'Nashua 10K'!$J$2:$J$300)</f>
        <v>0</v>
      </c>
      <c r="H289" s="26">
        <f>SUMIF('Cinco 5K'!$F$2:$F$399,$F289,'Cinco 5K'!$J$2:$J$399)</f>
        <v>0</v>
      </c>
      <c r="I289" s="26">
        <f>SUMIF('Run for Freedom 10K'!$F$2:$F$300,$F289,'Run for Freedom 10K'!$J$2:$J$300)</f>
        <v>0</v>
      </c>
      <c r="J289" s="26">
        <f>SUMIF('Half Way to St. Patty 5K'!$F$2:$F$300,$F289,'Half Way to St. Patty 5K'!$J$2:$J$300)</f>
        <v>3.125</v>
      </c>
      <c r="K289" s="26">
        <f>SUMIF('Downriver 10K'!$F$2:$F$300,$F289,'Downriver 10K'!$J$2:$J$300)</f>
        <v>0</v>
      </c>
      <c r="L289" s="26">
        <f>SUMIF('New England Half'!$F$2:$F$300,$F289,'New England Half'!$J$2:$J$300)</f>
        <v>0</v>
      </c>
      <c r="M289" s="28">
        <f>SUM(G289:L289)</f>
        <v>3.125</v>
      </c>
    </row>
    <row r="290" spans="1:13" ht="12.45" x14ac:dyDescent="0.3">
      <c r="A290" s="3" t="s">
        <v>904</v>
      </c>
      <c r="B290" s="3" t="s">
        <v>905</v>
      </c>
      <c r="C290" s="3" t="s">
        <v>57</v>
      </c>
      <c r="D290" s="3">
        <v>25</v>
      </c>
      <c r="E290" t="s">
        <v>20</v>
      </c>
      <c r="F290" s="6" t="str">
        <f>A290&amp;B290&amp;C290&amp;E290</f>
        <v>NattieViscoFMILLENNIUM RUNNING</v>
      </c>
      <c r="G290" s="26">
        <f>SUMIF('Nashua 10K'!$F$2:$F$300,$F290,'Nashua 10K'!$J$2:$J$300)</f>
        <v>0</v>
      </c>
      <c r="H290" s="26">
        <f>SUMIF('Cinco 5K'!$F$2:$F$399,$F290,'Cinco 5K'!$J$2:$J$399)</f>
        <v>0</v>
      </c>
      <c r="I290" s="26">
        <f>SUMIF('Run for Freedom 10K'!$F$2:$F$300,$F290,'Run for Freedom 10K'!$J$2:$J$300)</f>
        <v>0</v>
      </c>
      <c r="J290" s="26">
        <f>SUMIF('Half Way to St. Patty 5K'!$F$2:$F$300,$F290,'Half Way to St. Patty 5K'!$J$2:$J$300)</f>
        <v>0</v>
      </c>
      <c r="K290" s="26">
        <f>SUMIF('Downriver 10K'!$F$2:$F$300,$F290,'Downriver 10K'!$J$2:$J$300)</f>
        <v>0</v>
      </c>
      <c r="L290" s="26">
        <f>SUMIF('New England Half'!$F$2:$F$300,$F290,'New England Half'!$J$2:$J$300)</f>
        <v>3.125</v>
      </c>
      <c r="M290" s="28">
        <f>SUM(G290:L290)</f>
        <v>3.125</v>
      </c>
    </row>
    <row r="291" spans="1:13" ht="12.45" x14ac:dyDescent="0.3">
      <c r="A291" s="3" t="s">
        <v>277</v>
      </c>
      <c r="B291" s="3" t="s">
        <v>937</v>
      </c>
      <c r="C291" s="3" t="s">
        <v>57</v>
      </c>
      <c r="D291" s="3">
        <v>49</v>
      </c>
      <c r="E291" s="3" t="s">
        <v>922</v>
      </c>
      <c r="F291" s="6" t="str">
        <f>A291&amp;B291&amp;C291&amp;E291</f>
        <v>SusanEmersonFGreater Derry Track Club</v>
      </c>
      <c r="G291" s="26">
        <f>SUMIF('Nashua 10K'!$F$2:$F$300,$F291,'Nashua 10K'!$J$2:$J$300)</f>
        <v>0</v>
      </c>
      <c r="H291" s="26">
        <f>SUMIF('Cinco 5K'!$F$2:$F$399,$F291,'Cinco 5K'!$J$2:$J$399)</f>
        <v>0</v>
      </c>
      <c r="I291" s="26">
        <f>SUMIF('Run for Freedom 10K'!$F$2:$F$300,$F291,'Run for Freedom 10K'!$J$2:$J$300)</f>
        <v>0</v>
      </c>
      <c r="J291" s="26">
        <f>SUMIF('Half Way to St. Patty 5K'!$F$2:$F$300,$F291,'Half Way to St. Patty 5K'!$J$2:$J$300)</f>
        <v>0</v>
      </c>
      <c r="K291" s="26">
        <f>SUMIF('Downriver 10K'!$F$2:$F$300,$F291,'Downriver 10K'!$J$2:$J$300)</f>
        <v>0</v>
      </c>
      <c r="L291" s="26">
        <f>SUMIF('New England Half'!$F$2:$F$300,$F291,'New England Half'!$J$2:$J$300)</f>
        <v>3</v>
      </c>
      <c r="M291" s="28">
        <f>SUM(G291:L291)</f>
        <v>3</v>
      </c>
    </row>
    <row r="292" spans="1:13" ht="12.45" x14ac:dyDescent="0.3">
      <c r="A292" s="3" t="s">
        <v>71</v>
      </c>
      <c r="B292" s="3" t="s">
        <v>765</v>
      </c>
      <c r="C292" s="3" t="s">
        <v>57</v>
      </c>
      <c r="D292" s="3">
        <v>36</v>
      </c>
      <c r="E292" t="s">
        <v>20</v>
      </c>
      <c r="F292" s="6" t="str">
        <f>A292&amp;B292&amp;C292&amp;E292</f>
        <v>PamelaBohananFMILLENNIUM RUNNING</v>
      </c>
      <c r="G292" s="26">
        <f>SUMIF('Nashua 10K'!$F$2:$F$300,$F292,'Nashua 10K'!$J$2:$J$300)</f>
        <v>0</v>
      </c>
      <c r="H292" s="26">
        <f>SUMIF('Cinco 5K'!$F$2:$F$399,$F292,'Cinco 5K'!$J$2:$J$399)</f>
        <v>0</v>
      </c>
      <c r="I292" s="26">
        <f>SUMIF('Run for Freedom 10K'!$F$2:$F$300,$F292,'Run for Freedom 10K'!$J$2:$J$300)</f>
        <v>0</v>
      </c>
      <c r="J292" s="26">
        <f>SUMIF('Half Way to St. Patty 5K'!$F$2:$F$300,$F292,'Half Way to St. Patty 5K'!$J$2:$J$300)</f>
        <v>2.9375</v>
      </c>
      <c r="K292" s="26">
        <f>SUMIF('Downriver 10K'!$F$2:$F$300,$F292,'Downriver 10K'!$J$2:$J$300)</f>
        <v>0</v>
      </c>
      <c r="L292" s="26">
        <f>SUMIF('New England Half'!$F$2:$F$300,$F292,'New England Half'!$J$2:$J$300)</f>
        <v>0</v>
      </c>
      <c r="M292" s="28">
        <f>SUM(G292:L292)</f>
        <v>2.9375</v>
      </c>
    </row>
    <row r="293" spans="1:13" ht="12.45" x14ac:dyDescent="0.3">
      <c r="A293" t="s">
        <v>47</v>
      </c>
      <c r="B293" t="s">
        <v>328</v>
      </c>
      <c r="C293" t="s">
        <v>57</v>
      </c>
      <c r="D293">
        <v>50</v>
      </c>
      <c r="E293" t="s">
        <v>20</v>
      </c>
      <c r="F293" s="6" t="str">
        <f>A293&amp;B293&amp;C293&amp;E293</f>
        <v>TracyNorrisFMILLENNIUM RUNNING</v>
      </c>
      <c r="G293" s="26">
        <f>SUMIF('Nashua 10K'!$F$2:$F$300,$F293,'Nashua 10K'!$J$2:$J$300)</f>
        <v>0</v>
      </c>
      <c r="H293" s="26">
        <f>SUMIF('Cinco 5K'!$F$2:$F$399,$F293,'Cinco 5K'!$J$2:$J$399)</f>
        <v>2.75</v>
      </c>
      <c r="I293" s="26">
        <f>SUMIF('Run for Freedom 10K'!$F$2:$F$300,$F293,'Run for Freedom 10K'!$J$2:$J$300)</f>
        <v>0</v>
      </c>
      <c r="J293" s="26">
        <f>SUMIF('Half Way to St. Patty 5K'!$F$2:$F$300,$F293,'Half Way to St. Patty 5K'!$J$2:$J$300)</f>
        <v>0</v>
      </c>
      <c r="K293" s="26">
        <f>SUMIF('Downriver 10K'!$F$2:$F$300,$F293,'Downriver 10K'!$J$2:$J$300)</f>
        <v>0</v>
      </c>
      <c r="L293" s="26">
        <f>SUMIF('New England Half'!$F$2:$F$300,$F293,'New England Half'!$J$2:$J$300)</f>
        <v>0</v>
      </c>
      <c r="M293" s="28">
        <f>SUM(G293:L293)</f>
        <v>2.75</v>
      </c>
    </row>
    <row r="294" spans="1:13" ht="12.45" x14ac:dyDescent="0.3">
      <c r="A294" s="3" t="s">
        <v>910</v>
      </c>
      <c r="B294" s="3" t="s">
        <v>911</v>
      </c>
      <c r="C294" s="3" t="s">
        <v>57</v>
      </c>
      <c r="D294" s="3">
        <v>40</v>
      </c>
      <c r="E294" t="s">
        <v>20</v>
      </c>
      <c r="F294" s="6" t="str">
        <f>A294&amp;B294&amp;C294&amp;E294</f>
        <v>BriRysFMILLENNIUM RUNNING</v>
      </c>
      <c r="G294" s="26">
        <f>SUMIF('Nashua 10K'!$F$2:$F$300,$F294,'Nashua 10K'!$J$2:$J$300)</f>
        <v>0</v>
      </c>
      <c r="H294" s="26">
        <f>SUMIF('Cinco 5K'!$F$2:$F$399,$F294,'Cinco 5K'!$J$2:$J$399)</f>
        <v>0</v>
      </c>
      <c r="I294" s="26">
        <f>SUMIF('Run for Freedom 10K'!$F$2:$F$300,$F294,'Run for Freedom 10K'!$J$2:$J$300)</f>
        <v>0</v>
      </c>
      <c r="J294" s="26">
        <f>SUMIF('Half Way to St. Patty 5K'!$F$2:$F$300,$F294,'Half Way to St. Patty 5K'!$J$2:$J$300)</f>
        <v>0</v>
      </c>
      <c r="K294" s="26">
        <f>SUMIF('Downriver 10K'!$F$2:$F$300,$F294,'Downriver 10K'!$J$2:$J$300)</f>
        <v>0</v>
      </c>
      <c r="L294" s="26">
        <f>SUMIF('New England Half'!$F$2:$F$300,$F294,'New England Half'!$J$2:$J$300)</f>
        <v>2.75</v>
      </c>
      <c r="M294" s="28">
        <f>SUM(G294:L294)</f>
        <v>2.75</v>
      </c>
    </row>
    <row r="295" spans="1:13" ht="12.45" x14ac:dyDescent="0.3">
      <c r="A295" s="2" t="s">
        <v>323</v>
      </c>
      <c r="B295" s="2" t="s">
        <v>324</v>
      </c>
      <c r="C295" s="2" t="s">
        <v>57</v>
      </c>
      <c r="D295" s="2">
        <v>59</v>
      </c>
      <c r="E295" t="s">
        <v>20</v>
      </c>
      <c r="F295" s="6" t="str">
        <f>A295&amp;B295&amp;C295&amp;E295</f>
        <v>LoniQuinnFMILLENNIUM RUNNING</v>
      </c>
      <c r="G295" s="26">
        <f>SUMIF('Nashua 10K'!$F$2:$F$300,$F295,'Nashua 10K'!$J$2:$J$300)</f>
        <v>0</v>
      </c>
      <c r="H295" s="26">
        <f>SUMIF('Cinco 5K'!$F$2:$F$399,$F295,'Cinco 5K'!$J$2:$J$399)</f>
        <v>2.65625</v>
      </c>
      <c r="I295" s="26">
        <f>SUMIF('Run for Freedom 10K'!$F$2:$F$300,$F295,'Run for Freedom 10K'!$J$2:$J$300)</f>
        <v>0</v>
      </c>
      <c r="J295" s="26">
        <f>SUMIF('Half Way to St. Patty 5K'!$F$2:$F$300,$F295,'Half Way to St. Patty 5K'!$J$2:$J$300)</f>
        <v>0</v>
      </c>
      <c r="K295" s="26">
        <f>SUMIF('Downriver 10K'!$F$2:$F$300,$F295,'Downriver 10K'!$J$2:$J$300)</f>
        <v>0</v>
      </c>
      <c r="L295" s="26">
        <f>SUMIF('New England Half'!$F$2:$F$300,$F295,'New England Half'!$J$2:$J$300)</f>
        <v>0</v>
      </c>
      <c r="M295" s="28">
        <f>SUM(G295:L295)</f>
        <v>2.65625</v>
      </c>
    </row>
    <row r="296" spans="1:13" ht="12.45" x14ac:dyDescent="0.3">
      <c r="A296" s="3" t="s">
        <v>781</v>
      </c>
      <c r="B296" s="3" t="s">
        <v>782</v>
      </c>
      <c r="C296" s="3" t="s">
        <v>57</v>
      </c>
      <c r="D296" s="3">
        <v>61</v>
      </c>
      <c r="E296" t="s">
        <v>20</v>
      </c>
      <c r="F296" s="6" t="str">
        <f>A296&amp;B296&amp;C296&amp;E296</f>
        <v>CynthiaFlammiaFMILLENNIUM RUNNING</v>
      </c>
      <c r="G296" s="26">
        <f>SUMIF('Nashua 10K'!$F$2:$F$300,$F296,'Nashua 10K'!$J$2:$J$300)</f>
        <v>0</v>
      </c>
      <c r="H296" s="26">
        <f>SUMIF('Cinco 5K'!$F$2:$F$399,$F296,'Cinco 5K'!$J$2:$J$399)</f>
        <v>0</v>
      </c>
      <c r="I296" s="26">
        <f>SUMIF('Run for Freedom 10K'!$F$2:$F$300,$F296,'Run for Freedom 10K'!$J$2:$J$300)</f>
        <v>0</v>
      </c>
      <c r="J296" s="26">
        <f>SUMIF('Half Way to St. Patty 5K'!$F$2:$F$300,$F296,'Half Way to St. Patty 5K'!$J$2:$J$300)</f>
        <v>2.5625</v>
      </c>
      <c r="K296" s="26">
        <f>SUMIF('Downriver 10K'!$F$2:$F$300,$F296,'Downriver 10K'!$J$2:$J$300)</f>
        <v>0</v>
      </c>
      <c r="L296" s="26">
        <f>SUMIF('New England Half'!$F$2:$F$300,$F296,'New England Half'!$J$2:$J$300)</f>
        <v>0</v>
      </c>
      <c r="M296" s="28">
        <f>SUM(G296:L296)</f>
        <v>2.5625</v>
      </c>
    </row>
    <row r="297" spans="1:13" ht="12.45" x14ac:dyDescent="0.3">
      <c r="A297" s="3" t="s">
        <v>912</v>
      </c>
      <c r="B297" s="3" t="s">
        <v>913</v>
      </c>
      <c r="C297" s="3" t="s">
        <v>57</v>
      </c>
      <c r="D297" s="3">
        <v>47</v>
      </c>
      <c r="E297" t="s">
        <v>20</v>
      </c>
      <c r="F297" s="6" t="str">
        <f>A297&amp;B297&amp;C297&amp;E297</f>
        <v>TonyaWatkinsFMILLENNIUM RUNNING</v>
      </c>
      <c r="G297" s="26">
        <f>SUMIF('Nashua 10K'!$F$2:$F$300,$F297,'Nashua 10K'!$J$2:$J$300)</f>
        <v>0</v>
      </c>
      <c r="H297" s="26">
        <f>SUMIF('Cinco 5K'!$F$2:$F$399,$F297,'Cinco 5K'!$J$2:$J$399)</f>
        <v>0</v>
      </c>
      <c r="I297" s="26">
        <f>SUMIF('Run for Freedom 10K'!$F$2:$F$300,$F297,'Run for Freedom 10K'!$J$2:$J$300)</f>
        <v>0</v>
      </c>
      <c r="J297" s="26">
        <f>SUMIF('Half Way to St. Patty 5K'!$F$2:$F$300,$F297,'Half Way to St. Patty 5K'!$J$2:$J$300)</f>
        <v>0</v>
      </c>
      <c r="K297" s="26">
        <f>SUMIF('Downriver 10K'!$F$2:$F$300,$F297,'Downriver 10K'!$J$2:$J$300)</f>
        <v>0</v>
      </c>
      <c r="L297" s="26">
        <f>SUMIF('New England Half'!$F$2:$F$300,$F297,'New England Half'!$J$2:$J$300)</f>
        <v>2.5</v>
      </c>
      <c r="M297" s="28">
        <f>SUM(G297:L297)</f>
        <v>2.5</v>
      </c>
    </row>
    <row r="298" spans="1:13" ht="12.45" x14ac:dyDescent="0.3">
      <c r="A298" s="2" t="s">
        <v>281</v>
      </c>
      <c r="B298" s="2" t="s">
        <v>325</v>
      </c>
      <c r="C298" s="2" t="s">
        <v>57</v>
      </c>
      <c r="D298" s="2">
        <v>66</v>
      </c>
      <c r="E298" t="s">
        <v>20</v>
      </c>
      <c r="F298" s="6" t="str">
        <f>A298&amp;B298&amp;C298&amp;E298</f>
        <v>NancySavickasFMILLENNIUM RUNNING</v>
      </c>
      <c r="G298" s="26">
        <f>SUMIF('Nashua 10K'!$F$2:$F$300,$F298,'Nashua 10K'!$J$2:$J$300)</f>
        <v>0</v>
      </c>
      <c r="H298" s="26">
        <f>SUMIF('Cinco 5K'!$F$2:$F$399,$F298,'Cinco 5K'!$J$2:$J$399)</f>
        <v>2.28125</v>
      </c>
      <c r="I298" s="26">
        <f>SUMIF('Run for Freedom 10K'!$F$2:$F$300,$F298,'Run for Freedom 10K'!$J$2:$J$300)</f>
        <v>0</v>
      </c>
      <c r="J298" s="26">
        <f>SUMIF('Half Way to St. Patty 5K'!$F$2:$F$300,$F298,'Half Way to St. Patty 5K'!$J$2:$J$300)</f>
        <v>0</v>
      </c>
      <c r="K298" s="26">
        <f>SUMIF('Downriver 10K'!$F$2:$F$300,$F298,'Downriver 10K'!$J$2:$J$300)</f>
        <v>0</v>
      </c>
      <c r="L298" s="26">
        <f>SUMIF('New England Half'!$F$2:$F$300,$F298,'New England Half'!$J$2:$J$300)</f>
        <v>0</v>
      </c>
      <c r="M298" s="28">
        <f>SUM(G298:L298)</f>
        <v>2.28125</v>
      </c>
    </row>
    <row r="299" spans="1:13" ht="12.45" x14ac:dyDescent="0.3">
      <c r="A299" s="2" t="s">
        <v>108</v>
      </c>
      <c r="B299" s="2" t="s">
        <v>330</v>
      </c>
      <c r="C299" s="2" t="s">
        <v>57</v>
      </c>
      <c r="D299" s="2">
        <v>55</v>
      </c>
      <c r="E299" t="s">
        <v>20</v>
      </c>
      <c r="F299" s="6" t="str">
        <f>A299&amp;B299&amp;C299&amp;E299</f>
        <v>JoanneFrancoFMILLENNIUM RUNNING</v>
      </c>
      <c r="G299" s="26">
        <f>SUMIF('Nashua 10K'!$F$2:$F$300,$F299,'Nashua 10K'!$J$2:$J$300)</f>
        <v>0</v>
      </c>
      <c r="H299" s="26">
        <f>SUMIF('Cinco 5K'!$F$2:$F$399,$F299,'Cinco 5K'!$J$2:$J$399)</f>
        <v>2.1875</v>
      </c>
      <c r="I299" s="26">
        <f>SUMIF('Run for Freedom 10K'!$F$2:$F$300,$F299,'Run for Freedom 10K'!$J$2:$J$300)</f>
        <v>0</v>
      </c>
      <c r="J299" s="26">
        <f>SUMIF('Half Way to St. Patty 5K'!$F$2:$F$300,$F299,'Half Way to St. Patty 5K'!$J$2:$J$300)</f>
        <v>0</v>
      </c>
      <c r="K299" s="26">
        <f>SUMIF('Downriver 10K'!$F$2:$F$300,$F299,'Downriver 10K'!$J$2:$J$300)</f>
        <v>0</v>
      </c>
      <c r="L299" s="26">
        <f>SUMIF('New England Half'!$F$2:$F$300,$F299,'New England Half'!$J$2:$J$300)</f>
        <v>0</v>
      </c>
      <c r="M299" s="28">
        <f>SUM(G299:L299)</f>
        <v>2.1875</v>
      </c>
    </row>
    <row r="300" spans="1:13" ht="12.45" x14ac:dyDescent="0.3">
      <c r="A300" s="3" t="s">
        <v>779</v>
      </c>
      <c r="B300" s="3" t="s">
        <v>780</v>
      </c>
      <c r="C300" s="3" t="s">
        <v>57</v>
      </c>
      <c r="D300" s="3">
        <v>51</v>
      </c>
      <c r="E300" t="s">
        <v>20</v>
      </c>
      <c r="F300" s="6" t="str">
        <f>A300&amp;B300&amp;C300&amp;E300</f>
        <v>DelilahMendralaFMILLENNIUM RUNNING</v>
      </c>
      <c r="G300" s="26">
        <f>SUMIF('Nashua 10K'!$F$2:$F$300,$F300,'Nashua 10K'!$J$2:$J$300)</f>
        <v>0</v>
      </c>
      <c r="H300" s="26">
        <f>SUMIF('Cinco 5K'!$F$2:$F$399,$F300,'Cinco 5K'!$J$2:$J$399)</f>
        <v>0</v>
      </c>
      <c r="I300" s="26">
        <f>SUMIF('Run for Freedom 10K'!$F$2:$F$300,$F300,'Run for Freedom 10K'!$J$2:$J$300)</f>
        <v>0</v>
      </c>
      <c r="J300" s="26">
        <f>SUMIF('Half Way to St. Patty 5K'!$F$2:$F$300,$F300,'Half Way to St. Patty 5K'!$J$2:$J$300)</f>
        <v>2.1875</v>
      </c>
      <c r="K300" s="26">
        <f>SUMIF('Downriver 10K'!$F$2:$F$300,$F300,'Downriver 10K'!$J$2:$J$300)</f>
        <v>0</v>
      </c>
      <c r="L300" s="26">
        <f>SUMIF('New England Half'!$F$2:$F$300,$F300,'New England Half'!$J$2:$J$300)</f>
        <v>0</v>
      </c>
      <c r="M300" s="28">
        <f>SUM(G300:L300)</f>
        <v>2.1875</v>
      </c>
    </row>
    <row r="301" spans="1:13" ht="12.45" x14ac:dyDescent="0.3">
      <c r="A301" s="3" t="s">
        <v>768</v>
      </c>
      <c r="B301" s="3" t="s">
        <v>769</v>
      </c>
      <c r="C301" s="3" t="s">
        <v>57</v>
      </c>
      <c r="D301" s="3">
        <v>24</v>
      </c>
      <c r="E301" t="s">
        <v>20</v>
      </c>
      <c r="F301" s="6" t="str">
        <f>A301&amp;B301&amp;C301&amp;E301</f>
        <v>GillianKayoFMILLENNIUM RUNNING</v>
      </c>
      <c r="G301" s="26">
        <f>SUMIF('Nashua 10K'!$F$2:$F$300,$F301,'Nashua 10K'!$J$2:$J$300)</f>
        <v>0</v>
      </c>
      <c r="H301" s="26">
        <f>SUMIF('Cinco 5K'!$F$2:$F$399,$F301,'Cinco 5K'!$J$2:$J$399)</f>
        <v>0</v>
      </c>
      <c r="I301" s="26">
        <f>SUMIF('Run for Freedom 10K'!$F$2:$F$300,$F301,'Run for Freedom 10K'!$J$2:$J$300)</f>
        <v>0</v>
      </c>
      <c r="J301" s="26">
        <f>SUMIF('Half Way to St. Patty 5K'!$F$2:$F$300,$F301,'Half Way to St. Patty 5K'!$J$2:$J$300)</f>
        <v>2.125</v>
      </c>
      <c r="K301" s="26">
        <f>SUMIF('Downriver 10K'!$F$2:$F$300,$F301,'Downriver 10K'!$J$2:$J$300)</f>
        <v>0</v>
      </c>
      <c r="L301" s="26">
        <f>SUMIF('New England Half'!$F$2:$F$300,$F301,'New England Half'!$J$2:$J$300)</f>
        <v>0</v>
      </c>
      <c r="M301" s="28">
        <f>SUM(G301:L301)</f>
        <v>2.125</v>
      </c>
    </row>
    <row r="302" spans="1:13" ht="12.45" x14ac:dyDescent="0.3">
      <c r="A302" s="3" t="s">
        <v>297</v>
      </c>
      <c r="B302" s="3" t="s">
        <v>466</v>
      </c>
      <c r="C302" s="3" t="s">
        <v>57</v>
      </c>
      <c r="D302" s="3">
        <v>55</v>
      </c>
      <c r="E302" t="s">
        <v>20</v>
      </c>
      <c r="F302" s="6" t="str">
        <f>A302&amp;B302&amp;C302&amp;E302</f>
        <v>MicheleRobinsonFMILLENNIUM RUNNING</v>
      </c>
      <c r="G302" s="26">
        <f>SUMIF('Nashua 10K'!$F$2:$F$300,$F302,'Nashua 10K'!$J$2:$J$300)</f>
        <v>0</v>
      </c>
      <c r="H302" s="26">
        <f>SUMIF('Cinco 5K'!$F$2:$F$399,$F302,'Cinco 5K'!$J$2:$J$399)</f>
        <v>0</v>
      </c>
      <c r="I302" s="26">
        <f>SUMIF('Run for Freedom 10K'!$F$2:$F$300,$F302,'Run for Freedom 10K'!$J$2:$J$300)</f>
        <v>0</v>
      </c>
      <c r="J302" s="26">
        <f>SUMIF('Half Way to St. Patty 5K'!$F$2:$F$300,$F302,'Half Way to St. Patty 5K'!$J$2:$J$300)</f>
        <v>2.0625</v>
      </c>
      <c r="K302" s="26">
        <f>SUMIF('Downriver 10K'!$F$2:$F$300,$F302,'Downriver 10K'!$J$2:$J$300)</f>
        <v>0</v>
      </c>
      <c r="L302" s="26">
        <f>SUMIF('New England Half'!$F$2:$F$300,$F302,'New England Half'!$J$2:$J$300)</f>
        <v>0</v>
      </c>
      <c r="M302" s="28">
        <f>SUM(G302:L302)</f>
        <v>2.0625</v>
      </c>
    </row>
    <row r="303" spans="1:13" ht="12.45" x14ac:dyDescent="0.3">
      <c r="A303" s="3" t="s">
        <v>773</v>
      </c>
      <c r="B303" s="3" t="s">
        <v>772</v>
      </c>
      <c r="C303" s="3" t="s">
        <v>57</v>
      </c>
      <c r="D303" s="3">
        <v>25</v>
      </c>
      <c r="E303" t="s">
        <v>20</v>
      </c>
      <c r="F303" s="6" t="str">
        <f>A303&amp;B303&amp;C303&amp;E303</f>
        <v>JacquelineArseneaultFMILLENNIUM RUNNING</v>
      </c>
      <c r="G303" s="26">
        <f>SUMIF('Nashua 10K'!$F$2:$F$300,$F303,'Nashua 10K'!$J$2:$J$300)</f>
        <v>0</v>
      </c>
      <c r="H303" s="26">
        <f>SUMIF('Cinco 5K'!$F$2:$F$399,$F303,'Cinco 5K'!$J$2:$J$399)</f>
        <v>0</v>
      </c>
      <c r="I303" s="26">
        <f>SUMIF('Run for Freedom 10K'!$F$2:$F$300,$F303,'Run for Freedom 10K'!$J$2:$J$300)</f>
        <v>0</v>
      </c>
      <c r="J303" s="26">
        <f>SUMIF('Half Way to St. Patty 5K'!$F$2:$F$300,$F303,'Half Way to St. Patty 5K'!$J$2:$J$300)</f>
        <v>2</v>
      </c>
      <c r="K303" s="26">
        <f>SUMIF('Downriver 10K'!$F$2:$F$300,$F303,'Downriver 10K'!$J$2:$J$300)</f>
        <v>0</v>
      </c>
      <c r="L303" s="26">
        <f>SUMIF('New England Half'!$F$2:$F$300,$F303,'New England Half'!$J$2:$J$300)</f>
        <v>0</v>
      </c>
      <c r="M303" s="28">
        <f>SUM(G303:L303)</f>
        <v>2</v>
      </c>
    </row>
    <row r="304" spans="1:13" ht="12.45" x14ac:dyDescent="0.3">
      <c r="A304" s="3" t="s">
        <v>771</v>
      </c>
      <c r="B304" s="3" t="s">
        <v>772</v>
      </c>
      <c r="C304" s="3" t="s">
        <v>57</v>
      </c>
      <c r="D304" s="3">
        <v>28</v>
      </c>
      <c r="E304" t="s">
        <v>20</v>
      </c>
      <c r="F304" s="6" t="str">
        <f>A304&amp;B304&amp;C304&amp;E304</f>
        <v>JocelyneArseneaultFMILLENNIUM RUNNING</v>
      </c>
      <c r="G304" s="26">
        <f>SUMIF('Nashua 10K'!$F$2:$F$300,$F304,'Nashua 10K'!$J$2:$J$300)</f>
        <v>0</v>
      </c>
      <c r="H304" s="26">
        <f>SUMIF('Cinco 5K'!$F$2:$F$399,$F304,'Cinco 5K'!$J$2:$J$399)</f>
        <v>0</v>
      </c>
      <c r="I304" s="26">
        <f>SUMIF('Run for Freedom 10K'!$F$2:$F$300,$F304,'Run for Freedom 10K'!$J$2:$J$300)</f>
        <v>0</v>
      </c>
      <c r="J304" s="26">
        <f>SUMIF('Half Way to St. Patty 5K'!$F$2:$F$300,$F304,'Half Way to St. Patty 5K'!$J$2:$J$300)</f>
        <v>2</v>
      </c>
      <c r="K304" s="26">
        <f>SUMIF('Downriver 10K'!$F$2:$F$300,$F304,'Downriver 10K'!$J$2:$J$300)</f>
        <v>0</v>
      </c>
      <c r="L304" s="26">
        <f>SUMIF('New England Half'!$F$2:$F$300,$F304,'New England Half'!$J$2:$J$300)</f>
        <v>0</v>
      </c>
      <c r="M304" s="28">
        <f>SUM(G304:L304)</f>
        <v>2</v>
      </c>
    </row>
    <row r="305" spans="1:13" ht="12.45" x14ac:dyDescent="0.3">
      <c r="A305" s="2" t="s">
        <v>273</v>
      </c>
      <c r="B305" s="2" t="s">
        <v>355</v>
      </c>
      <c r="C305" s="2" t="s">
        <v>57</v>
      </c>
      <c r="D305" s="2">
        <v>46</v>
      </c>
      <c r="E305" t="s">
        <v>20</v>
      </c>
      <c r="F305" s="2" t="str">
        <f>A305&amp;B305&amp;C305&amp;E305</f>
        <v>KimberlyBeekmanFMILLENNIUM RUNNING</v>
      </c>
      <c r="G305" s="26">
        <f>SUMIF('Nashua 10K'!$F$2:$F$300,$F305,'Nashua 10K'!$J$2:$J$300)</f>
        <v>0</v>
      </c>
      <c r="H305" s="26">
        <f>SUMIF('Cinco 5K'!$F$2:$F$399,$F305,'Cinco 5K'!$J$2:$J$399)</f>
        <v>2</v>
      </c>
      <c r="I305" s="26">
        <f>SUMIF('Run for Freedom 10K'!$F$2:$F$300,$F305,'Run for Freedom 10K'!$J$2:$J$300)</f>
        <v>0</v>
      </c>
      <c r="J305" s="26">
        <f>SUMIF('Half Way to St. Patty 5K'!$F$2:$F$300,$F305,'Half Way to St. Patty 5K'!$J$2:$J$300)</f>
        <v>0</v>
      </c>
      <c r="K305" s="26">
        <f>SUMIF('Downriver 10K'!$F$2:$F$300,$F305,'Downriver 10K'!$J$2:$J$300)</f>
        <v>0</v>
      </c>
      <c r="L305" s="26">
        <f>SUMIF('New England Half'!$F$2:$F$300,$F305,'New England Half'!$J$2:$J$300)</f>
        <v>0</v>
      </c>
      <c r="M305" s="28">
        <f>SUM(G305:L305)</f>
        <v>2</v>
      </c>
    </row>
    <row r="306" spans="1:13" ht="12.45" x14ac:dyDescent="0.3">
      <c r="A306" t="s">
        <v>414</v>
      </c>
      <c r="B306" t="s">
        <v>415</v>
      </c>
      <c r="C306" t="s">
        <v>57</v>
      </c>
      <c r="D306">
        <v>45</v>
      </c>
      <c r="E306" t="s">
        <v>20</v>
      </c>
      <c r="F306" s="2" t="str">
        <f>A306&amp;B306&amp;C306&amp;E306</f>
        <v>CelineBelangerFMILLENNIUM RUNNING</v>
      </c>
      <c r="G306" s="26">
        <f>SUMIF('Nashua 10K'!$F$2:$F$300,$F306,'Nashua 10K'!$J$2:$J$300)</f>
        <v>0</v>
      </c>
      <c r="H306" s="26">
        <f>SUMIF('Cinco 5K'!$F$2:$F$399,$F306,'Cinco 5K'!$J$2:$J$399)</f>
        <v>2</v>
      </c>
      <c r="I306" s="26">
        <f>SUMIF('Run for Freedom 10K'!$F$2:$F$300,$F306,'Run for Freedom 10K'!$J$2:$J$300)</f>
        <v>0</v>
      </c>
      <c r="J306" s="26">
        <f>SUMIF('Half Way to St. Patty 5K'!$F$2:$F$300,$F306,'Half Way to St. Patty 5K'!$J$2:$J$300)</f>
        <v>0</v>
      </c>
      <c r="K306" s="26">
        <f>SUMIF('Downriver 10K'!$F$2:$F$300,$F306,'Downriver 10K'!$J$2:$J$300)</f>
        <v>0</v>
      </c>
      <c r="L306" s="26">
        <f>SUMIF('New England Half'!$F$2:$F$300,$F306,'New England Half'!$J$2:$J$300)</f>
        <v>0</v>
      </c>
      <c r="M306" s="28">
        <f>SUM(G306:L306)</f>
        <v>2</v>
      </c>
    </row>
    <row r="307" spans="1:13" ht="12.45" x14ac:dyDescent="0.3">
      <c r="A307" t="s">
        <v>192</v>
      </c>
      <c r="B307" t="s">
        <v>438</v>
      </c>
      <c r="C307" t="s">
        <v>57</v>
      </c>
      <c r="D307">
        <v>54</v>
      </c>
      <c r="E307" t="s">
        <v>20</v>
      </c>
      <c r="F307" s="6" t="str">
        <f>A307&amp;B307&amp;C307&amp;E307</f>
        <v>PamBeliveauFMILLENNIUM RUNNING</v>
      </c>
      <c r="G307" s="26">
        <f>SUMIF('Nashua 10K'!$F$2:$F$300,$F307,'Nashua 10K'!$J$2:$J$300)</f>
        <v>0</v>
      </c>
      <c r="H307" s="26">
        <f>SUMIF('Cinco 5K'!$F$2:$F$399,$F307,'Cinco 5K'!$J$2:$J$399)</f>
        <v>2</v>
      </c>
      <c r="I307" s="26">
        <f>SUMIF('Run for Freedom 10K'!$F$2:$F$300,$F307,'Run for Freedom 10K'!$J$2:$J$300)</f>
        <v>0</v>
      </c>
      <c r="J307" s="26">
        <f>SUMIF('Half Way to St. Patty 5K'!$F$2:$F$300,$F307,'Half Way to St. Patty 5K'!$J$2:$J$300)</f>
        <v>0</v>
      </c>
      <c r="K307" s="26">
        <f>SUMIF('Downriver 10K'!$F$2:$F$300,$F307,'Downriver 10K'!$J$2:$J$300)</f>
        <v>0</v>
      </c>
      <c r="L307" s="26">
        <f>SUMIF('New England Half'!$F$2:$F$300,$F307,'New England Half'!$J$2:$J$300)</f>
        <v>0</v>
      </c>
      <c r="M307" s="28">
        <f>SUM(G307:L307)</f>
        <v>2</v>
      </c>
    </row>
    <row r="308" spans="1:13" ht="12.45" x14ac:dyDescent="0.3">
      <c r="A308" t="s">
        <v>461</v>
      </c>
      <c r="B308" t="s">
        <v>462</v>
      </c>
      <c r="C308" t="s">
        <v>57</v>
      </c>
      <c r="D308">
        <v>26</v>
      </c>
      <c r="E308" t="s">
        <v>20</v>
      </c>
      <c r="F308" s="2" t="str">
        <f>A308&amp;B308&amp;C308&amp;E308</f>
        <v>McKenzieBrunelleFMILLENNIUM RUNNING</v>
      </c>
      <c r="G308" s="26">
        <f>SUMIF('Nashua 10K'!$F$2:$F$300,$F308,'Nashua 10K'!$J$2:$J$300)</f>
        <v>0</v>
      </c>
      <c r="H308" s="26">
        <f>SUMIF('Cinco 5K'!$F$2:$F$399,$F308,'Cinco 5K'!$J$2:$J$399)</f>
        <v>2</v>
      </c>
      <c r="I308" s="26">
        <f>SUMIF('Run for Freedom 10K'!$F$2:$F$300,$F308,'Run for Freedom 10K'!$J$2:$J$300)</f>
        <v>0</v>
      </c>
      <c r="J308" s="26">
        <f>SUMIF('Half Way to St. Patty 5K'!$F$2:$F$300,$F308,'Half Way to St. Patty 5K'!$J$2:$J$300)</f>
        <v>0</v>
      </c>
      <c r="K308" s="26">
        <f>SUMIF('Downriver 10K'!$F$2:$F$300,$F308,'Downriver 10K'!$J$2:$J$300)</f>
        <v>0</v>
      </c>
      <c r="L308" s="26">
        <f>SUMIF('New England Half'!$F$2:$F$300,$F308,'New England Half'!$J$2:$J$300)</f>
        <v>0</v>
      </c>
      <c r="M308" s="28">
        <f>SUM(G308:L308)</f>
        <v>2</v>
      </c>
    </row>
    <row r="309" spans="1:13" ht="12.45" x14ac:dyDescent="0.3">
      <c r="A309" s="2" t="s">
        <v>211</v>
      </c>
      <c r="B309" s="2" t="s">
        <v>404</v>
      </c>
      <c r="C309" s="2" t="s">
        <v>57</v>
      </c>
      <c r="D309" s="2">
        <v>42</v>
      </c>
      <c r="E309" t="s">
        <v>20</v>
      </c>
      <c r="F309" s="6" t="str">
        <f>A309&amp;B309&amp;C309&amp;E309</f>
        <v>ChristinaBurletteFMILLENNIUM RUNNING</v>
      </c>
      <c r="G309" s="26">
        <f>SUMIF('Nashua 10K'!$F$2:$F$300,$F309,'Nashua 10K'!$J$2:$J$300)</f>
        <v>0</v>
      </c>
      <c r="H309" s="26">
        <f>SUMIF('Cinco 5K'!$F$2:$F$399,$F309,'Cinco 5K'!$J$2:$J$399)</f>
        <v>2</v>
      </c>
      <c r="I309" s="26">
        <f>SUMIF('Run for Freedom 10K'!$F$2:$F$300,$F309,'Run for Freedom 10K'!$J$2:$J$300)</f>
        <v>0</v>
      </c>
      <c r="J309" s="26">
        <f>SUMIF('Half Way to St. Patty 5K'!$F$2:$F$300,$F309,'Half Way to St. Patty 5K'!$J$2:$J$300)</f>
        <v>0</v>
      </c>
      <c r="K309" s="26">
        <f>SUMIF('Downriver 10K'!$F$2:$F$300,$F309,'Downriver 10K'!$J$2:$J$300)</f>
        <v>0</v>
      </c>
      <c r="L309" s="26">
        <f>SUMIF('New England Half'!$F$2:$F$300,$F309,'New England Half'!$J$2:$J$300)</f>
        <v>0</v>
      </c>
      <c r="M309" s="28">
        <f>SUM(G309:L309)</f>
        <v>2</v>
      </c>
    </row>
    <row r="310" spans="1:13" ht="12.45" x14ac:dyDescent="0.3">
      <c r="A310" s="3" t="s">
        <v>315</v>
      </c>
      <c r="B310" s="3" t="s">
        <v>411</v>
      </c>
      <c r="C310" s="3" t="s">
        <v>57</v>
      </c>
      <c r="D310" s="3">
        <v>46</v>
      </c>
      <c r="E310" t="s">
        <v>20</v>
      </c>
      <c r="F310" s="6" t="str">
        <f>A310&amp;B310&amp;C310&amp;E310</f>
        <v>HeatherBystrekFMILLENNIUM RUNNING</v>
      </c>
      <c r="G310" s="26">
        <f>SUMIF('Nashua 10K'!$F$2:$F$300,$F310,'Nashua 10K'!$J$2:$J$300)</f>
        <v>0</v>
      </c>
      <c r="H310" s="26">
        <f>SUMIF('Cinco 5K'!$F$2:$F$399,$F310,'Cinco 5K'!$J$2:$J$399)</f>
        <v>2</v>
      </c>
      <c r="I310" s="26">
        <f>SUMIF('Run for Freedom 10K'!$F$2:$F$300,$F310,'Run for Freedom 10K'!$J$2:$J$300)</f>
        <v>0</v>
      </c>
      <c r="J310" s="26">
        <f>SUMIF('Half Way to St. Patty 5K'!$F$2:$F$300,$F310,'Half Way to St. Patty 5K'!$J$2:$J$300)</f>
        <v>0</v>
      </c>
      <c r="K310" s="26">
        <f>SUMIF('Downriver 10K'!$F$2:$F$300,$F310,'Downriver 10K'!$J$2:$J$300)</f>
        <v>0</v>
      </c>
      <c r="L310" s="26">
        <f>SUMIF('New England Half'!$F$2:$F$300,$F310,'New England Half'!$J$2:$J$300)</f>
        <v>0</v>
      </c>
      <c r="M310" s="28">
        <f>SUM(G310:L310)</f>
        <v>2</v>
      </c>
    </row>
    <row r="311" spans="1:13" ht="12.45" x14ac:dyDescent="0.3">
      <c r="A311" s="3" t="s">
        <v>495</v>
      </c>
      <c r="B311" s="3" t="s">
        <v>778</v>
      </c>
      <c r="C311" s="3" t="s">
        <v>57</v>
      </c>
      <c r="D311" s="3">
        <v>40</v>
      </c>
      <c r="E311" t="s">
        <v>20</v>
      </c>
      <c r="F311" s="6" t="str">
        <f>A311&amp;B311&amp;C311&amp;E311</f>
        <v>ChristopherCaskeyFMILLENNIUM RUNNING</v>
      </c>
      <c r="G311" s="26">
        <f>SUMIF('Nashua 10K'!$F$2:$F$300,$F311,'Nashua 10K'!$J$2:$J$300)</f>
        <v>0</v>
      </c>
      <c r="H311" s="26">
        <f>SUMIF('Cinco 5K'!$F$2:$F$399,$F311,'Cinco 5K'!$J$2:$J$399)</f>
        <v>0</v>
      </c>
      <c r="I311" s="26">
        <f>SUMIF('Run for Freedom 10K'!$F$2:$F$300,$F311,'Run for Freedom 10K'!$J$2:$J$300)</f>
        <v>0</v>
      </c>
      <c r="J311" s="26">
        <f>SUMIF('Half Way to St. Patty 5K'!$F$2:$F$300,$F311,'Half Way to St. Patty 5K'!$J$2:$J$300)</f>
        <v>2</v>
      </c>
      <c r="K311" s="26">
        <f>SUMIF('Downriver 10K'!$F$2:$F$300,$F311,'Downriver 10K'!$J$2:$J$300)</f>
        <v>0</v>
      </c>
      <c r="L311" s="26">
        <f>SUMIF('New England Half'!$F$2:$F$300,$F311,'New England Half'!$J$2:$J$300)</f>
        <v>0</v>
      </c>
      <c r="M311" s="28">
        <f>SUM(G311:L311)</f>
        <v>2</v>
      </c>
    </row>
    <row r="312" spans="1:13" ht="12.45" x14ac:dyDescent="0.3">
      <c r="A312" t="s">
        <v>240</v>
      </c>
      <c r="B312" t="s">
        <v>421</v>
      </c>
      <c r="C312" t="s">
        <v>57</v>
      </c>
      <c r="D312">
        <v>41</v>
      </c>
      <c r="E312" t="s">
        <v>20</v>
      </c>
      <c r="F312" s="6" t="str">
        <f>A312&amp;B312&amp;C312&amp;E312</f>
        <v>MichelleChapmanFMILLENNIUM RUNNING</v>
      </c>
      <c r="G312" s="26">
        <f>SUMIF('Nashua 10K'!$F$2:$F$300,$F312,'Nashua 10K'!$J$2:$J$300)</f>
        <v>0</v>
      </c>
      <c r="H312" s="26">
        <f>SUMIF('Cinco 5K'!$F$2:$F$399,$F312,'Cinco 5K'!$J$2:$J$399)</f>
        <v>2</v>
      </c>
      <c r="I312" s="26">
        <f>SUMIF('Run for Freedom 10K'!$F$2:$F$300,$F312,'Run for Freedom 10K'!$J$2:$J$300)</f>
        <v>0</v>
      </c>
      <c r="J312" s="26">
        <f>SUMIF('Half Way to St. Patty 5K'!$F$2:$F$300,$F312,'Half Way to St. Patty 5K'!$J$2:$J$300)</f>
        <v>0</v>
      </c>
      <c r="K312" s="26">
        <f>SUMIF('Downriver 10K'!$F$2:$F$300,$F312,'Downriver 10K'!$J$2:$J$300)</f>
        <v>0</v>
      </c>
      <c r="L312" s="26">
        <f>SUMIF('New England Half'!$F$2:$F$300,$F312,'New England Half'!$J$2:$J$300)</f>
        <v>0</v>
      </c>
      <c r="M312" s="28">
        <f>SUM(G312:L312)</f>
        <v>2</v>
      </c>
    </row>
    <row r="313" spans="1:13" ht="12.45" x14ac:dyDescent="0.3">
      <c r="A313" s="3" t="s">
        <v>240</v>
      </c>
      <c r="B313" s="3" t="s">
        <v>465</v>
      </c>
      <c r="C313" s="3" t="s">
        <v>57</v>
      </c>
      <c r="D313" s="3">
        <v>58</v>
      </c>
      <c r="E313" t="s">
        <v>20</v>
      </c>
      <c r="F313" s="6" t="str">
        <f>A313&amp;B313&amp;C313&amp;E313</f>
        <v>MichelleCollierFMILLENNIUM RUNNING</v>
      </c>
      <c r="G313" s="26">
        <f>SUMIF('Nashua 10K'!$F$2:$F$300,$F313,'Nashua 10K'!$J$2:$J$300)</f>
        <v>0</v>
      </c>
      <c r="H313" s="26">
        <f>SUMIF('Cinco 5K'!$F$2:$F$399,$F313,'Cinco 5K'!$J$2:$J$399)</f>
        <v>2</v>
      </c>
      <c r="I313" s="26">
        <f>SUMIF('Run for Freedom 10K'!$F$2:$F$300,$F313,'Run for Freedom 10K'!$J$2:$J$300)</f>
        <v>0</v>
      </c>
      <c r="J313" s="26">
        <f>SUMIF('Half Way to St. Patty 5K'!$F$2:$F$300,$F313,'Half Way to St. Patty 5K'!$J$2:$J$300)</f>
        <v>0</v>
      </c>
      <c r="K313" s="26">
        <f>SUMIF('Downriver 10K'!$F$2:$F$300,$F313,'Downriver 10K'!$J$2:$J$300)</f>
        <v>0</v>
      </c>
      <c r="L313" s="26">
        <f>SUMIF('New England Half'!$F$2:$F$300,$F313,'New England Half'!$J$2:$J$300)</f>
        <v>0</v>
      </c>
      <c r="M313" s="28">
        <f>SUM(G313:L313)</f>
        <v>2</v>
      </c>
    </row>
    <row r="314" spans="1:13" ht="12.45" x14ac:dyDescent="0.3">
      <c r="A314" s="2" t="s">
        <v>409</v>
      </c>
      <c r="B314" s="2" t="s">
        <v>454</v>
      </c>
      <c r="C314" s="2" t="s">
        <v>57</v>
      </c>
      <c r="D314" s="2">
        <v>45</v>
      </c>
      <c r="E314" t="s">
        <v>20</v>
      </c>
      <c r="F314" s="2" t="str">
        <f>A314&amp;B314&amp;C314&amp;E314</f>
        <v>MelissaCummingsFMILLENNIUM RUNNING</v>
      </c>
      <c r="G314" s="26">
        <f>SUMIF('Nashua 10K'!$F$2:$F$300,$F314,'Nashua 10K'!$J$2:$J$300)</f>
        <v>0</v>
      </c>
      <c r="H314" s="26">
        <f>SUMIF('Cinco 5K'!$F$2:$F$399,$F314,'Cinco 5K'!$J$2:$J$399)</f>
        <v>2</v>
      </c>
      <c r="I314" s="26">
        <f>SUMIF('Run for Freedom 10K'!$F$2:$F$300,$F314,'Run for Freedom 10K'!$J$2:$J$300)</f>
        <v>0</v>
      </c>
      <c r="J314" s="26">
        <f>SUMIF('Half Way to St. Patty 5K'!$F$2:$F$300,$F314,'Half Way to St. Patty 5K'!$J$2:$J$300)</f>
        <v>0</v>
      </c>
      <c r="K314" s="26">
        <f>SUMIF('Downriver 10K'!$F$2:$F$300,$F314,'Downriver 10K'!$J$2:$J$300)</f>
        <v>0</v>
      </c>
      <c r="L314" s="26">
        <f>SUMIF('New England Half'!$F$2:$F$300,$F314,'New England Half'!$J$2:$J$300)</f>
        <v>0</v>
      </c>
      <c r="M314" s="28">
        <f>SUM(G314:L314)</f>
        <v>2</v>
      </c>
    </row>
    <row r="315" spans="1:13" ht="12.45" x14ac:dyDescent="0.3">
      <c r="A315" s="2" t="s">
        <v>380</v>
      </c>
      <c r="B315" s="2" t="s">
        <v>412</v>
      </c>
      <c r="C315" s="2" t="s">
        <v>57</v>
      </c>
      <c r="D315" s="2">
        <v>58</v>
      </c>
      <c r="E315" t="s">
        <v>20</v>
      </c>
      <c r="F315" s="6" t="str">
        <f>A315&amp;B315&amp;C315&amp;E315</f>
        <v>KimCushionFMILLENNIUM RUNNING</v>
      </c>
      <c r="G315" s="26">
        <f>SUMIF('Nashua 10K'!$F$2:$F$300,$F315,'Nashua 10K'!$J$2:$J$300)</f>
        <v>0</v>
      </c>
      <c r="H315" s="26">
        <f>SUMIF('Cinco 5K'!$F$2:$F$399,$F315,'Cinco 5K'!$J$2:$J$399)</f>
        <v>2</v>
      </c>
      <c r="I315" s="26">
        <f>SUMIF('Run for Freedom 10K'!$F$2:$F$300,$F315,'Run for Freedom 10K'!$J$2:$J$300)</f>
        <v>0</v>
      </c>
      <c r="J315" s="26">
        <f>SUMIF('Half Way to St. Patty 5K'!$F$2:$F$300,$F315,'Half Way to St. Patty 5K'!$J$2:$J$300)</f>
        <v>0</v>
      </c>
      <c r="K315" s="26">
        <f>SUMIF('Downriver 10K'!$F$2:$F$300,$F315,'Downriver 10K'!$J$2:$J$300)</f>
        <v>0</v>
      </c>
      <c r="L315" s="26">
        <f>SUMIF('New England Half'!$F$2:$F$300,$F315,'New England Half'!$J$2:$J$300)</f>
        <v>0</v>
      </c>
      <c r="M315" s="28">
        <f>SUM(G315:L315)</f>
        <v>2</v>
      </c>
    </row>
    <row r="316" spans="1:13" ht="12.45" x14ac:dyDescent="0.3">
      <c r="A316" t="s">
        <v>102</v>
      </c>
      <c r="B316" t="s">
        <v>431</v>
      </c>
      <c r="C316" t="s">
        <v>57</v>
      </c>
      <c r="D316">
        <v>29</v>
      </c>
      <c r="E316" t="s">
        <v>20</v>
      </c>
      <c r="F316" s="2" t="str">
        <f>A316&amp;B316&amp;C316&amp;E316</f>
        <v>KellyDaviesFMILLENNIUM RUNNING</v>
      </c>
      <c r="G316" s="26">
        <f>SUMIF('Nashua 10K'!$F$2:$F$300,$F316,'Nashua 10K'!$J$2:$J$300)</f>
        <v>0</v>
      </c>
      <c r="H316" s="26">
        <f>SUMIF('Cinco 5K'!$F$2:$F$399,$F316,'Cinco 5K'!$J$2:$J$399)</f>
        <v>2</v>
      </c>
      <c r="I316" s="26">
        <f>SUMIF('Run for Freedom 10K'!$F$2:$F$300,$F316,'Run for Freedom 10K'!$J$2:$J$300)</f>
        <v>0</v>
      </c>
      <c r="J316" s="26">
        <f>SUMIF('Half Way to St. Patty 5K'!$F$2:$F$300,$F316,'Half Way to St. Patty 5K'!$J$2:$J$300)</f>
        <v>0</v>
      </c>
      <c r="K316" s="26">
        <f>SUMIF('Downriver 10K'!$F$2:$F$300,$F316,'Downriver 10K'!$J$2:$J$300)</f>
        <v>0</v>
      </c>
      <c r="L316" s="26">
        <f>SUMIF('New England Half'!$F$2:$F$300,$F316,'New England Half'!$J$2:$J$300)</f>
        <v>0</v>
      </c>
      <c r="M316" s="28">
        <f>SUM(G316:L316)</f>
        <v>2</v>
      </c>
    </row>
    <row r="317" spans="1:13" ht="12.45" x14ac:dyDescent="0.3">
      <c r="A317" s="3" t="s">
        <v>340</v>
      </c>
      <c r="B317" s="3" t="s">
        <v>341</v>
      </c>
      <c r="C317" s="3" t="s">
        <v>57</v>
      </c>
      <c r="D317" s="3">
        <v>49</v>
      </c>
      <c r="E317" t="s">
        <v>20</v>
      </c>
      <c r="F317" s="6" t="str">
        <f>A317&amp;B317&amp;C317&amp;E317</f>
        <v>TinaDepaoloFMILLENNIUM RUNNING</v>
      </c>
      <c r="G317" s="26">
        <f>SUMIF('Nashua 10K'!$F$2:$F$300,$F317,'Nashua 10K'!$J$2:$J$300)</f>
        <v>0</v>
      </c>
      <c r="H317" s="26">
        <f>SUMIF('Cinco 5K'!$F$2:$F$399,$F317,'Cinco 5K'!$J$2:$J$399)</f>
        <v>2</v>
      </c>
      <c r="I317" s="26">
        <f>SUMIF('Run for Freedom 10K'!$F$2:$F$300,$F317,'Run for Freedom 10K'!$J$2:$J$300)</f>
        <v>0</v>
      </c>
      <c r="J317" s="26">
        <f>SUMIF('Half Way to St. Patty 5K'!$F$2:$F$300,$F317,'Half Way to St. Patty 5K'!$J$2:$J$300)</f>
        <v>0</v>
      </c>
      <c r="K317" s="26">
        <f>SUMIF('Downriver 10K'!$F$2:$F$300,$F317,'Downriver 10K'!$J$2:$J$300)</f>
        <v>0</v>
      </c>
      <c r="L317" s="26">
        <f>SUMIF('New England Half'!$F$2:$F$300,$F317,'New England Half'!$J$2:$J$300)</f>
        <v>0</v>
      </c>
      <c r="M317" s="28">
        <f>SUM(G317:L317)</f>
        <v>2</v>
      </c>
    </row>
    <row r="318" spans="1:13" ht="12.45" x14ac:dyDescent="0.3">
      <c r="A318" s="2" t="s">
        <v>95</v>
      </c>
      <c r="B318" s="2" t="s">
        <v>364</v>
      </c>
      <c r="C318" s="2" t="s">
        <v>57</v>
      </c>
      <c r="D318" s="2">
        <v>63</v>
      </c>
      <c r="E318" s="2" t="s">
        <v>20</v>
      </c>
      <c r="F318" s="6" t="str">
        <f>A318&amp;B318&amp;C318&amp;E318</f>
        <v>LindaDoyleFMILLENNIUM RUNNING</v>
      </c>
      <c r="G318" s="26">
        <f>SUMIF('Nashua 10K'!$F$2:$F$300,$F318,'Nashua 10K'!$J$2:$J$300)</f>
        <v>0</v>
      </c>
      <c r="H318" s="26">
        <f>SUMIF('Cinco 5K'!$F$2:$F$399,$F318,'Cinco 5K'!$J$2:$J$399)</f>
        <v>2</v>
      </c>
      <c r="I318" s="26">
        <f>SUMIF('Run for Freedom 10K'!$F$2:$F$300,$F318,'Run for Freedom 10K'!$J$2:$J$300)</f>
        <v>0</v>
      </c>
      <c r="J318" s="26">
        <f>SUMIF('Half Way to St. Patty 5K'!$F$2:$F$300,$F318,'Half Way to St. Patty 5K'!$J$2:$J$300)</f>
        <v>0</v>
      </c>
      <c r="K318" s="26">
        <f>SUMIF('Downriver 10K'!$F$2:$F$300,$F318,'Downriver 10K'!$J$2:$J$300)</f>
        <v>0</v>
      </c>
      <c r="L318" s="26">
        <f>SUMIF('New England Half'!$F$2:$F$300,$F318,'New England Half'!$J$2:$J$300)</f>
        <v>0</v>
      </c>
      <c r="M318" s="28">
        <f>SUM(G318:L318)</f>
        <v>2</v>
      </c>
    </row>
    <row r="319" spans="1:13" ht="12.45" x14ac:dyDescent="0.3">
      <c r="A319" s="2" t="s">
        <v>391</v>
      </c>
      <c r="B319" s="2" t="s">
        <v>392</v>
      </c>
      <c r="C319" s="2" t="s">
        <v>57</v>
      </c>
      <c r="D319" s="2">
        <v>36</v>
      </c>
      <c r="E319" s="2" t="s">
        <v>18</v>
      </c>
      <c r="F319" s="2" t="str">
        <f>A319&amp;B319&amp;C319&amp;E319</f>
        <v>DanielleFerrucciFGATE CITY STRIDERS</v>
      </c>
      <c r="G319" s="26">
        <f>SUMIF('Nashua 10K'!$F$2:$F$300,$F319,'Nashua 10K'!$J$2:$J$300)</f>
        <v>0</v>
      </c>
      <c r="H319" s="26">
        <f>SUMIF('Cinco 5K'!$F$2:$F$399,$F319,'Cinco 5K'!$J$2:$J$399)</f>
        <v>2</v>
      </c>
      <c r="I319" s="26">
        <f>SUMIF('Run for Freedom 10K'!$F$2:$F$300,$F319,'Run for Freedom 10K'!$J$2:$J$300)</f>
        <v>0</v>
      </c>
      <c r="J319" s="26">
        <f>SUMIF('Half Way to St. Patty 5K'!$F$2:$F$300,$F319,'Half Way to St. Patty 5K'!$J$2:$J$300)</f>
        <v>0</v>
      </c>
      <c r="K319" s="26">
        <f>SUMIF('Downriver 10K'!$F$2:$F$300,$F319,'Downriver 10K'!$J$2:$J$300)</f>
        <v>0</v>
      </c>
      <c r="L319" s="26">
        <f>SUMIF('New England Half'!$F$2:$F$300,$F319,'New England Half'!$J$2:$J$300)</f>
        <v>0</v>
      </c>
      <c r="M319" s="28">
        <f>SUM(G319:L319)</f>
        <v>2</v>
      </c>
    </row>
    <row r="320" spans="1:13" ht="12.45" x14ac:dyDescent="0.3">
      <c r="A320" s="3" t="s">
        <v>432</v>
      </c>
      <c r="B320" s="3" t="s">
        <v>433</v>
      </c>
      <c r="C320" s="3" t="s">
        <v>57</v>
      </c>
      <c r="D320" s="3">
        <v>35</v>
      </c>
      <c r="E320" t="s">
        <v>20</v>
      </c>
      <c r="F320" s="2" t="str">
        <f>A320&amp;B320&amp;C320&amp;E320</f>
        <v>AprilFrinkFMILLENNIUM RUNNING</v>
      </c>
      <c r="G320" s="26">
        <f>SUMIF('Nashua 10K'!$F$2:$F$300,$F320,'Nashua 10K'!$J$2:$J$300)</f>
        <v>0</v>
      </c>
      <c r="H320" s="26">
        <f>SUMIF('Cinco 5K'!$F$2:$F$399,$F320,'Cinco 5K'!$J$2:$J$399)</f>
        <v>2</v>
      </c>
      <c r="I320" s="26">
        <f>SUMIF('Run for Freedom 10K'!$F$2:$F$300,$F320,'Run for Freedom 10K'!$J$2:$J$300)</f>
        <v>0</v>
      </c>
      <c r="J320" s="26">
        <f>SUMIF('Half Way to St. Patty 5K'!$F$2:$F$300,$F320,'Half Way to St. Patty 5K'!$J$2:$J$300)</f>
        <v>0</v>
      </c>
      <c r="K320" s="26">
        <f>SUMIF('Downriver 10K'!$F$2:$F$300,$F320,'Downriver 10K'!$J$2:$J$300)</f>
        <v>0</v>
      </c>
      <c r="L320" s="26">
        <f>SUMIF('New England Half'!$F$2:$F$300,$F320,'New England Half'!$J$2:$J$300)</f>
        <v>0</v>
      </c>
      <c r="M320" s="28">
        <f>SUM(G320:L320)</f>
        <v>2</v>
      </c>
    </row>
    <row r="321" spans="1:13" ht="12.45" x14ac:dyDescent="0.3">
      <c r="A321" s="2" t="s">
        <v>445</v>
      </c>
      <c r="B321" s="2" t="s">
        <v>446</v>
      </c>
      <c r="C321" s="2" t="s">
        <v>57</v>
      </c>
      <c r="D321" s="2">
        <v>38</v>
      </c>
      <c r="E321" t="s">
        <v>20</v>
      </c>
      <c r="F321" s="6" t="str">
        <f>A321&amp;B321&amp;C321&amp;E321</f>
        <v>CatherineGardnerFMILLENNIUM RUNNING</v>
      </c>
      <c r="G321" s="26">
        <f>SUMIF('Nashua 10K'!$F$2:$F$300,$F321,'Nashua 10K'!$J$2:$J$300)</f>
        <v>0</v>
      </c>
      <c r="H321" s="26">
        <f>SUMIF('Cinco 5K'!$F$2:$F$399,$F321,'Cinco 5K'!$J$2:$J$399)</f>
        <v>2</v>
      </c>
      <c r="I321" s="26">
        <f>SUMIF('Run for Freedom 10K'!$F$2:$F$300,$F321,'Run for Freedom 10K'!$J$2:$J$300)</f>
        <v>0</v>
      </c>
      <c r="J321" s="26">
        <f>SUMIF('Half Way to St. Patty 5K'!$F$2:$F$300,$F321,'Half Way to St. Patty 5K'!$J$2:$J$300)</f>
        <v>0</v>
      </c>
      <c r="K321" s="26">
        <f>SUMIF('Downriver 10K'!$F$2:$F$300,$F321,'Downriver 10K'!$J$2:$J$300)</f>
        <v>0</v>
      </c>
      <c r="L321" s="26">
        <f>SUMIF('New England Half'!$F$2:$F$300,$F321,'New England Half'!$J$2:$J$300)</f>
        <v>0</v>
      </c>
      <c r="M321" s="28">
        <f>SUM(G321:L321)</f>
        <v>2</v>
      </c>
    </row>
    <row r="322" spans="1:13" ht="12.45" x14ac:dyDescent="0.3">
      <c r="A322" s="2" t="s">
        <v>439</v>
      </c>
      <c r="B322" s="2" t="s">
        <v>440</v>
      </c>
      <c r="C322" s="2" t="s">
        <v>57</v>
      </c>
      <c r="D322" s="2">
        <v>32</v>
      </c>
      <c r="E322" t="s">
        <v>20</v>
      </c>
      <c r="F322" s="2" t="str">
        <f>A322&amp;B322&amp;C322&amp;E322</f>
        <v>SheaGeyerFMILLENNIUM RUNNING</v>
      </c>
      <c r="G322" s="26">
        <f>SUMIF('Nashua 10K'!$F$2:$F$300,$F322,'Nashua 10K'!$J$2:$J$300)</f>
        <v>0</v>
      </c>
      <c r="H322" s="26">
        <f>SUMIF('Cinco 5K'!$F$2:$F$399,$F322,'Cinco 5K'!$J$2:$J$399)</f>
        <v>2</v>
      </c>
      <c r="I322" s="26">
        <f>SUMIF('Run for Freedom 10K'!$F$2:$F$300,$F322,'Run for Freedom 10K'!$J$2:$J$300)</f>
        <v>0</v>
      </c>
      <c r="J322" s="26">
        <f>SUMIF('Half Way to St. Patty 5K'!$F$2:$F$300,$F322,'Half Way to St. Patty 5K'!$J$2:$J$300)</f>
        <v>0</v>
      </c>
      <c r="K322" s="26">
        <f>SUMIF('Downriver 10K'!$F$2:$F$300,$F322,'Downriver 10K'!$J$2:$J$300)</f>
        <v>0</v>
      </c>
      <c r="L322" s="26">
        <f>SUMIF('New England Half'!$F$2:$F$300,$F322,'New England Half'!$J$2:$J$300)</f>
        <v>0</v>
      </c>
      <c r="M322" s="28">
        <f>SUM(G322:L322)</f>
        <v>2</v>
      </c>
    </row>
    <row r="323" spans="1:13" ht="12.45" x14ac:dyDescent="0.3">
      <c r="A323" s="3" t="s">
        <v>83</v>
      </c>
      <c r="B323" s="3" t="s">
        <v>784</v>
      </c>
      <c r="C323" s="3" t="s">
        <v>57</v>
      </c>
      <c r="D323" s="3">
        <v>36</v>
      </c>
      <c r="E323" t="s">
        <v>20</v>
      </c>
      <c r="F323" s="6" t="str">
        <f>A323&amp;B323&amp;C323&amp;E323</f>
        <v>SarahGlinesFMILLENNIUM RUNNING</v>
      </c>
      <c r="G323" s="26">
        <f>SUMIF('Nashua 10K'!$F$2:$F$300,$F323,'Nashua 10K'!$J$2:$J$300)</f>
        <v>0</v>
      </c>
      <c r="H323" s="26">
        <f>SUMIF('Cinco 5K'!$F$2:$F$399,$F323,'Cinco 5K'!$J$2:$J$399)</f>
        <v>0</v>
      </c>
      <c r="I323" s="26">
        <f>SUMIF('Run for Freedom 10K'!$F$2:$F$300,$F323,'Run for Freedom 10K'!$J$2:$J$300)</f>
        <v>0</v>
      </c>
      <c r="J323" s="26">
        <f>SUMIF('Half Way to St. Patty 5K'!$F$2:$F$300,$F323,'Half Way to St. Patty 5K'!$J$2:$J$300)</f>
        <v>2</v>
      </c>
      <c r="K323" s="26">
        <f>SUMIF('Downriver 10K'!$F$2:$F$300,$F323,'Downriver 10K'!$J$2:$J$300)</f>
        <v>0</v>
      </c>
      <c r="L323" s="26">
        <f>SUMIF('New England Half'!$F$2:$F$300,$F323,'New England Half'!$J$2:$J$300)</f>
        <v>0</v>
      </c>
      <c r="M323" s="28">
        <f>SUM(G323:L323)</f>
        <v>2</v>
      </c>
    </row>
    <row r="324" spans="1:13" ht="12.45" x14ac:dyDescent="0.3">
      <c r="A324" s="3" t="s">
        <v>156</v>
      </c>
      <c r="B324" s="3" t="s">
        <v>424</v>
      </c>
      <c r="C324" s="3" t="s">
        <v>57</v>
      </c>
      <c r="D324" s="3">
        <v>56</v>
      </c>
      <c r="E324" t="s">
        <v>20</v>
      </c>
      <c r="F324" s="2" t="str">
        <f>A324&amp;B324&amp;C324&amp;E324</f>
        <v>LisaGloverFMILLENNIUM RUNNING</v>
      </c>
      <c r="G324" s="26">
        <f>SUMIF('Nashua 10K'!$F$2:$F$300,$F324,'Nashua 10K'!$J$2:$J$300)</f>
        <v>0</v>
      </c>
      <c r="H324" s="26">
        <f>SUMIF('Cinco 5K'!$F$2:$F$399,$F324,'Cinco 5K'!$J$2:$J$399)</f>
        <v>2</v>
      </c>
      <c r="I324" s="26">
        <f>SUMIF('Run for Freedom 10K'!$F$2:$F$300,$F324,'Run for Freedom 10K'!$J$2:$J$300)</f>
        <v>0</v>
      </c>
      <c r="J324" s="26">
        <f>SUMIF('Half Way to St. Patty 5K'!$F$2:$F$300,$F324,'Half Way to St. Patty 5K'!$J$2:$J$300)</f>
        <v>0</v>
      </c>
      <c r="K324" s="26">
        <f>SUMIF('Downriver 10K'!$F$2:$F$300,$F324,'Downriver 10K'!$J$2:$J$300)</f>
        <v>0</v>
      </c>
      <c r="L324" s="26">
        <f>SUMIF('New England Half'!$F$2:$F$300,$F324,'New England Half'!$J$2:$J$300)</f>
        <v>0</v>
      </c>
      <c r="M324" s="28">
        <f>SUM(G324:L324)</f>
        <v>2</v>
      </c>
    </row>
    <row r="325" spans="1:13" ht="12.45" x14ac:dyDescent="0.3">
      <c r="A325" s="2" t="s">
        <v>334</v>
      </c>
      <c r="B325" s="2" t="s">
        <v>335</v>
      </c>
      <c r="C325" s="2" t="s">
        <v>57</v>
      </c>
      <c r="D325" s="2">
        <v>62</v>
      </c>
      <c r="E325" t="s">
        <v>20</v>
      </c>
      <c r="F325" s="6" t="str">
        <f>A325&amp;B325&amp;C325&amp;E325</f>
        <v>JudyGraham-GarciaFMILLENNIUM RUNNING</v>
      </c>
      <c r="G325" s="26">
        <f>SUMIF('Nashua 10K'!$F$2:$F$300,$F325,'Nashua 10K'!$J$2:$J$300)</f>
        <v>0</v>
      </c>
      <c r="H325" s="26">
        <f>SUMIF('Cinco 5K'!$F$2:$F$399,$F325,'Cinco 5K'!$J$2:$J$399)</f>
        <v>2</v>
      </c>
      <c r="I325" s="26">
        <f>SUMIF('Run for Freedom 10K'!$F$2:$F$300,$F325,'Run for Freedom 10K'!$J$2:$J$300)</f>
        <v>0</v>
      </c>
      <c r="J325" s="26">
        <f>SUMIF('Half Way to St. Patty 5K'!$F$2:$F$300,$F325,'Half Way to St. Patty 5K'!$J$2:$J$300)</f>
        <v>0</v>
      </c>
      <c r="K325" s="26">
        <f>SUMIF('Downriver 10K'!$F$2:$F$300,$F325,'Downriver 10K'!$J$2:$J$300)</f>
        <v>0</v>
      </c>
      <c r="L325" s="26">
        <f>SUMIF('New England Half'!$F$2:$F$300,$F325,'New England Half'!$J$2:$J$300)</f>
        <v>0</v>
      </c>
      <c r="M325" s="28">
        <f>SUM(G325:L325)</f>
        <v>2</v>
      </c>
    </row>
    <row r="326" spans="1:13" ht="12.45" x14ac:dyDescent="0.3">
      <c r="A326" s="3" t="s">
        <v>197</v>
      </c>
      <c r="B326" s="3" t="s">
        <v>786</v>
      </c>
      <c r="C326" s="3" t="s">
        <v>57</v>
      </c>
      <c r="D326" s="3">
        <v>52</v>
      </c>
      <c r="E326" t="s">
        <v>20</v>
      </c>
      <c r="F326" s="6" t="str">
        <f>A326&amp;B326&amp;C326&amp;E326</f>
        <v>RebeccaGuimontFMILLENNIUM RUNNING</v>
      </c>
      <c r="G326" s="26">
        <f>SUMIF('Nashua 10K'!$F$2:$F$300,$F326,'Nashua 10K'!$J$2:$J$300)</f>
        <v>0</v>
      </c>
      <c r="H326" s="26">
        <f>SUMIF('Cinco 5K'!$F$2:$F$399,$F326,'Cinco 5K'!$J$2:$J$399)</f>
        <v>0</v>
      </c>
      <c r="I326" s="26">
        <f>SUMIF('Run for Freedom 10K'!$F$2:$F$300,$F326,'Run for Freedom 10K'!$J$2:$J$300)</f>
        <v>0</v>
      </c>
      <c r="J326" s="26">
        <f>SUMIF('Half Way to St. Patty 5K'!$F$2:$F$300,$F326,'Half Way to St. Patty 5K'!$J$2:$J$300)</f>
        <v>2</v>
      </c>
      <c r="K326" s="26">
        <f>SUMIF('Downriver 10K'!$F$2:$F$300,$F326,'Downriver 10K'!$J$2:$J$300)</f>
        <v>0</v>
      </c>
      <c r="L326" s="26">
        <f>SUMIF('New England Half'!$F$2:$F$300,$F326,'New England Half'!$J$2:$J$300)</f>
        <v>0</v>
      </c>
      <c r="M326" s="28">
        <f>SUM(G326:L326)</f>
        <v>2</v>
      </c>
    </row>
    <row r="327" spans="1:13" ht="12.45" x14ac:dyDescent="0.3">
      <c r="A327" s="2" t="s">
        <v>262</v>
      </c>
      <c r="B327" s="2" t="s">
        <v>460</v>
      </c>
      <c r="C327" s="2" t="s">
        <v>57</v>
      </c>
      <c r="D327" s="2">
        <v>56</v>
      </c>
      <c r="E327" t="s">
        <v>20</v>
      </c>
      <c r="F327" s="6" t="str">
        <f>A327&amp;B327&amp;C327&amp;E327</f>
        <v>KarenHanksFMILLENNIUM RUNNING</v>
      </c>
      <c r="G327" s="26">
        <f>SUMIF('Nashua 10K'!$F$2:$F$300,$F327,'Nashua 10K'!$J$2:$J$300)</f>
        <v>0</v>
      </c>
      <c r="H327" s="26">
        <f>SUMIF('Cinco 5K'!$F$2:$F$399,$F327,'Cinco 5K'!$J$2:$J$399)</f>
        <v>2</v>
      </c>
      <c r="I327" s="26">
        <f>SUMIF('Run for Freedom 10K'!$F$2:$F$300,$F327,'Run for Freedom 10K'!$J$2:$J$300)</f>
        <v>0</v>
      </c>
      <c r="J327" s="26">
        <f>SUMIF('Half Way to St. Patty 5K'!$F$2:$F$300,$F327,'Half Way to St. Patty 5K'!$J$2:$J$300)</f>
        <v>0</v>
      </c>
      <c r="K327" s="26">
        <f>SUMIF('Downriver 10K'!$F$2:$F$300,$F327,'Downriver 10K'!$J$2:$J$300)</f>
        <v>0</v>
      </c>
      <c r="L327" s="26">
        <f>SUMIF('New England Half'!$F$2:$F$300,$F327,'New England Half'!$J$2:$J$300)</f>
        <v>0</v>
      </c>
      <c r="M327" s="28">
        <f>SUM(G327:L327)</f>
        <v>2</v>
      </c>
    </row>
    <row r="328" spans="1:13" ht="12.45" x14ac:dyDescent="0.3">
      <c r="A328" s="3" t="s">
        <v>434</v>
      </c>
      <c r="B328" s="3" t="s">
        <v>435</v>
      </c>
      <c r="C328" s="3" t="s">
        <v>57</v>
      </c>
      <c r="D328" s="3">
        <v>36</v>
      </c>
      <c r="E328" t="s">
        <v>20</v>
      </c>
      <c r="F328" s="2" t="str">
        <f>A328&amp;B328&amp;C328&amp;E328</f>
        <v>KatieHardyFMILLENNIUM RUNNING</v>
      </c>
      <c r="G328" s="26">
        <f>SUMIF('Nashua 10K'!$F$2:$F$300,$F328,'Nashua 10K'!$J$2:$J$300)</f>
        <v>0</v>
      </c>
      <c r="H328" s="26">
        <f>SUMIF('Cinco 5K'!$F$2:$F$399,$F328,'Cinco 5K'!$J$2:$J$399)</f>
        <v>2</v>
      </c>
      <c r="I328" s="26">
        <f>SUMIF('Run for Freedom 10K'!$F$2:$F$300,$F328,'Run for Freedom 10K'!$J$2:$J$300)</f>
        <v>0</v>
      </c>
      <c r="J328" s="26">
        <f>SUMIF('Half Way to St. Patty 5K'!$F$2:$F$300,$F328,'Half Way to St. Patty 5K'!$J$2:$J$300)</f>
        <v>0</v>
      </c>
      <c r="K328" s="26">
        <f>SUMIF('Downriver 10K'!$F$2:$F$300,$F328,'Downriver 10K'!$J$2:$J$300)</f>
        <v>0</v>
      </c>
      <c r="L328" s="26">
        <f>SUMIF('New England Half'!$F$2:$F$300,$F328,'New England Half'!$J$2:$J$300)</f>
        <v>0</v>
      </c>
      <c r="M328" s="28">
        <f>SUM(G328:L328)</f>
        <v>2</v>
      </c>
    </row>
    <row r="329" spans="1:13" ht="12.45" x14ac:dyDescent="0.3">
      <c r="A329" t="s">
        <v>315</v>
      </c>
      <c r="B329" t="s">
        <v>393</v>
      </c>
      <c r="C329" t="s">
        <v>57</v>
      </c>
      <c r="D329">
        <v>41</v>
      </c>
      <c r="E329" t="s">
        <v>20</v>
      </c>
      <c r="F329" s="6" t="str">
        <f>A329&amp;B329&amp;C329&amp;E329</f>
        <v>HeatherHerodFMILLENNIUM RUNNING</v>
      </c>
      <c r="G329" s="26">
        <f>SUMIF('Nashua 10K'!$F$2:$F$300,$F329,'Nashua 10K'!$J$2:$J$300)</f>
        <v>0</v>
      </c>
      <c r="H329" s="26">
        <f>SUMIF('Cinco 5K'!$F$2:$F$399,$F329,'Cinco 5K'!$J$2:$J$399)</f>
        <v>2</v>
      </c>
      <c r="I329" s="26">
        <f>SUMIF('Run for Freedom 10K'!$F$2:$F$300,$F329,'Run for Freedom 10K'!$J$2:$J$300)</f>
        <v>0</v>
      </c>
      <c r="J329" s="26">
        <f>SUMIF('Half Way to St. Patty 5K'!$F$2:$F$300,$F329,'Half Way to St. Patty 5K'!$J$2:$J$300)</f>
        <v>0</v>
      </c>
      <c r="K329" s="26">
        <f>SUMIF('Downriver 10K'!$F$2:$F$300,$F329,'Downriver 10K'!$J$2:$J$300)</f>
        <v>0</v>
      </c>
      <c r="L329" s="26">
        <f>SUMIF('New England Half'!$F$2:$F$300,$F329,'New England Half'!$J$2:$J$300)</f>
        <v>0</v>
      </c>
      <c r="M329" s="28">
        <f>SUM(G329:L329)</f>
        <v>2</v>
      </c>
    </row>
    <row r="330" spans="1:13" ht="12.45" x14ac:dyDescent="0.3">
      <c r="A330" s="2" t="s">
        <v>365</v>
      </c>
      <c r="B330" s="2" t="s">
        <v>366</v>
      </c>
      <c r="C330" s="2" t="s">
        <v>57</v>
      </c>
      <c r="D330" s="2">
        <v>42</v>
      </c>
      <c r="E330" t="s">
        <v>20</v>
      </c>
      <c r="F330" s="6" t="str">
        <f>A330&amp;B330&amp;C330&amp;E330</f>
        <v>ErinHirschFMILLENNIUM RUNNING</v>
      </c>
      <c r="G330" s="26">
        <f>SUMIF('Nashua 10K'!$F$2:$F$300,$F330,'Nashua 10K'!$J$2:$J$300)</f>
        <v>0</v>
      </c>
      <c r="H330" s="26">
        <f>SUMIF('Cinco 5K'!$F$2:$F$399,$F330,'Cinco 5K'!$J$2:$J$399)</f>
        <v>2</v>
      </c>
      <c r="I330" s="26">
        <f>SUMIF('Run for Freedom 10K'!$F$2:$F$300,$F330,'Run for Freedom 10K'!$J$2:$J$300)</f>
        <v>0</v>
      </c>
      <c r="J330" s="26">
        <f>SUMIF('Half Way to St. Patty 5K'!$F$2:$F$300,$F330,'Half Way to St. Patty 5K'!$J$2:$J$300)</f>
        <v>0</v>
      </c>
      <c r="K330" s="26">
        <f>SUMIF('Downriver 10K'!$F$2:$F$300,$F330,'Downriver 10K'!$J$2:$J$300)</f>
        <v>0</v>
      </c>
      <c r="L330" s="26">
        <f>SUMIF('New England Half'!$F$2:$F$300,$F330,'New England Half'!$J$2:$J$300)</f>
        <v>0</v>
      </c>
      <c r="M330" s="28">
        <f>SUM(G330:L330)</f>
        <v>2</v>
      </c>
    </row>
    <row r="331" spans="1:13" ht="12.45" x14ac:dyDescent="0.3">
      <c r="A331" s="2" t="s">
        <v>376</v>
      </c>
      <c r="B331" s="2" t="s">
        <v>377</v>
      </c>
      <c r="C331" s="2" t="s">
        <v>57</v>
      </c>
      <c r="D331" s="2">
        <v>55</v>
      </c>
      <c r="E331" t="s">
        <v>20</v>
      </c>
      <c r="F331" s="6" t="str">
        <f>A331&amp;B331&amp;C331&amp;E331</f>
        <v>JinelleHobsonFMILLENNIUM RUNNING</v>
      </c>
      <c r="G331" s="26">
        <f>SUMIF('Nashua 10K'!$F$2:$F$300,$F331,'Nashua 10K'!$J$2:$J$300)</f>
        <v>0</v>
      </c>
      <c r="H331" s="26">
        <f>SUMIF('Cinco 5K'!$F$2:$F$399,$F331,'Cinco 5K'!$J$2:$J$399)</f>
        <v>2</v>
      </c>
      <c r="I331" s="26">
        <f>SUMIF('Run for Freedom 10K'!$F$2:$F$300,$F331,'Run for Freedom 10K'!$J$2:$J$300)</f>
        <v>0</v>
      </c>
      <c r="J331" s="26">
        <f>SUMIF('Half Way to St. Patty 5K'!$F$2:$F$300,$F331,'Half Way to St. Patty 5K'!$J$2:$J$300)</f>
        <v>0</v>
      </c>
      <c r="K331" s="26">
        <f>SUMIF('Downriver 10K'!$F$2:$F$300,$F331,'Downriver 10K'!$J$2:$J$300)</f>
        <v>0</v>
      </c>
      <c r="L331" s="26">
        <f>SUMIF('New England Half'!$F$2:$F$300,$F331,'New England Half'!$J$2:$J$300)</f>
        <v>0</v>
      </c>
      <c r="M331" s="28">
        <f>SUM(G331:L331)</f>
        <v>2</v>
      </c>
    </row>
    <row r="332" spans="1:13" ht="12.45" x14ac:dyDescent="0.3">
      <c r="A332" s="2" t="s">
        <v>418</v>
      </c>
      <c r="B332" s="2" t="s">
        <v>419</v>
      </c>
      <c r="C332" s="2" t="s">
        <v>57</v>
      </c>
      <c r="D332" s="2">
        <v>36</v>
      </c>
      <c r="E332" s="2" t="s">
        <v>19</v>
      </c>
      <c r="F332" s="2" t="str">
        <f>A332&amp;B332&amp;C332&amp;E332</f>
        <v>MelaneyHodgeFGREATER DERRY TRACK CLUB</v>
      </c>
      <c r="G332" s="26">
        <f>SUMIF('Nashua 10K'!$F$2:$F$300,$F332,'Nashua 10K'!$J$2:$J$300)</f>
        <v>0</v>
      </c>
      <c r="H332" s="26">
        <f>SUMIF('Cinco 5K'!$F$2:$F$399,$F332,'Cinco 5K'!$J$2:$J$399)</f>
        <v>2</v>
      </c>
      <c r="I332" s="26">
        <f>SUMIF('Run for Freedom 10K'!$F$2:$F$300,$F332,'Run for Freedom 10K'!$J$2:$J$300)</f>
        <v>0</v>
      </c>
      <c r="J332" s="26">
        <f>SUMIF('Half Way to St. Patty 5K'!$F$2:$F$300,$F332,'Half Way to St. Patty 5K'!$J$2:$J$300)</f>
        <v>0</v>
      </c>
      <c r="K332" s="26">
        <f>SUMIF('Downriver 10K'!$F$2:$F$300,$F332,'Downriver 10K'!$J$2:$J$300)</f>
        <v>0</v>
      </c>
      <c r="L332" s="26">
        <f>SUMIF('New England Half'!$F$2:$F$300,$F332,'New England Half'!$J$2:$J$300)</f>
        <v>0</v>
      </c>
      <c r="M332" s="28">
        <f>SUM(G332:L332)</f>
        <v>2</v>
      </c>
    </row>
    <row r="333" spans="1:13" ht="12.45" x14ac:dyDescent="0.3">
      <c r="A333" s="3" t="s">
        <v>763</v>
      </c>
      <c r="B333" s="3" t="s">
        <v>785</v>
      </c>
      <c r="C333" s="3" t="s">
        <v>57</v>
      </c>
      <c r="D333" s="3">
        <v>55</v>
      </c>
      <c r="E333" t="s">
        <v>20</v>
      </c>
      <c r="F333" s="6" t="str">
        <f>A333&amp;B333&amp;C333&amp;E333</f>
        <v>EileenHubbardFMILLENNIUM RUNNING</v>
      </c>
      <c r="G333" s="26">
        <f>SUMIF('Nashua 10K'!$F$2:$F$300,$F333,'Nashua 10K'!$J$2:$J$300)</f>
        <v>0</v>
      </c>
      <c r="H333" s="26">
        <f>SUMIF('Cinco 5K'!$F$2:$F$399,$F333,'Cinco 5K'!$J$2:$J$399)</f>
        <v>0</v>
      </c>
      <c r="I333" s="26">
        <f>SUMIF('Run for Freedom 10K'!$F$2:$F$300,$F333,'Run for Freedom 10K'!$J$2:$J$300)</f>
        <v>0</v>
      </c>
      <c r="J333" s="26">
        <f>SUMIF('Half Way to St. Patty 5K'!$F$2:$F$300,$F333,'Half Way to St. Patty 5K'!$J$2:$J$300)</f>
        <v>2</v>
      </c>
      <c r="K333" s="26">
        <f>SUMIF('Downriver 10K'!$F$2:$F$300,$F333,'Downriver 10K'!$J$2:$J$300)</f>
        <v>0</v>
      </c>
      <c r="L333" s="26">
        <f>SUMIF('New England Half'!$F$2:$F$300,$F333,'New England Half'!$J$2:$J$300)</f>
        <v>0</v>
      </c>
      <c r="M333" s="28">
        <f>SUM(G333:L333)</f>
        <v>2</v>
      </c>
    </row>
    <row r="334" spans="1:13" ht="12.45" x14ac:dyDescent="0.3">
      <c r="A334" s="3" t="s">
        <v>249</v>
      </c>
      <c r="B334" s="3" t="s">
        <v>448</v>
      </c>
      <c r="C334" s="3" t="s">
        <v>57</v>
      </c>
      <c r="D334" s="3">
        <v>47</v>
      </c>
      <c r="E334" t="s">
        <v>20</v>
      </c>
      <c r="F334" s="6" t="str">
        <f>A334&amp;B334&amp;C334&amp;E334</f>
        <v>SandraHurleyFMILLENNIUM RUNNING</v>
      </c>
      <c r="G334" s="26">
        <f>SUMIF('Nashua 10K'!$F$2:$F$300,$F334,'Nashua 10K'!$J$2:$J$300)</f>
        <v>0</v>
      </c>
      <c r="H334" s="26">
        <f>SUMIF('Cinco 5K'!$F$2:$F$399,$F334,'Cinco 5K'!$J$2:$J$399)</f>
        <v>2</v>
      </c>
      <c r="I334" s="26">
        <f>SUMIF('Run for Freedom 10K'!$F$2:$F$300,$F334,'Run for Freedom 10K'!$J$2:$J$300)</f>
        <v>0</v>
      </c>
      <c r="J334" s="26">
        <f>SUMIF('Half Way to St. Patty 5K'!$F$2:$F$300,$F334,'Half Way to St. Patty 5K'!$J$2:$J$300)</f>
        <v>0</v>
      </c>
      <c r="K334" s="26">
        <f>SUMIF('Downriver 10K'!$F$2:$F$300,$F334,'Downriver 10K'!$J$2:$J$300)</f>
        <v>0</v>
      </c>
      <c r="L334" s="26">
        <f>SUMIF('New England Half'!$F$2:$F$300,$F334,'New England Half'!$J$2:$J$300)</f>
        <v>0</v>
      </c>
      <c r="M334" s="28">
        <f>SUM(G334:L334)</f>
        <v>2</v>
      </c>
    </row>
    <row r="335" spans="1:13" ht="12.45" x14ac:dyDescent="0.3">
      <c r="A335" s="2" t="s">
        <v>293</v>
      </c>
      <c r="B335" s="2" t="s">
        <v>388</v>
      </c>
      <c r="C335" s="2" t="s">
        <v>57</v>
      </c>
      <c r="D335" s="2">
        <v>55</v>
      </c>
      <c r="E335" s="2" t="s">
        <v>600</v>
      </c>
      <c r="F335" s="6" t="str">
        <f>A335&amp;B335&amp;C335&amp;E335</f>
        <v>CeciliaKeadyFWHITE MOUNTAIN MILERS</v>
      </c>
      <c r="G335" s="26">
        <f>SUMIF('Nashua 10K'!$F$2:$F$300,$F335,'Nashua 10K'!$J$2:$J$300)</f>
        <v>0</v>
      </c>
      <c r="H335" s="26">
        <f>SUMIF('Cinco 5K'!$F$2:$F$399,$F335,'Cinco 5K'!$J$2:$J$399)</f>
        <v>2</v>
      </c>
      <c r="I335" s="26">
        <f>SUMIF('Run for Freedom 10K'!$F$2:$F$300,$F335,'Run for Freedom 10K'!$J$2:$J$300)</f>
        <v>0</v>
      </c>
      <c r="J335" s="26">
        <f>SUMIF('Half Way to St. Patty 5K'!$F$2:$F$300,$F335,'Half Way to St. Patty 5K'!$J$2:$J$300)</f>
        <v>0</v>
      </c>
      <c r="K335" s="26">
        <f>SUMIF('Downriver 10K'!$F$2:$F$300,$F335,'Downriver 10K'!$J$2:$J$300)</f>
        <v>0</v>
      </c>
      <c r="L335" s="26">
        <f>SUMIF('New England Half'!$F$2:$F$300,$F335,'New England Half'!$J$2:$J$300)</f>
        <v>0</v>
      </c>
      <c r="M335" s="28">
        <f>SUM(G335:L335)</f>
        <v>2</v>
      </c>
    </row>
    <row r="336" spans="1:13" ht="12.45" x14ac:dyDescent="0.3">
      <c r="A336" s="2" t="s">
        <v>402</v>
      </c>
      <c r="B336" s="2" t="s">
        <v>423</v>
      </c>
      <c r="C336" s="2" t="s">
        <v>57</v>
      </c>
      <c r="D336" s="2">
        <v>45</v>
      </c>
      <c r="E336" t="s">
        <v>20</v>
      </c>
      <c r="F336" s="6" t="str">
        <f>A336&amp;B336&amp;C336&amp;E336</f>
        <v>LoriKearnsFMILLENNIUM RUNNING</v>
      </c>
      <c r="G336" s="26">
        <f>SUMIF('Nashua 10K'!$F$2:$F$300,$F336,'Nashua 10K'!$J$2:$J$300)</f>
        <v>0</v>
      </c>
      <c r="H336" s="26">
        <f>SUMIF('Cinco 5K'!$F$2:$F$399,$F336,'Cinco 5K'!$J$2:$J$399)</f>
        <v>2</v>
      </c>
      <c r="I336" s="26">
        <f>SUMIF('Run for Freedom 10K'!$F$2:$F$300,$F336,'Run for Freedom 10K'!$J$2:$J$300)</f>
        <v>0</v>
      </c>
      <c r="J336" s="26">
        <f>SUMIF('Half Way to St. Patty 5K'!$F$2:$F$300,$F336,'Half Way to St. Patty 5K'!$J$2:$J$300)</f>
        <v>0</v>
      </c>
      <c r="K336" s="26">
        <f>SUMIF('Downriver 10K'!$F$2:$F$300,$F336,'Downriver 10K'!$J$2:$J$300)</f>
        <v>0</v>
      </c>
      <c r="L336" s="26">
        <f>SUMIF('New England Half'!$F$2:$F$300,$F336,'New England Half'!$J$2:$J$300)</f>
        <v>0</v>
      </c>
      <c r="M336" s="28">
        <f>SUM(G336:L336)</f>
        <v>2</v>
      </c>
    </row>
    <row r="337" spans="1:13" ht="12.45" x14ac:dyDescent="0.3">
      <c r="A337" s="29" t="s">
        <v>468</v>
      </c>
      <c r="B337" s="29" t="s">
        <v>469</v>
      </c>
      <c r="C337" s="29" t="s">
        <v>57</v>
      </c>
      <c r="D337" s="2">
        <v>40</v>
      </c>
      <c r="E337" t="s">
        <v>20</v>
      </c>
      <c r="F337" s="6" t="str">
        <f>A337&amp;B337&amp;C337&amp;E337</f>
        <v>DebbyKempFMILLENNIUM RUNNING</v>
      </c>
      <c r="G337" s="26">
        <f>SUMIF('Nashua 10K'!$F$2:$F$300,$F337,'Nashua 10K'!$J$2:$J$300)</f>
        <v>0</v>
      </c>
      <c r="H337" s="26">
        <f>SUMIF('Cinco 5K'!$F$2:$F$399,$F337,'Cinco 5K'!$J$2:$J$399)</f>
        <v>2</v>
      </c>
      <c r="I337" s="26">
        <f>SUMIF('Run for Freedom 10K'!$F$2:$F$300,$F337,'Run for Freedom 10K'!$J$2:$J$300)</f>
        <v>0</v>
      </c>
      <c r="J337" s="26">
        <f>SUMIF('Half Way to St. Patty 5K'!$F$2:$F$300,$F337,'Half Way to St. Patty 5K'!$J$2:$J$300)</f>
        <v>0</v>
      </c>
      <c r="K337" s="26">
        <f>SUMIF('Downriver 10K'!$F$2:$F$300,$F337,'Downriver 10K'!$J$2:$J$300)</f>
        <v>0</v>
      </c>
      <c r="L337" s="26">
        <f>SUMIF('New England Half'!$F$2:$F$300,$F337,'New England Half'!$J$2:$J$300)</f>
        <v>0</v>
      </c>
      <c r="M337" s="28">
        <f>SUM(G337:L337)</f>
        <v>2</v>
      </c>
    </row>
    <row r="338" spans="1:13" ht="12.45" x14ac:dyDescent="0.3">
      <c r="A338" s="3" t="s">
        <v>245</v>
      </c>
      <c r="B338" s="3" t="s">
        <v>447</v>
      </c>
      <c r="C338" s="3" t="s">
        <v>57</v>
      </c>
      <c r="D338" s="3">
        <v>48</v>
      </c>
      <c r="E338" t="s">
        <v>20</v>
      </c>
      <c r="F338" s="6" t="str">
        <f>A338&amp;B338&amp;C338&amp;E338</f>
        <v>AngelaLafaveFMILLENNIUM RUNNING</v>
      </c>
      <c r="G338" s="26">
        <f>SUMIF('Nashua 10K'!$F$2:$F$300,$F338,'Nashua 10K'!$J$2:$J$300)</f>
        <v>0</v>
      </c>
      <c r="H338" s="26">
        <f>SUMIF('Cinco 5K'!$F$2:$F$399,$F338,'Cinco 5K'!$J$2:$J$399)</f>
        <v>2</v>
      </c>
      <c r="I338" s="26">
        <f>SUMIF('Run for Freedom 10K'!$F$2:$F$300,$F338,'Run for Freedom 10K'!$J$2:$J$300)</f>
        <v>0</v>
      </c>
      <c r="J338" s="26">
        <f>SUMIF('Half Way to St. Patty 5K'!$F$2:$F$300,$F338,'Half Way to St. Patty 5K'!$J$2:$J$300)</f>
        <v>0</v>
      </c>
      <c r="K338" s="26">
        <f>SUMIF('Downriver 10K'!$F$2:$F$300,$F338,'Downriver 10K'!$J$2:$J$300)</f>
        <v>0</v>
      </c>
      <c r="L338" s="26">
        <f>SUMIF('New England Half'!$F$2:$F$300,$F338,'New England Half'!$J$2:$J$300)</f>
        <v>0</v>
      </c>
      <c r="M338" s="28">
        <f>SUM(G338:L338)</f>
        <v>2</v>
      </c>
    </row>
    <row r="339" spans="1:13" ht="12.45" x14ac:dyDescent="0.3">
      <c r="A339" s="3" t="s">
        <v>416</v>
      </c>
      <c r="B339" s="3" t="s">
        <v>417</v>
      </c>
      <c r="C339" s="3" t="s">
        <v>57</v>
      </c>
      <c r="D339" s="3">
        <v>42</v>
      </c>
      <c r="E339" t="s">
        <v>20</v>
      </c>
      <c r="F339" s="6" t="str">
        <f>A339&amp;B339&amp;C339&amp;E339</f>
        <v>ManessaLinsFMILLENNIUM RUNNING</v>
      </c>
      <c r="G339" s="26">
        <f>SUMIF('Nashua 10K'!$F$2:$F$300,$F339,'Nashua 10K'!$J$2:$J$300)</f>
        <v>0</v>
      </c>
      <c r="H339" s="26">
        <f>SUMIF('Cinco 5K'!$F$2:$F$399,$F339,'Cinco 5K'!$J$2:$J$399)</f>
        <v>2</v>
      </c>
      <c r="I339" s="26">
        <f>SUMIF('Run for Freedom 10K'!$F$2:$F$300,$F339,'Run for Freedom 10K'!$J$2:$J$300)</f>
        <v>0</v>
      </c>
      <c r="J339" s="26">
        <f>SUMIF('Half Way to St. Patty 5K'!$F$2:$F$300,$F339,'Half Way to St. Patty 5K'!$J$2:$J$300)</f>
        <v>0</v>
      </c>
      <c r="K339" s="26">
        <f>SUMIF('Downriver 10K'!$F$2:$F$300,$F339,'Downriver 10K'!$J$2:$J$300)</f>
        <v>0</v>
      </c>
      <c r="L339" s="26">
        <f>SUMIF('New England Half'!$F$2:$F$300,$F339,'New England Half'!$J$2:$J$300)</f>
        <v>0</v>
      </c>
      <c r="M339" s="28">
        <f>SUM(G339:L339)</f>
        <v>2</v>
      </c>
    </row>
    <row r="340" spans="1:13" ht="12.45" x14ac:dyDescent="0.3">
      <c r="A340" s="3" t="s">
        <v>450</v>
      </c>
      <c r="B340" s="3" t="s">
        <v>451</v>
      </c>
      <c r="C340" s="3" t="s">
        <v>57</v>
      </c>
      <c r="D340" s="3">
        <v>49</v>
      </c>
      <c r="E340" t="s">
        <v>20</v>
      </c>
      <c r="F340" s="6" t="str">
        <f>A340&amp;B340&amp;C340&amp;E340</f>
        <v>KristinaLubelczykFMILLENNIUM RUNNING</v>
      </c>
      <c r="G340" s="26">
        <f>SUMIF('Nashua 10K'!$F$2:$F$300,$F340,'Nashua 10K'!$J$2:$J$300)</f>
        <v>0</v>
      </c>
      <c r="H340" s="26">
        <f>SUMIF('Cinco 5K'!$F$2:$F$399,$F340,'Cinco 5K'!$J$2:$J$399)</f>
        <v>2</v>
      </c>
      <c r="I340" s="26">
        <f>SUMIF('Run for Freedom 10K'!$F$2:$F$300,$F340,'Run for Freedom 10K'!$J$2:$J$300)</f>
        <v>0</v>
      </c>
      <c r="J340" s="26">
        <f>SUMIF('Half Way to St. Patty 5K'!$F$2:$F$300,$F340,'Half Way to St. Patty 5K'!$J$2:$J$300)</f>
        <v>0</v>
      </c>
      <c r="K340" s="26">
        <f>SUMIF('Downriver 10K'!$F$2:$F$300,$F340,'Downriver 10K'!$J$2:$J$300)</f>
        <v>0</v>
      </c>
      <c r="L340" s="26">
        <f>SUMIF('New England Half'!$F$2:$F$300,$F340,'New England Half'!$J$2:$J$300)</f>
        <v>0</v>
      </c>
      <c r="M340" s="28">
        <f>SUM(G340:L340)</f>
        <v>2</v>
      </c>
    </row>
    <row r="341" spans="1:13" ht="12.45" x14ac:dyDescent="0.3">
      <c r="A341" s="2" t="s">
        <v>359</v>
      </c>
      <c r="B341" s="2" t="s">
        <v>360</v>
      </c>
      <c r="C341" s="2" t="s">
        <v>57</v>
      </c>
      <c r="D341" s="2">
        <v>62</v>
      </c>
      <c r="E341" t="s">
        <v>20</v>
      </c>
      <c r="F341" s="6" t="str">
        <f>A341&amp;B341&amp;C341&amp;E341</f>
        <v>CherylLucasFMILLENNIUM RUNNING</v>
      </c>
      <c r="G341" s="26">
        <f>SUMIF('Nashua 10K'!$F$2:$F$300,$F341,'Nashua 10K'!$J$2:$J$300)</f>
        <v>0</v>
      </c>
      <c r="H341" s="26">
        <f>SUMIF('Cinco 5K'!$F$2:$F$399,$F341,'Cinco 5K'!$J$2:$J$399)</f>
        <v>2</v>
      </c>
      <c r="I341" s="26">
        <f>SUMIF('Run for Freedom 10K'!$F$2:$F$300,$F341,'Run for Freedom 10K'!$J$2:$J$300)</f>
        <v>0</v>
      </c>
      <c r="J341" s="26">
        <f>SUMIF('Half Way to St. Patty 5K'!$F$2:$F$300,$F341,'Half Way to St. Patty 5K'!$J$2:$J$300)</f>
        <v>0</v>
      </c>
      <c r="K341" s="26">
        <f>SUMIF('Downriver 10K'!$F$2:$F$300,$F341,'Downriver 10K'!$J$2:$J$300)</f>
        <v>0</v>
      </c>
      <c r="L341" s="26">
        <f>SUMIF('New England Half'!$F$2:$F$300,$F341,'New England Half'!$J$2:$J$300)</f>
        <v>0</v>
      </c>
      <c r="M341" s="28">
        <f>SUM(G341:L341)</f>
        <v>2</v>
      </c>
    </row>
    <row r="342" spans="1:13" ht="12.45" x14ac:dyDescent="0.3">
      <c r="A342" s="3" t="s">
        <v>457</v>
      </c>
      <c r="B342" s="3" t="s">
        <v>458</v>
      </c>
      <c r="C342" s="3" t="s">
        <v>57</v>
      </c>
      <c r="D342" s="3">
        <v>52</v>
      </c>
      <c r="E342" s="3" t="s">
        <v>18</v>
      </c>
      <c r="F342" s="6" t="str">
        <f>A342&amp;B342&amp;C342&amp;E342</f>
        <v>Cheryl AnnMahaffeyFGATE CITY STRIDERS</v>
      </c>
      <c r="G342" s="26">
        <f>SUMIF('Nashua 10K'!$F$2:$F$300,$F342,'Nashua 10K'!$J$2:$J$300)</f>
        <v>0</v>
      </c>
      <c r="H342" s="26">
        <f>SUMIF('Cinco 5K'!$F$2:$F$399,$F342,'Cinco 5K'!$J$2:$J$399)</f>
        <v>2</v>
      </c>
      <c r="I342" s="26">
        <f>SUMIF('Run for Freedom 10K'!$F$2:$F$300,$F342,'Run for Freedom 10K'!$J$2:$J$300)</f>
        <v>0</v>
      </c>
      <c r="J342" s="26">
        <f>SUMIF('Half Way to St. Patty 5K'!$F$2:$F$300,$F342,'Half Way to St. Patty 5K'!$J$2:$J$300)</f>
        <v>0</v>
      </c>
      <c r="K342" s="26">
        <f>SUMIF('Downriver 10K'!$F$2:$F$300,$F342,'Downriver 10K'!$J$2:$J$300)</f>
        <v>0</v>
      </c>
      <c r="L342" s="26">
        <f>SUMIF('New England Half'!$F$2:$F$300,$F342,'New England Half'!$J$2:$J$300)</f>
        <v>0</v>
      </c>
      <c r="M342" s="28">
        <f>SUM(G342:L342)</f>
        <v>2</v>
      </c>
    </row>
    <row r="343" spans="1:13" ht="12.45" x14ac:dyDescent="0.3">
      <c r="A343" s="3" t="s">
        <v>601</v>
      </c>
      <c r="B343" s="3" t="s">
        <v>259</v>
      </c>
      <c r="C343" s="3" t="s">
        <v>57</v>
      </c>
      <c r="D343" s="3">
        <v>9</v>
      </c>
      <c r="E343" s="3" t="s">
        <v>18</v>
      </c>
      <c r="F343" s="6" t="str">
        <f>A343&amp;B343&amp;C343&amp;E343</f>
        <v>AveryMannettaFGATE CITY STRIDERS</v>
      </c>
      <c r="G343" s="26">
        <f>SUMIF('Nashua 10K'!$F$2:$F$300,$F343,'Nashua 10K'!$J$2:$J$300)</f>
        <v>0</v>
      </c>
      <c r="H343" s="26">
        <f>SUMIF('Cinco 5K'!$F$2:$F$399,$F343,'Cinco 5K'!$J$2:$J$399)</f>
        <v>2</v>
      </c>
      <c r="I343" s="26">
        <f>SUMIF('Run for Freedom 10K'!$F$2:$F$300,$F343,'Run for Freedom 10K'!$J$2:$J$300)</f>
        <v>0</v>
      </c>
      <c r="J343" s="26">
        <f>SUMIF('Half Way to St. Patty 5K'!$F$2:$F$300,$F343,'Half Way to St. Patty 5K'!$J$2:$J$300)</f>
        <v>0</v>
      </c>
      <c r="K343" s="26">
        <f>SUMIF('Downriver 10K'!$F$2:$F$300,$F343,'Downriver 10K'!$J$2:$J$300)</f>
        <v>0</v>
      </c>
      <c r="L343" s="26">
        <f>SUMIF('New England Half'!$F$2:$F$300,$F343,'New England Half'!$J$2:$J$300)</f>
        <v>0</v>
      </c>
      <c r="M343" s="28">
        <f>SUM(G343:L343)</f>
        <v>2</v>
      </c>
    </row>
    <row r="344" spans="1:13" ht="12.45" x14ac:dyDescent="0.3">
      <c r="A344" s="3" t="s">
        <v>173</v>
      </c>
      <c r="B344" s="3" t="s">
        <v>783</v>
      </c>
      <c r="C344" s="3" t="s">
        <v>57</v>
      </c>
      <c r="D344" s="3">
        <v>55</v>
      </c>
      <c r="E344" t="s">
        <v>20</v>
      </c>
      <c r="F344" s="6" t="str">
        <f>A344&amp;B344&amp;C344&amp;E344</f>
        <v>ChristineMurrayFMILLENNIUM RUNNING</v>
      </c>
      <c r="G344" s="26">
        <f>SUMIF('Nashua 10K'!$F$2:$F$300,$F344,'Nashua 10K'!$J$2:$J$300)</f>
        <v>0</v>
      </c>
      <c r="H344" s="26">
        <f>SUMIF('Cinco 5K'!$F$2:$F$399,$F344,'Cinco 5K'!$J$2:$J$399)</f>
        <v>0</v>
      </c>
      <c r="I344" s="26">
        <f>SUMIF('Run for Freedom 10K'!$F$2:$F$300,$F344,'Run for Freedom 10K'!$J$2:$J$300)</f>
        <v>0</v>
      </c>
      <c r="J344" s="26">
        <f>SUMIF('Half Way to St. Patty 5K'!$F$2:$F$300,$F344,'Half Way to St. Patty 5K'!$J$2:$J$300)</f>
        <v>2</v>
      </c>
      <c r="K344" s="26">
        <f>SUMIF('Downriver 10K'!$F$2:$F$300,$F344,'Downriver 10K'!$J$2:$J$300)</f>
        <v>0</v>
      </c>
      <c r="L344" s="26">
        <f>SUMIF('New England Half'!$F$2:$F$300,$F344,'New England Half'!$J$2:$J$300)</f>
        <v>0</v>
      </c>
      <c r="M344" s="28">
        <f>SUM(G344:L344)</f>
        <v>2</v>
      </c>
    </row>
    <row r="345" spans="1:13" ht="12.45" x14ac:dyDescent="0.3">
      <c r="A345" s="2" t="s">
        <v>262</v>
      </c>
      <c r="B345" s="2" t="s">
        <v>375</v>
      </c>
      <c r="C345" s="2" t="s">
        <v>57</v>
      </c>
      <c r="D345" s="2">
        <v>59</v>
      </c>
      <c r="E345" t="s">
        <v>20</v>
      </c>
      <c r="F345" s="6" t="str">
        <f>A345&amp;B345&amp;C345&amp;E345</f>
        <v>KarenNaultFMILLENNIUM RUNNING</v>
      </c>
      <c r="G345" s="26">
        <f>SUMIF('Nashua 10K'!$F$2:$F$300,$F345,'Nashua 10K'!$J$2:$J$300)</f>
        <v>0</v>
      </c>
      <c r="H345" s="26">
        <f>SUMIF('Cinco 5K'!$F$2:$F$399,$F345,'Cinco 5K'!$J$2:$J$399)</f>
        <v>2</v>
      </c>
      <c r="I345" s="26">
        <f>SUMIF('Run for Freedom 10K'!$F$2:$F$300,$F345,'Run for Freedom 10K'!$J$2:$J$300)</f>
        <v>0</v>
      </c>
      <c r="J345" s="26">
        <f>SUMIF('Half Way to St. Patty 5K'!$F$2:$F$300,$F345,'Half Way to St. Patty 5K'!$J$2:$J$300)</f>
        <v>0</v>
      </c>
      <c r="K345" s="26">
        <f>SUMIF('Downriver 10K'!$F$2:$F$300,$F345,'Downriver 10K'!$J$2:$J$300)</f>
        <v>0</v>
      </c>
      <c r="L345" s="26">
        <f>SUMIF('New England Half'!$F$2:$F$300,$F345,'New England Half'!$J$2:$J$300)</f>
        <v>0</v>
      </c>
      <c r="M345" s="28">
        <f>SUM(G345:L345)</f>
        <v>2</v>
      </c>
    </row>
    <row r="346" spans="1:13" ht="12.45" x14ac:dyDescent="0.3">
      <c r="A346" t="s">
        <v>389</v>
      </c>
      <c r="B346" t="s">
        <v>124</v>
      </c>
      <c r="C346" t="s">
        <v>57</v>
      </c>
      <c r="D346">
        <v>21</v>
      </c>
      <c r="E346" t="s">
        <v>20</v>
      </c>
      <c r="F346" s="2" t="str">
        <f>A346&amp;B346&amp;C346&amp;E346</f>
        <v>LeahNelsonFMILLENNIUM RUNNING</v>
      </c>
      <c r="G346" s="26">
        <f>SUMIF('Nashua 10K'!$F$2:$F$300,$F346,'Nashua 10K'!$J$2:$J$300)</f>
        <v>0</v>
      </c>
      <c r="H346" s="26">
        <f>SUMIF('Cinco 5K'!$F$2:$F$399,$F346,'Cinco 5K'!$J$2:$J$399)</f>
        <v>2</v>
      </c>
      <c r="I346" s="26">
        <f>SUMIF('Run for Freedom 10K'!$F$2:$F$300,$F346,'Run for Freedom 10K'!$J$2:$J$300)</f>
        <v>0</v>
      </c>
      <c r="J346" s="26">
        <f>SUMIF('Half Way to St. Patty 5K'!$F$2:$F$300,$F346,'Half Way to St. Patty 5K'!$J$2:$J$300)</f>
        <v>0</v>
      </c>
      <c r="K346" s="26">
        <f>SUMIF('Downriver 10K'!$F$2:$F$300,$F346,'Downriver 10K'!$J$2:$J$300)</f>
        <v>0</v>
      </c>
      <c r="L346" s="26">
        <f>SUMIF('New England Half'!$F$2:$F$300,$F346,'New England Half'!$J$2:$J$300)</f>
        <v>0</v>
      </c>
      <c r="M346" s="28">
        <f>SUM(G346:L346)</f>
        <v>2</v>
      </c>
    </row>
    <row r="347" spans="1:13" ht="12.45" x14ac:dyDescent="0.3">
      <c r="A347" s="2" t="s">
        <v>336</v>
      </c>
      <c r="B347" s="2" t="s">
        <v>337</v>
      </c>
      <c r="C347" s="2" t="s">
        <v>57</v>
      </c>
      <c r="D347" s="2">
        <v>57</v>
      </c>
      <c r="E347" t="s">
        <v>20</v>
      </c>
      <c r="F347" s="6" t="str">
        <f>A347&amp;B347&amp;C347&amp;E347</f>
        <v>TerryNewcombFMILLENNIUM RUNNING</v>
      </c>
      <c r="G347" s="26">
        <f>SUMIF('Nashua 10K'!$F$2:$F$300,$F347,'Nashua 10K'!$J$2:$J$300)</f>
        <v>0</v>
      </c>
      <c r="H347" s="26">
        <f>SUMIF('Cinco 5K'!$F$2:$F$399,$F347,'Cinco 5K'!$J$2:$J$399)</f>
        <v>2</v>
      </c>
      <c r="I347" s="26">
        <f>SUMIF('Run for Freedom 10K'!$F$2:$F$300,$F347,'Run for Freedom 10K'!$J$2:$J$300)</f>
        <v>0</v>
      </c>
      <c r="J347" s="26">
        <f>SUMIF('Half Way to St. Patty 5K'!$F$2:$F$300,$F347,'Half Way to St. Patty 5K'!$J$2:$J$300)</f>
        <v>0</v>
      </c>
      <c r="K347" s="26">
        <f>SUMIF('Downriver 10K'!$F$2:$F$300,$F347,'Downriver 10K'!$J$2:$J$300)</f>
        <v>0</v>
      </c>
      <c r="L347" s="26">
        <f>SUMIF('New England Half'!$F$2:$F$300,$F347,'New England Half'!$J$2:$J$300)</f>
        <v>0</v>
      </c>
      <c r="M347" s="28">
        <f>SUM(G347:L347)</f>
        <v>2</v>
      </c>
    </row>
    <row r="348" spans="1:13" ht="12.45" x14ac:dyDescent="0.3">
      <c r="A348" s="2" t="s">
        <v>357</v>
      </c>
      <c r="B348" s="2" t="s">
        <v>358</v>
      </c>
      <c r="C348" s="2" t="s">
        <v>57</v>
      </c>
      <c r="D348" s="2">
        <v>53</v>
      </c>
      <c r="E348" t="s">
        <v>20</v>
      </c>
      <c r="F348" s="6" t="str">
        <f>A348&amp;B348&amp;C348&amp;E348</f>
        <v>MargPascucciFMILLENNIUM RUNNING</v>
      </c>
      <c r="G348" s="26">
        <f>SUMIF('Nashua 10K'!$F$2:$F$300,$F348,'Nashua 10K'!$J$2:$J$300)</f>
        <v>0</v>
      </c>
      <c r="H348" s="26">
        <f>SUMIF('Cinco 5K'!$F$2:$F$399,$F348,'Cinco 5K'!$J$2:$J$399)</f>
        <v>2</v>
      </c>
      <c r="I348" s="26">
        <f>SUMIF('Run for Freedom 10K'!$F$2:$F$300,$F348,'Run for Freedom 10K'!$J$2:$J$300)</f>
        <v>0</v>
      </c>
      <c r="J348" s="26">
        <f>SUMIF('Half Way to St. Patty 5K'!$F$2:$F$300,$F348,'Half Way to St. Patty 5K'!$J$2:$J$300)</f>
        <v>0</v>
      </c>
      <c r="K348" s="26">
        <f>SUMIF('Downriver 10K'!$F$2:$F$300,$F348,'Downriver 10K'!$J$2:$J$300)</f>
        <v>0</v>
      </c>
      <c r="L348" s="26">
        <f>SUMIF('New England Half'!$F$2:$F$300,$F348,'New England Half'!$J$2:$J$300)</f>
        <v>0</v>
      </c>
      <c r="M348" s="28">
        <f>SUM(G348:L348)</f>
        <v>2</v>
      </c>
    </row>
    <row r="349" spans="1:13" ht="12.45" x14ac:dyDescent="0.3">
      <c r="A349" s="2" t="s">
        <v>409</v>
      </c>
      <c r="B349" s="2" t="s">
        <v>354</v>
      </c>
      <c r="C349" s="2" t="s">
        <v>57</v>
      </c>
      <c r="D349" s="2">
        <v>39</v>
      </c>
      <c r="E349" t="s">
        <v>20</v>
      </c>
      <c r="F349" s="2" t="str">
        <f>A349&amp;B349&amp;C349&amp;E349</f>
        <v>MelissaPerreaultFMILLENNIUM RUNNING</v>
      </c>
      <c r="G349" s="26">
        <f>SUMIF('Nashua 10K'!$F$2:$F$300,$F349,'Nashua 10K'!$J$2:$J$300)</f>
        <v>0</v>
      </c>
      <c r="H349" s="26">
        <f>SUMIF('Cinco 5K'!$F$2:$F$399,$F349,'Cinco 5K'!$J$2:$J$399)</f>
        <v>2</v>
      </c>
      <c r="I349" s="26">
        <f>SUMIF('Run for Freedom 10K'!$F$2:$F$300,$F349,'Run for Freedom 10K'!$J$2:$J$300)</f>
        <v>0</v>
      </c>
      <c r="J349" s="26">
        <f>SUMIF('Half Way to St. Patty 5K'!$F$2:$F$300,$F349,'Half Way to St. Patty 5K'!$J$2:$J$300)</f>
        <v>0</v>
      </c>
      <c r="K349" s="26">
        <f>SUMIF('Downriver 10K'!$F$2:$F$300,$F349,'Downriver 10K'!$J$2:$J$300)</f>
        <v>0</v>
      </c>
      <c r="L349" s="26">
        <f>SUMIF('New England Half'!$F$2:$F$300,$F349,'New England Half'!$J$2:$J$300)</f>
        <v>0</v>
      </c>
      <c r="M349" s="28">
        <f>SUM(G349:L349)</f>
        <v>2</v>
      </c>
    </row>
    <row r="350" spans="1:13" ht="12.45" x14ac:dyDescent="0.3">
      <c r="A350" s="3" t="s">
        <v>254</v>
      </c>
      <c r="B350" s="3" t="s">
        <v>228</v>
      </c>
      <c r="C350" s="3" t="s">
        <v>57</v>
      </c>
      <c r="D350" s="3">
        <v>37</v>
      </c>
      <c r="E350" t="s">
        <v>20</v>
      </c>
      <c r="F350" s="6" t="str">
        <f>A350&amp;B350&amp;C350&amp;E350</f>
        <v>JessicaProvencherFMILLENNIUM RUNNING</v>
      </c>
      <c r="G350" s="26">
        <f>SUMIF('Nashua 10K'!$F$2:$F$300,$F350,'Nashua 10K'!$J$2:$J$300)</f>
        <v>0</v>
      </c>
      <c r="H350" s="26">
        <f>SUMIF('Cinco 5K'!$F$2:$F$399,$F350,'Cinco 5K'!$J$2:$J$399)</f>
        <v>2</v>
      </c>
      <c r="I350" s="26">
        <f>SUMIF('Run for Freedom 10K'!$F$2:$F$300,$F350,'Run for Freedom 10K'!$J$2:$J$300)</f>
        <v>0</v>
      </c>
      <c r="J350" s="26">
        <f>SUMIF('Half Way to St. Patty 5K'!$F$2:$F$300,$F350,'Half Way to St. Patty 5K'!$J$2:$J$300)</f>
        <v>0</v>
      </c>
      <c r="K350" s="26">
        <f>SUMIF('Downriver 10K'!$F$2:$F$300,$F350,'Downriver 10K'!$J$2:$J$300)</f>
        <v>0</v>
      </c>
      <c r="L350" s="26">
        <f>SUMIF('New England Half'!$F$2:$F$300,$F350,'New England Half'!$J$2:$J$300)</f>
        <v>0</v>
      </c>
      <c r="M350" s="28">
        <f>SUM(G350:L350)</f>
        <v>2</v>
      </c>
    </row>
    <row r="351" spans="1:13" ht="12.45" x14ac:dyDescent="0.3">
      <c r="A351" s="2" t="s">
        <v>385</v>
      </c>
      <c r="B351" s="2" t="s">
        <v>228</v>
      </c>
      <c r="C351" s="2" t="s">
        <v>57</v>
      </c>
      <c r="D351" s="2">
        <v>57</v>
      </c>
      <c r="E351" t="s">
        <v>20</v>
      </c>
      <c r="F351" s="2" t="str">
        <f>A351&amp;B351&amp;C351&amp;E351</f>
        <v>Pam (Arunya)ProvencherFMILLENNIUM RUNNING</v>
      </c>
      <c r="G351" s="26">
        <f>SUMIF('Nashua 10K'!$F$2:$F$300,$F351,'Nashua 10K'!$J$2:$J$300)</f>
        <v>0</v>
      </c>
      <c r="H351" s="26">
        <f>SUMIF('Cinco 5K'!$F$2:$F$399,$F351,'Cinco 5K'!$J$2:$J$399)</f>
        <v>2</v>
      </c>
      <c r="I351" s="26">
        <f>SUMIF('Run for Freedom 10K'!$F$2:$F$300,$F351,'Run for Freedom 10K'!$J$2:$J$300)</f>
        <v>0</v>
      </c>
      <c r="J351" s="26">
        <f>SUMIF('Half Way to St. Patty 5K'!$F$2:$F$300,$F351,'Half Way to St. Patty 5K'!$J$2:$J$300)</f>
        <v>0</v>
      </c>
      <c r="K351" s="26">
        <f>SUMIF('Downriver 10K'!$F$2:$F$300,$F351,'Downriver 10K'!$J$2:$J$300)</f>
        <v>0</v>
      </c>
      <c r="L351" s="26">
        <f>SUMIF('New England Half'!$F$2:$F$300,$F351,'New England Half'!$J$2:$J$300)</f>
        <v>0</v>
      </c>
      <c r="M351" s="28">
        <f>SUM(G351:L351)</f>
        <v>2</v>
      </c>
    </row>
    <row r="352" spans="1:13" ht="12.45" x14ac:dyDescent="0.3">
      <c r="A352" t="s">
        <v>324</v>
      </c>
      <c r="B352" t="s">
        <v>374</v>
      </c>
      <c r="C352" t="s">
        <v>57</v>
      </c>
      <c r="D352">
        <v>12</v>
      </c>
      <c r="E352" t="s">
        <v>20</v>
      </c>
      <c r="F352" s="2" t="str">
        <f>A352&amp;B352&amp;C352&amp;E352</f>
        <v>QuinnRehmFMILLENNIUM RUNNING</v>
      </c>
      <c r="G352" s="26">
        <f>SUMIF('Nashua 10K'!$F$2:$F$300,$F352,'Nashua 10K'!$J$2:$J$300)</f>
        <v>0</v>
      </c>
      <c r="H352" s="26">
        <f>SUMIF('Cinco 5K'!$F$2:$F$399,$F352,'Cinco 5K'!$J$2:$J$399)</f>
        <v>2</v>
      </c>
      <c r="I352" s="26">
        <f>SUMIF('Run for Freedom 10K'!$F$2:$F$300,$F352,'Run for Freedom 10K'!$J$2:$J$300)</f>
        <v>0</v>
      </c>
      <c r="J352" s="26">
        <f>SUMIF('Half Way to St. Patty 5K'!$F$2:$F$300,$F352,'Half Way to St. Patty 5K'!$J$2:$J$300)</f>
        <v>0</v>
      </c>
      <c r="K352" s="26">
        <f>SUMIF('Downriver 10K'!$F$2:$F$300,$F352,'Downriver 10K'!$J$2:$J$300)</f>
        <v>0</v>
      </c>
      <c r="L352" s="26">
        <f>SUMIF('New England Half'!$F$2:$F$300,$F352,'New England Half'!$J$2:$J$300)</f>
        <v>0</v>
      </c>
      <c r="M352" s="28">
        <f>SUM(G352:L352)</f>
        <v>2</v>
      </c>
    </row>
    <row r="353" spans="1:13" ht="12.45" x14ac:dyDescent="0.3">
      <c r="A353" t="s">
        <v>420</v>
      </c>
      <c r="B353" t="s">
        <v>374</v>
      </c>
      <c r="C353" t="s">
        <v>57</v>
      </c>
      <c r="D353">
        <v>44</v>
      </c>
      <c r="E353" t="s">
        <v>20</v>
      </c>
      <c r="F353" s="6" t="str">
        <f>A353&amp;B353&amp;C353&amp;E353</f>
        <v>KristinRehmFMILLENNIUM RUNNING</v>
      </c>
      <c r="G353" s="26">
        <f>SUMIF('Nashua 10K'!$F$2:$F$300,$F353,'Nashua 10K'!$J$2:$J$300)</f>
        <v>0</v>
      </c>
      <c r="H353" s="26">
        <f>SUMIF('Cinco 5K'!$F$2:$F$399,$F353,'Cinco 5K'!$J$2:$J$399)</f>
        <v>2</v>
      </c>
      <c r="I353" s="26">
        <f>SUMIF('Run for Freedom 10K'!$F$2:$F$300,$F353,'Run for Freedom 10K'!$J$2:$J$300)</f>
        <v>0</v>
      </c>
      <c r="J353" s="26">
        <f>SUMIF('Half Way to St. Patty 5K'!$F$2:$F$300,$F353,'Half Way to St. Patty 5K'!$J$2:$J$300)</f>
        <v>0</v>
      </c>
      <c r="K353" s="26">
        <f>SUMIF('Downriver 10K'!$F$2:$F$300,$F353,'Downriver 10K'!$J$2:$J$300)</f>
        <v>0</v>
      </c>
      <c r="L353" s="26">
        <f>SUMIF('New England Half'!$F$2:$F$300,$F353,'New England Half'!$J$2:$J$300)</f>
        <v>0</v>
      </c>
      <c r="M353" s="28">
        <f>SUM(G353:L353)</f>
        <v>2</v>
      </c>
    </row>
    <row r="354" spans="1:13" ht="12.45" x14ac:dyDescent="0.3">
      <c r="A354" s="2" t="s">
        <v>242</v>
      </c>
      <c r="B354" s="2" t="s">
        <v>466</v>
      </c>
      <c r="C354" s="2" t="s">
        <v>57</v>
      </c>
      <c r="D354" s="2">
        <v>42</v>
      </c>
      <c r="E354" t="s">
        <v>20</v>
      </c>
      <c r="F354" s="6" t="str">
        <f>A354&amp;B354&amp;C354&amp;E354</f>
        <v>StephanieRobinsonFMILLENNIUM RUNNING</v>
      </c>
      <c r="G354" s="26">
        <f>SUMIF('Nashua 10K'!$F$2:$F$300,$F354,'Nashua 10K'!$J$2:$J$300)</f>
        <v>0</v>
      </c>
      <c r="H354" s="26">
        <f>SUMIF('Cinco 5K'!$F$2:$F$399,$F354,'Cinco 5K'!$J$2:$J$399)</f>
        <v>2</v>
      </c>
      <c r="I354" s="26">
        <f>SUMIF('Run for Freedom 10K'!$F$2:$F$300,$F354,'Run for Freedom 10K'!$J$2:$J$300)</f>
        <v>0</v>
      </c>
      <c r="J354" s="26">
        <f>SUMIF('Half Way to St. Patty 5K'!$F$2:$F$300,$F354,'Half Way to St. Patty 5K'!$J$2:$J$300)</f>
        <v>0</v>
      </c>
      <c r="K354" s="26">
        <f>SUMIF('Downriver 10K'!$F$2:$F$300,$F354,'Downriver 10K'!$J$2:$J$300)</f>
        <v>0</v>
      </c>
      <c r="L354" s="26">
        <f>SUMIF('New England Half'!$F$2:$F$300,$F354,'New England Half'!$J$2:$J$300)</f>
        <v>0</v>
      </c>
      <c r="M354" s="28">
        <f>SUM(G354:L354)</f>
        <v>2</v>
      </c>
    </row>
    <row r="355" spans="1:13" ht="12.45" x14ac:dyDescent="0.3">
      <c r="A355" s="2" t="s">
        <v>428</v>
      </c>
      <c r="B355" s="2" t="s">
        <v>429</v>
      </c>
      <c r="C355" s="2" t="s">
        <v>57</v>
      </c>
      <c r="D355" s="2">
        <v>59</v>
      </c>
      <c r="E355" t="s">
        <v>20</v>
      </c>
      <c r="F355" s="6" t="str">
        <f>A355&amp;B355&amp;C355&amp;E355</f>
        <v>SandyRoweFMILLENNIUM RUNNING</v>
      </c>
      <c r="G355" s="26">
        <f>SUMIF('Nashua 10K'!$F$2:$F$300,$F355,'Nashua 10K'!$J$2:$J$300)</f>
        <v>0</v>
      </c>
      <c r="H355" s="26">
        <f>SUMIF('Cinco 5K'!$F$2:$F$399,$F355,'Cinco 5K'!$J$2:$J$399)</f>
        <v>2</v>
      </c>
      <c r="I355" s="26">
        <f>SUMIF('Run for Freedom 10K'!$F$2:$F$300,$F355,'Run for Freedom 10K'!$J$2:$J$300)</f>
        <v>0</v>
      </c>
      <c r="J355" s="26">
        <f>SUMIF('Half Way to St. Patty 5K'!$F$2:$F$300,$F355,'Half Way to St. Patty 5K'!$J$2:$J$300)</f>
        <v>0</v>
      </c>
      <c r="K355" s="26">
        <f>SUMIF('Downriver 10K'!$F$2:$F$300,$F355,'Downriver 10K'!$J$2:$J$300)</f>
        <v>0</v>
      </c>
      <c r="L355" s="26">
        <f>SUMIF('New England Half'!$F$2:$F$300,$F355,'New England Half'!$J$2:$J$300)</f>
        <v>0</v>
      </c>
      <c r="M355" s="28">
        <f>SUM(G355:L355)</f>
        <v>2</v>
      </c>
    </row>
    <row r="356" spans="1:13" ht="12.45" x14ac:dyDescent="0.3">
      <c r="A356" t="s">
        <v>398</v>
      </c>
      <c r="B356" t="s">
        <v>470</v>
      </c>
      <c r="C356" t="s">
        <v>57</v>
      </c>
      <c r="D356">
        <v>49</v>
      </c>
      <c r="E356" t="s">
        <v>20</v>
      </c>
      <c r="F356" s="6" t="str">
        <f>A356&amp;B356&amp;C356&amp;E356</f>
        <v>StaceyRust-BelfortiFMILLENNIUM RUNNING</v>
      </c>
      <c r="G356" s="26">
        <f>SUMIF('Nashua 10K'!$F$2:$F$300,$F356,'Nashua 10K'!$J$2:$J$300)</f>
        <v>0</v>
      </c>
      <c r="H356" s="26">
        <f>SUMIF('Cinco 5K'!$F$2:$F$399,$F356,'Cinco 5K'!$J$2:$J$399)</f>
        <v>2</v>
      </c>
      <c r="I356" s="26">
        <f>SUMIF('Run for Freedom 10K'!$F$2:$F$300,$F356,'Run for Freedom 10K'!$J$2:$J$300)</f>
        <v>0</v>
      </c>
      <c r="J356" s="26">
        <f>SUMIF('Half Way to St. Patty 5K'!$F$2:$F$300,$F356,'Half Way to St. Patty 5K'!$J$2:$J$300)</f>
        <v>0</v>
      </c>
      <c r="K356" s="26">
        <f>SUMIF('Downriver 10K'!$F$2:$F$300,$F356,'Downriver 10K'!$J$2:$J$300)</f>
        <v>0</v>
      </c>
      <c r="L356" s="26">
        <f>SUMIF('New England Half'!$F$2:$F$300,$F356,'New England Half'!$J$2:$J$300)</f>
        <v>0</v>
      </c>
      <c r="M356" s="28">
        <f>SUM(G356:L356)</f>
        <v>2</v>
      </c>
    </row>
    <row r="357" spans="1:13" ht="12.45" x14ac:dyDescent="0.3">
      <c r="A357" t="s">
        <v>401</v>
      </c>
      <c r="B357" t="s">
        <v>299</v>
      </c>
      <c r="C357" t="s">
        <v>57</v>
      </c>
      <c r="D357">
        <v>13</v>
      </c>
      <c r="E357" t="s">
        <v>20</v>
      </c>
      <c r="F357" s="2" t="str">
        <f>A357&amp;B357&amp;C357&amp;E357</f>
        <v>AddieSelleckFMILLENNIUM RUNNING</v>
      </c>
      <c r="G357" s="26">
        <f>SUMIF('Nashua 10K'!$F$2:$F$300,$F357,'Nashua 10K'!$J$2:$J$300)</f>
        <v>0</v>
      </c>
      <c r="H357" s="26">
        <f>SUMIF('Cinco 5K'!$F$2:$F$399,$F357,'Cinco 5K'!$J$2:$J$399)</f>
        <v>2</v>
      </c>
      <c r="I357" s="26">
        <f>SUMIF('Run for Freedom 10K'!$F$2:$F$300,$F357,'Run for Freedom 10K'!$J$2:$J$300)</f>
        <v>0</v>
      </c>
      <c r="J357" s="26">
        <f>SUMIF('Half Way to St. Patty 5K'!$F$2:$F$300,$F357,'Half Way to St. Patty 5K'!$J$2:$J$300)</f>
        <v>0</v>
      </c>
      <c r="K357" s="26">
        <f>SUMIF('Downriver 10K'!$F$2:$F$300,$F357,'Downriver 10K'!$J$2:$J$300)</f>
        <v>0</v>
      </c>
      <c r="L357" s="26">
        <f>SUMIF('New England Half'!$F$2:$F$300,$F357,'New England Half'!$J$2:$J$300)</f>
        <v>0</v>
      </c>
      <c r="M357" s="28">
        <f>SUM(G357:L357)</f>
        <v>2</v>
      </c>
    </row>
    <row r="358" spans="1:13" ht="12.45" x14ac:dyDescent="0.3">
      <c r="A358" t="s">
        <v>455</v>
      </c>
      <c r="B358" t="s">
        <v>456</v>
      </c>
      <c r="C358" t="s">
        <v>57</v>
      </c>
      <c r="D358">
        <v>28</v>
      </c>
      <c r="E358" t="s">
        <v>20</v>
      </c>
      <c r="F358" s="2" t="str">
        <f>A358&amp;B358&amp;C358&amp;E358</f>
        <v>SummerSlettenFMILLENNIUM RUNNING</v>
      </c>
      <c r="G358" s="26">
        <f>SUMIF('Nashua 10K'!$F$2:$F$300,$F358,'Nashua 10K'!$J$2:$J$300)</f>
        <v>0</v>
      </c>
      <c r="H358" s="26">
        <f>SUMIF('Cinco 5K'!$F$2:$F$399,$F358,'Cinco 5K'!$J$2:$J$399)</f>
        <v>2</v>
      </c>
      <c r="I358" s="26">
        <f>SUMIF('Run for Freedom 10K'!$F$2:$F$300,$F358,'Run for Freedom 10K'!$J$2:$J$300)</f>
        <v>0</v>
      </c>
      <c r="J358" s="26">
        <f>SUMIF('Half Way to St. Patty 5K'!$F$2:$F$300,$F358,'Half Way to St. Patty 5K'!$J$2:$J$300)</f>
        <v>0</v>
      </c>
      <c r="K358" s="26">
        <f>SUMIF('Downriver 10K'!$F$2:$F$300,$F358,'Downriver 10K'!$J$2:$J$300)</f>
        <v>0</v>
      </c>
      <c r="L358" s="26">
        <f>SUMIF('New England Half'!$F$2:$F$300,$F358,'New England Half'!$J$2:$J$300)</f>
        <v>0</v>
      </c>
      <c r="M358" s="28">
        <f>SUM(G358:L358)</f>
        <v>2</v>
      </c>
    </row>
    <row r="359" spans="1:13" ht="12.45" x14ac:dyDescent="0.3">
      <c r="A359" s="2" t="s">
        <v>254</v>
      </c>
      <c r="B359" s="2" t="s">
        <v>422</v>
      </c>
      <c r="C359" s="2" t="s">
        <v>57</v>
      </c>
      <c r="D359" s="2">
        <v>33</v>
      </c>
      <c r="E359" t="s">
        <v>20</v>
      </c>
      <c r="F359" s="2" t="str">
        <f>A359&amp;B359&amp;C359&amp;E359</f>
        <v>JessicaSmithFMILLENNIUM RUNNING</v>
      </c>
      <c r="G359" s="26">
        <f>SUMIF('Nashua 10K'!$F$2:$F$300,$F359,'Nashua 10K'!$J$2:$J$300)</f>
        <v>0</v>
      </c>
      <c r="H359" s="26">
        <f>SUMIF('Cinco 5K'!$F$2:$F$399,$F359,'Cinco 5K'!$J$2:$J$399)</f>
        <v>2</v>
      </c>
      <c r="I359" s="26">
        <f>SUMIF('Run for Freedom 10K'!$F$2:$F$300,$F359,'Run for Freedom 10K'!$J$2:$J$300)</f>
        <v>0</v>
      </c>
      <c r="J359" s="26">
        <f>SUMIF('Half Way to St. Patty 5K'!$F$2:$F$300,$F359,'Half Way to St. Patty 5K'!$J$2:$J$300)</f>
        <v>0</v>
      </c>
      <c r="K359" s="26">
        <f>SUMIF('Downriver 10K'!$F$2:$F$300,$F359,'Downriver 10K'!$J$2:$J$300)</f>
        <v>0</v>
      </c>
      <c r="L359" s="26">
        <f>SUMIF('New England Half'!$F$2:$F$300,$F359,'New England Half'!$J$2:$J$300)</f>
        <v>0</v>
      </c>
      <c r="M359" s="28">
        <f>SUM(G359:L359)</f>
        <v>2</v>
      </c>
    </row>
    <row r="360" spans="1:13" ht="12.45" x14ac:dyDescent="0.3">
      <c r="A360" s="3" t="s">
        <v>430</v>
      </c>
      <c r="B360" s="3" t="s">
        <v>422</v>
      </c>
      <c r="C360" s="3" t="s">
        <v>57</v>
      </c>
      <c r="D360" s="3">
        <v>57</v>
      </c>
      <c r="E360" t="s">
        <v>20</v>
      </c>
      <c r="F360" s="2" t="str">
        <f>A360&amp;B360&amp;C360&amp;E360</f>
        <v>SylvieSmithFMILLENNIUM RUNNING</v>
      </c>
      <c r="G360" s="26">
        <f>SUMIF('Nashua 10K'!$F$2:$F$300,$F360,'Nashua 10K'!$J$2:$J$300)</f>
        <v>0</v>
      </c>
      <c r="H360" s="26">
        <f>SUMIF('Cinco 5K'!$F$2:$F$399,$F360,'Cinco 5K'!$J$2:$J$399)</f>
        <v>2</v>
      </c>
      <c r="I360" s="26">
        <f>SUMIF('Run for Freedom 10K'!$F$2:$F$300,$F360,'Run for Freedom 10K'!$J$2:$J$300)</f>
        <v>0</v>
      </c>
      <c r="J360" s="26">
        <f>SUMIF('Half Way to St. Patty 5K'!$F$2:$F$300,$F360,'Half Way to St. Patty 5K'!$J$2:$J$300)</f>
        <v>0</v>
      </c>
      <c r="K360" s="26">
        <f>SUMIF('Downriver 10K'!$F$2:$F$300,$F360,'Downriver 10K'!$J$2:$J$300)</f>
        <v>0</v>
      </c>
      <c r="L360" s="26">
        <f>SUMIF('New England Half'!$F$2:$F$300,$F360,'New England Half'!$J$2:$J$300)</f>
        <v>0</v>
      </c>
      <c r="M360" s="28">
        <f>SUM(G360:L360)</f>
        <v>2</v>
      </c>
    </row>
    <row r="361" spans="1:13" ht="12.45" x14ac:dyDescent="0.3">
      <c r="A361" t="s">
        <v>441</v>
      </c>
      <c r="B361" t="s">
        <v>442</v>
      </c>
      <c r="C361" t="s">
        <v>57</v>
      </c>
      <c r="D361">
        <v>26</v>
      </c>
      <c r="E361" t="s">
        <v>20</v>
      </c>
      <c r="F361" s="2" t="str">
        <f>A361&amp;B361&amp;C361&amp;E361</f>
        <v>KelseySousaFMILLENNIUM RUNNING</v>
      </c>
      <c r="G361" s="26">
        <f>SUMIF('Nashua 10K'!$F$2:$F$300,$F361,'Nashua 10K'!$J$2:$J$300)</f>
        <v>0</v>
      </c>
      <c r="H361" s="26">
        <f>SUMIF('Cinco 5K'!$F$2:$F$399,$F361,'Cinco 5K'!$J$2:$J$399)</f>
        <v>2</v>
      </c>
      <c r="I361" s="26">
        <f>SUMIF('Run for Freedom 10K'!$F$2:$F$300,$F361,'Run for Freedom 10K'!$J$2:$J$300)</f>
        <v>0</v>
      </c>
      <c r="J361" s="26">
        <f>SUMIF('Half Way to St. Patty 5K'!$F$2:$F$300,$F361,'Half Way to St. Patty 5K'!$J$2:$J$300)</f>
        <v>0</v>
      </c>
      <c r="K361" s="26">
        <f>SUMIF('Downriver 10K'!$F$2:$F$300,$F361,'Downriver 10K'!$J$2:$J$300)</f>
        <v>0</v>
      </c>
      <c r="L361" s="26">
        <f>SUMIF('New England Half'!$F$2:$F$300,$F361,'New England Half'!$J$2:$J$300)</f>
        <v>0</v>
      </c>
      <c r="M361" s="28">
        <f>SUM(G361:L361)</f>
        <v>2</v>
      </c>
    </row>
    <row r="362" spans="1:13" ht="12.45" x14ac:dyDescent="0.3">
      <c r="A362" s="2" t="s">
        <v>397</v>
      </c>
      <c r="B362" s="2" t="s">
        <v>398</v>
      </c>
      <c r="C362" s="2" t="s">
        <v>57</v>
      </c>
      <c r="D362" s="2">
        <v>45</v>
      </c>
      <c r="E362" t="s">
        <v>20</v>
      </c>
      <c r="F362" s="6" t="str">
        <f>A362&amp;B362&amp;C362&amp;E362</f>
        <v>LorenStaceyFMILLENNIUM RUNNING</v>
      </c>
      <c r="G362" s="26">
        <f>SUMIF('Nashua 10K'!$F$2:$F$300,$F362,'Nashua 10K'!$J$2:$J$300)</f>
        <v>0</v>
      </c>
      <c r="H362" s="26">
        <f>SUMIF('Cinco 5K'!$F$2:$F$399,$F362,'Cinco 5K'!$J$2:$J$399)</f>
        <v>2</v>
      </c>
      <c r="I362" s="26">
        <f>SUMIF('Run for Freedom 10K'!$F$2:$F$300,$F362,'Run for Freedom 10K'!$J$2:$J$300)</f>
        <v>0</v>
      </c>
      <c r="J362" s="26">
        <f>SUMIF('Half Way to St. Patty 5K'!$F$2:$F$300,$F362,'Half Way to St. Patty 5K'!$J$2:$J$300)</f>
        <v>0</v>
      </c>
      <c r="K362" s="26">
        <f>SUMIF('Downriver 10K'!$F$2:$F$300,$F362,'Downriver 10K'!$J$2:$J$300)</f>
        <v>0</v>
      </c>
      <c r="L362" s="26">
        <f>SUMIF('New England Half'!$F$2:$F$300,$F362,'New England Half'!$J$2:$J$300)</f>
        <v>0</v>
      </c>
      <c r="M362" s="28">
        <f>SUM(G362:L362)</f>
        <v>2</v>
      </c>
    </row>
    <row r="363" spans="1:13" ht="12.45" x14ac:dyDescent="0.3">
      <c r="A363" s="29" t="s">
        <v>322</v>
      </c>
      <c r="B363" s="29" t="s">
        <v>294</v>
      </c>
      <c r="C363" s="29" t="s">
        <v>57</v>
      </c>
      <c r="D363" s="2">
        <v>40</v>
      </c>
      <c r="E363" t="s">
        <v>20</v>
      </c>
      <c r="F363" s="6" t="str">
        <f>A363&amp;B363&amp;C363&amp;E363</f>
        <v>MeghanStoneFMILLENNIUM RUNNING</v>
      </c>
      <c r="G363" s="26">
        <f>SUMIF('Nashua 10K'!$F$2:$F$300,$F363,'Nashua 10K'!$J$2:$J$300)</f>
        <v>0</v>
      </c>
      <c r="H363" s="26">
        <f>SUMIF('Cinco 5K'!$F$2:$F$399,$F363,'Cinco 5K'!$J$2:$J$399)</f>
        <v>2</v>
      </c>
      <c r="I363" s="26">
        <f>SUMIF('Run for Freedom 10K'!$F$2:$F$300,$F363,'Run for Freedom 10K'!$J$2:$J$300)</f>
        <v>0</v>
      </c>
      <c r="J363" s="26">
        <f>SUMIF('Half Way to St. Patty 5K'!$F$2:$F$300,$F363,'Half Way to St. Patty 5K'!$J$2:$J$300)</f>
        <v>0</v>
      </c>
      <c r="K363" s="26">
        <f>SUMIF('Downriver 10K'!$F$2:$F$300,$F363,'Downriver 10K'!$J$2:$J$300)</f>
        <v>0</v>
      </c>
      <c r="L363" s="26">
        <f>SUMIF('New England Half'!$F$2:$F$300,$F363,'New England Half'!$J$2:$J$300)</f>
        <v>0</v>
      </c>
      <c r="M363" s="28">
        <f>SUM(G363:L363)</f>
        <v>2</v>
      </c>
    </row>
    <row r="364" spans="1:13" ht="12.45" x14ac:dyDescent="0.3">
      <c r="A364" s="3" t="s">
        <v>334</v>
      </c>
      <c r="B364" s="3" t="s">
        <v>787</v>
      </c>
      <c r="C364" s="3" t="s">
        <v>57</v>
      </c>
      <c r="D364" s="3">
        <v>61</v>
      </c>
      <c r="E364" t="s">
        <v>20</v>
      </c>
      <c r="F364" s="6" t="str">
        <f>A364&amp;B364&amp;C364&amp;E364</f>
        <v>JudyTardifFMILLENNIUM RUNNING</v>
      </c>
      <c r="G364" s="26">
        <f>SUMIF('Nashua 10K'!$F$2:$F$300,$F364,'Nashua 10K'!$J$2:$J$300)</f>
        <v>0</v>
      </c>
      <c r="H364" s="26">
        <f>SUMIF('Cinco 5K'!$F$2:$F$399,$F364,'Cinco 5K'!$J$2:$J$399)</f>
        <v>0</v>
      </c>
      <c r="I364" s="26">
        <f>SUMIF('Run for Freedom 10K'!$F$2:$F$300,$F364,'Run for Freedom 10K'!$J$2:$J$300)</f>
        <v>0</v>
      </c>
      <c r="J364" s="26">
        <f>SUMIF('Half Way to St. Patty 5K'!$F$2:$F$300,$F364,'Half Way to St. Patty 5K'!$J$2:$J$300)</f>
        <v>2</v>
      </c>
      <c r="K364" s="26">
        <f>SUMIF('Downriver 10K'!$F$2:$F$300,$F364,'Downriver 10K'!$J$2:$J$300)</f>
        <v>0</v>
      </c>
      <c r="L364" s="26">
        <f>SUMIF('New England Half'!$F$2:$F$300,$F364,'New England Half'!$J$2:$J$300)</f>
        <v>0</v>
      </c>
      <c r="M364" s="28">
        <f>SUM(G364:L364)</f>
        <v>2</v>
      </c>
    </row>
    <row r="365" spans="1:13" ht="12.45" x14ac:dyDescent="0.3">
      <c r="A365" s="3" t="s">
        <v>143</v>
      </c>
      <c r="B365" s="3" t="s">
        <v>459</v>
      </c>
      <c r="C365" s="3" t="s">
        <v>57</v>
      </c>
      <c r="D365" s="3">
        <v>47</v>
      </c>
      <c r="E365" t="s">
        <v>20</v>
      </c>
      <c r="F365" s="6" t="str">
        <f>A365&amp;B365&amp;C365&amp;E365</f>
        <v>AlisonThompsonFMILLENNIUM RUNNING</v>
      </c>
      <c r="G365" s="26">
        <f>SUMIF('Nashua 10K'!$F$2:$F$300,$F365,'Nashua 10K'!$J$2:$J$300)</f>
        <v>0</v>
      </c>
      <c r="H365" s="26">
        <f>SUMIF('Cinco 5K'!$F$2:$F$399,$F365,'Cinco 5K'!$J$2:$J$399)</f>
        <v>2</v>
      </c>
      <c r="I365" s="26">
        <f>SUMIF('Run for Freedom 10K'!$F$2:$F$300,$F365,'Run for Freedom 10K'!$J$2:$J$300)</f>
        <v>0</v>
      </c>
      <c r="J365" s="26">
        <f>SUMIF('Half Way to St. Patty 5K'!$F$2:$F$300,$F365,'Half Way to St. Patty 5K'!$J$2:$J$300)</f>
        <v>0</v>
      </c>
      <c r="K365" s="26">
        <f>SUMIF('Downriver 10K'!$F$2:$F$300,$F365,'Downriver 10K'!$J$2:$J$300)</f>
        <v>0</v>
      </c>
      <c r="L365" s="26">
        <f>SUMIF('New England Half'!$F$2:$F$300,$F365,'New England Half'!$J$2:$J$300)</f>
        <v>0</v>
      </c>
      <c r="M365" s="28">
        <f>SUM(G365:L365)</f>
        <v>2</v>
      </c>
    </row>
    <row r="366" spans="1:13" ht="12.45" x14ac:dyDescent="0.3">
      <c r="A366" s="2" t="s">
        <v>370</v>
      </c>
      <c r="B366" s="2" t="s">
        <v>371</v>
      </c>
      <c r="C366" s="2" t="s">
        <v>57</v>
      </c>
      <c r="D366" s="2">
        <v>42</v>
      </c>
      <c r="E366" t="s">
        <v>20</v>
      </c>
      <c r="F366" s="6" t="str">
        <f>A366&amp;B366&amp;C366&amp;E366</f>
        <v>Allison LWallsFMILLENNIUM RUNNING</v>
      </c>
      <c r="G366" s="26">
        <f>SUMIF('Nashua 10K'!$F$2:$F$300,$F366,'Nashua 10K'!$J$2:$J$300)</f>
        <v>0</v>
      </c>
      <c r="H366" s="26">
        <f>SUMIF('Cinco 5K'!$F$2:$F$399,$F366,'Cinco 5K'!$J$2:$J$399)</f>
        <v>2</v>
      </c>
      <c r="I366" s="26">
        <f>SUMIF('Run for Freedom 10K'!$F$2:$F$300,$F366,'Run for Freedom 10K'!$J$2:$J$300)</f>
        <v>0</v>
      </c>
      <c r="J366" s="26">
        <f>SUMIF('Half Way to St. Patty 5K'!$F$2:$F$300,$F366,'Half Way to St. Patty 5K'!$J$2:$J$300)</f>
        <v>0</v>
      </c>
      <c r="K366" s="26">
        <f>SUMIF('Downriver 10K'!$F$2:$F$300,$F366,'Downriver 10K'!$J$2:$J$300)</f>
        <v>0</v>
      </c>
      <c r="L366" s="26">
        <f>SUMIF('New England Half'!$F$2:$F$300,$F366,'New England Half'!$J$2:$J$300)</f>
        <v>0</v>
      </c>
      <c r="M366" s="28">
        <f>SUM(G366:L366)</f>
        <v>2</v>
      </c>
    </row>
    <row r="367" spans="1:13" ht="12.45" x14ac:dyDescent="0.3">
      <c r="A367" s="3" t="s">
        <v>788</v>
      </c>
      <c r="B367" s="3" t="s">
        <v>789</v>
      </c>
      <c r="C367" s="3" t="s">
        <v>57</v>
      </c>
      <c r="D367" s="3">
        <v>37</v>
      </c>
      <c r="E367" t="s">
        <v>20</v>
      </c>
      <c r="F367" s="6" t="str">
        <f>A367&amp;B367&amp;C367&amp;E367</f>
        <v>CarinWhelehanFMILLENNIUM RUNNING</v>
      </c>
      <c r="G367" s="26">
        <f>SUMIF('Nashua 10K'!$F$2:$F$300,$F367,'Nashua 10K'!$J$2:$J$300)</f>
        <v>0</v>
      </c>
      <c r="H367" s="26">
        <f>SUMIF('Cinco 5K'!$F$2:$F$399,$F367,'Cinco 5K'!$J$2:$J$399)</f>
        <v>0</v>
      </c>
      <c r="I367" s="26">
        <f>SUMIF('Run for Freedom 10K'!$F$2:$F$300,$F367,'Run for Freedom 10K'!$J$2:$J$300)</f>
        <v>0</v>
      </c>
      <c r="J367" s="26">
        <f>SUMIF('Half Way to St. Patty 5K'!$F$2:$F$300,$F367,'Half Way to St. Patty 5K'!$J$2:$J$300)</f>
        <v>2</v>
      </c>
      <c r="K367" s="26">
        <f>SUMIF('Downriver 10K'!$F$2:$F$300,$F367,'Downriver 10K'!$J$2:$J$300)</f>
        <v>0</v>
      </c>
      <c r="L367" s="26">
        <f>SUMIF('New England Half'!$F$2:$F$300,$F367,'New England Half'!$J$2:$J$300)</f>
        <v>0</v>
      </c>
      <c r="M367" s="28">
        <f>SUM(G367:L367)</f>
        <v>2</v>
      </c>
    </row>
    <row r="368" spans="1:13" ht="12.45" x14ac:dyDescent="0.3">
      <c r="M368" s="28"/>
    </row>
    <row r="369" spans="13:13" ht="12.45" x14ac:dyDescent="0.3">
      <c r="M369" s="28"/>
    </row>
    <row r="370" spans="13:13" ht="12.45" x14ac:dyDescent="0.3">
      <c r="M370" s="28"/>
    </row>
    <row r="371" spans="13:13" ht="12.45" x14ac:dyDescent="0.3">
      <c r="M371" s="28"/>
    </row>
    <row r="372" spans="13:13" ht="12.45" x14ac:dyDescent="0.3">
      <c r="M372" s="28"/>
    </row>
    <row r="373" spans="13:13" ht="12.45" x14ac:dyDescent="0.3">
      <c r="M373" s="28"/>
    </row>
    <row r="374" spans="13:13" ht="12.45" x14ac:dyDescent="0.3">
      <c r="M374" s="28"/>
    </row>
    <row r="375" spans="13:13" ht="12.45" x14ac:dyDescent="0.3">
      <c r="M375" s="28"/>
    </row>
    <row r="376" spans="13:13" ht="12.45" x14ac:dyDescent="0.3">
      <c r="M376" s="28"/>
    </row>
    <row r="377" spans="13:13" ht="12.45" x14ac:dyDescent="0.3">
      <c r="M377" s="28"/>
    </row>
    <row r="378" spans="13:13" ht="12.45" x14ac:dyDescent="0.3">
      <c r="M378" s="28"/>
    </row>
    <row r="379" spans="13:13" ht="12.45" x14ac:dyDescent="0.3">
      <c r="M379" s="28"/>
    </row>
    <row r="380" spans="13:13" ht="12.45" x14ac:dyDescent="0.3">
      <c r="M380" s="28"/>
    </row>
    <row r="381" spans="13:13" ht="12.45" x14ac:dyDescent="0.3">
      <c r="M381" s="28"/>
    </row>
    <row r="382" spans="13:13" ht="12.45" x14ac:dyDescent="0.3">
      <c r="M382" s="28"/>
    </row>
    <row r="383" spans="13:13" ht="12.45" x14ac:dyDescent="0.3">
      <c r="M383" s="28"/>
    </row>
    <row r="384" spans="13:13" ht="12.45" x14ac:dyDescent="0.3">
      <c r="M384" s="28"/>
    </row>
    <row r="385" spans="13:13" ht="12.45" x14ac:dyDescent="0.3">
      <c r="M385" s="28"/>
    </row>
    <row r="386" spans="13:13" ht="12.45" x14ac:dyDescent="0.3">
      <c r="M386" s="28"/>
    </row>
    <row r="387" spans="13:13" ht="12.45" x14ac:dyDescent="0.3">
      <c r="M387" s="28"/>
    </row>
    <row r="388" spans="13:13" ht="12.45" x14ac:dyDescent="0.3">
      <c r="M388" s="28"/>
    </row>
    <row r="389" spans="13:13" ht="12.45" x14ac:dyDescent="0.3">
      <c r="M389" s="28"/>
    </row>
    <row r="390" spans="13:13" ht="12.45" x14ac:dyDescent="0.3">
      <c r="M390" s="28"/>
    </row>
    <row r="391" spans="13:13" ht="12.45" x14ac:dyDescent="0.3">
      <c r="M391" s="28"/>
    </row>
    <row r="392" spans="13:13" ht="12.45" x14ac:dyDescent="0.3">
      <c r="M392" s="28"/>
    </row>
    <row r="393" spans="13:13" ht="12.45" x14ac:dyDescent="0.3">
      <c r="M393" s="28"/>
    </row>
    <row r="394" spans="13:13" ht="12.45" x14ac:dyDescent="0.3">
      <c r="M394" s="28"/>
    </row>
    <row r="395" spans="13:13" ht="12.45" x14ac:dyDescent="0.3">
      <c r="M395" s="28"/>
    </row>
    <row r="396" spans="13:13" ht="12.45" x14ac:dyDescent="0.3">
      <c r="M396" s="28"/>
    </row>
    <row r="397" spans="13:13" ht="12.45" x14ac:dyDescent="0.3">
      <c r="M397" s="28"/>
    </row>
    <row r="398" spans="13:13" ht="12.45" x14ac:dyDescent="0.3">
      <c r="M398" s="28"/>
    </row>
    <row r="399" spans="13:13" ht="12.45" x14ac:dyDescent="0.3">
      <c r="M399" s="28"/>
    </row>
    <row r="400" spans="13:13" ht="12.45" x14ac:dyDescent="0.3">
      <c r="M400" s="28"/>
    </row>
    <row r="401" spans="13:13" ht="12.45" x14ac:dyDescent="0.3">
      <c r="M401" s="28"/>
    </row>
    <row r="402" spans="13:13" ht="12.45" x14ac:dyDescent="0.3">
      <c r="M402" s="28"/>
    </row>
    <row r="403" spans="13:13" ht="12.45" x14ac:dyDescent="0.3">
      <c r="M403" s="28"/>
    </row>
    <row r="404" spans="13:13" ht="12.45" x14ac:dyDescent="0.3">
      <c r="M404" s="28"/>
    </row>
    <row r="405" spans="13:13" ht="12.45" x14ac:dyDescent="0.3">
      <c r="M405" s="28"/>
    </row>
    <row r="406" spans="13:13" ht="12.45" x14ac:dyDescent="0.3">
      <c r="M406" s="28"/>
    </row>
    <row r="407" spans="13:13" ht="12.45" x14ac:dyDescent="0.3">
      <c r="M407" s="28"/>
    </row>
    <row r="408" spans="13:13" ht="12.45" x14ac:dyDescent="0.3">
      <c r="M408" s="28"/>
    </row>
    <row r="409" spans="13:13" ht="12.45" x14ac:dyDescent="0.3">
      <c r="M409" s="28"/>
    </row>
    <row r="410" spans="13:13" ht="12.45" x14ac:dyDescent="0.3">
      <c r="M410" s="28"/>
    </row>
    <row r="411" spans="13:13" ht="12.45" x14ac:dyDescent="0.3">
      <c r="M411" s="28"/>
    </row>
    <row r="412" spans="13:13" ht="12.45" x14ac:dyDescent="0.3">
      <c r="M412" s="28"/>
    </row>
    <row r="413" spans="13:13" ht="12.45" x14ac:dyDescent="0.3">
      <c r="M413" s="28"/>
    </row>
    <row r="414" spans="13:13" ht="12.45" x14ac:dyDescent="0.3">
      <c r="M414" s="28"/>
    </row>
    <row r="415" spans="13:13" ht="12.45" x14ac:dyDescent="0.3">
      <c r="M415" s="28"/>
    </row>
    <row r="416" spans="13:13" ht="12.45" x14ac:dyDescent="0.3">
      <c r="M416" s="28"/>
    </row>
    <row r="417" spans="13:13" ht="12.45" x14ac:dyDescent="0.3">
      <c r="M417" s="28"/>
    </row>
    <row r="418" spans="13:13" ht="12.45" x14ac:dyDescent="0.3">
      <c r="M418" s="28"/>
    </row>
    <row r="419" spans="13:13" ht="12.45" x14ac:dyDescent="0.3">
      <c r="M419" s="28"/>
    </row>
    <row r="420" spans="13:13" ht="12.45" x14ac:dyDescent="0.3">
      <c r="M420" s="28"/>
    </row>
    <row r="421" spans="13:13" ht="12.45" x14ac:dyDescent="0.3">
      <c r="M421" s="28"/>
    </row>
    <row r="422" spans="13:13" ht="12.45" x14ac:dyDescent="0.3">
      <c r="M422" s="28"/>
    </row>
    <row r="423" spans="13:13" ht="12.45" x14ac:dyDescent="0.3">
      <c r="M423" s="28"/>
    </row>
    <row r="424" spans="13:13" ht="12.45" x14ac:dyDescent="0.3">
      <c r="M424" s="28"/>
    </row>
    <row r="425" spans="13:13" ht="12.45" x14ac:dyDescent="0.3">
      <c r="M425" s="28"/>
    </row>
    <row r="426" spans="13:13" ht="12.45" x14ac:dyDescent="0.3">
      <c r="M426" s="28"/>
    </row>
    <row r="427" spans="13:13" ht="12.45" x14ac:dyDescent="0.3">
      <c r="M427" s="28"/>
    </row>
    <row r="428" spans="13:13" ht="12.45" x14ac:dyDescent="0.3">
      <c r="M428" s="28"/>
    </row>
    <row r="429" spans="13:13" ht="12.45" x14ac:dyDescent="0.3">
      <c r="M429" s="28"/>
    </row>
    <row r="430" spans="13:13" ht="12.45" x14ac:dyDescent="0.3">
      <c r="M430" s="28"/>
    </row>
    <row r="431" spans="13:13" ht="12.45" x14ac:dyDescent="0.3">
      <c r="M431" s="28"/>
    </row>
    <row r="432" spans="13:13" ht="12.45" x14ac:dyDescent="0.3">
      <c r="M432" s="28"/>
    </row>
    <row r="433" spans="13:13" ht="12.45" x14ac:dyDescent="0.3">
      <c r="M433" s="28"/>
    </row>
    <row r="434" spans="13:13" ht="12.45" x14ac:dyDescent="0.3">
      <c r="M434" s="28"/>
    </row>
    <row r="435" spans="13:13" ht="12.45" x14ac:dyDescent="0.3">
      <c r="M435" s="28"/>
    </row>
    <row r="436" spans="13:13" ht="12.45" x14ac:dyDescent="0.3">
      <c r="M436" s="28"/>
    </row>
    <row r="437" spans="13:13" ht="12.45" x14ac:dyDescent="0.3">
      <c r="M437" s="28"/>
    </row>
    <row r="438" spans="13:13" ht="12.45" x14ac:dyDescent="0.3">
      <c r="M438" s="28"/>
    </row>
    <row r="439" spans="13:13" ht="12.45" x14ac:dyDescent="0.3">
      <c r="M439" s="28"/>
    </row>
    <row r="440" spans="13:13" ht="12.45" x14ac:dyDescent="0.3">
      <c r="M440" s="28"/>
    </row>
    <row r="441" spans="13:13" ht="12.45" x14ac:dyDescent="0.3">
      <c r="M441" s="28"/>
    </row>
    <row r="442" spans="13:13" ht="12.45" x14ac:dyDescent="0.3">
      <c r="M442" s="28"/>
    </row>
    <row r="443" spans="13:13" ht="12.45" x14ac:dyDescent="0.3">
      <c r="M443" s="28"/>
    </row>
    <row r="444" spans="13:13" ht="12.45" x14ac:dyDescent="0.3">
      <c r="M444" s="28"/>
    </row>
    <row r="445" spans="13:13" ht="12.45" x14ac:dyDescent="0.3">
      <c r="M445" s="28"/>
    </row>
    <row r="446" spans="13:13" ht="12.45" x14ac:dyDescent="0.3">
      <c r="M446" s="28"/>
    </row>
    <row r="447" spans="13:13" ht="12.45" x14ac:dyDescent="0.3">
      <c r="M447" s="28"/>
    </row>
    <row r="448" spans="13:13" ht="12.45" x14ac:dyDescent="0.3">
      <c r="M448" s="28"/>
    </row>
    <row r="449" spans="13:13" ht="12.45" x14ac:dyDescent="0.3">
      <c r="M449" s="28"/>
    </row>
    <row r="450" spans="13:13" ht="12.45" x14ac:dyDescent="0.3">
      <c r="M450" s="28"/>
    </row>
    <row r="451" spans="13:13" ht="12.45" x14ac:dyDescent="0.3">
      <c r="M451" s="28"/>
    </row>
    <row r="452" spans="13:13" ht="12.45" x14ac:dyDescent="0.3">
      <c r="M452" s="28"/>
    </row>
    <row r="453" spans="13:13" ht="12.45" x14ac:dyDescent="0.3">
      <c r="M453" s="28"/>
    </row>
    <row r="454" spans="13:13" ht="12.45" x14ac:dyDescent="0.3">
      <c r="M454" s="28"/>
    </row>
    <row r="455" spans="13:13" ht="12.45" x14ac:dyDescent="0.3">
      <c r="M455" s="28"/>
    </row>
    <row r="456" spans="13:13" ht="12.45" x14ac:dyDescent="0.3">
      <c r="M456" s="28"/>
    </row>
    <row r="457" spans="13:13" ht="12.45" x14ac:dyDescent="0.3">
      <c r="M457" s="28"/>
    </row>
    <row r="458" spans="13:13" ht="12.45" x14ac:dyDescent="0.3">
      <c r="M458" s="28"/>
    </row>
    <row r="459" spans="13:13" ht="12.45" x14ac:dyDescent="0.3">
      <c r="M459" s="28"/>
    </row>
    <row r="460" spans="13:13" ht="12.45" x14ac:dyDescent="0.3">
      <c r="M460" s="28"/>
    </row>
    <row r="461" spans="13:13" ht="12.45" x14ac:dyDescent="0.3">
      <c r="M461" s="28"/>
    </row>
    <row r="462" spans="13:13" ht="12.45" x14ac:dyDescent="0.3">
      <c r="M462" s="28"/>
    </row>
    <row r="463" spans="13:13" ht="12.45" x14ac:dyDescent="0.3">
      <c r="M463" s="28"/>
    </row>
    <row r="464" spans="13:13" ht="12.45" x14ac:dyDescent="0.3">
      <c r="M464" s="28"/>
    </row>
    <row r="465" spans="13:13" ht="12.45" x14ac:dyDescent="0.3">
      <c r="M465" s="28"/>
    </row>
    <row r="466" spans="13:13" ht="12.45" x14ac:dyDescent="0.3">
      <c r="M466" s="28"/>
    </row>
    <row r="467" spans="13:13" ht="12.45" x14ac:dyDescent="0.3">
      <c r="M467" s="28"/>
    </row>
    <row r="468" spans="13:13" ht="12.45" x14ac:dyDescent="0.3">
      <c r="M468" s="28"/>
    </row>
    <row r="469" spans="13:13" ht="12.45" x14ac:dyDescent="0.3">
      <c r="M469" s="28"/>
    </row>
    <row r="470" spans="13:13" ht="12.45" x14ac:dyDescent="0.3">
      <c r="M470" s="28"/>
    </row>
    <row r="471" spans="13:13" ht="12.45" x14ac:dyDescent="0.3">
      <c r="M471" s="28"/>
    </row>
    <row r="472" spans="13:13" ht="12.45" x14ac:dyDescent="0.3">
      <c r="M472" s="28"/>
    </row>
    <row r="473" spans="13:13" ht="12.45" x14ac:dyDescent="0.3">
      <c r="M473" s="28"/>
    </row>
    <row r="474" spans="13:13" ht="12.45" x14ac:dyDescent="0.3">
      <c r="M474" s="28"/>
    </row>
    <row r="475" spans="13:13" ht="12.45" x14ac:dyDescent="0.3">
      <c r="M475" s="28"/>
    </row>
    <row r="476" spans="13:13" ht="12.45" x14ac:dyDescent="0.3">
      <c r="M476" s="28"/>
    </row>
    <row r="477" spans="13:13" ht="12.45" x14ac:dyDescent="0.3">
      <c r="M477" s="28"/>
    </row>
    <row r="478" spans="13:13" ht="12.45" x14ac:dyDescent="0.3">
      <c r="M478" s="28"/>
    </row>
    <row r="479" spans="13:13" ht="12.45" x14ac:dyDescent="0.3">
      <c r="M479" s="28"/>
    </row>
    <row r="480" spans="13:13" ht="12.45" x14ac:dyDescent="0.3">
      <c r="M480" s="28"/>
    </row>
    <row r="481" spans="13:13" ht="12.45" x14ac:dyDescent="0.3">
      <c r="M481" s="28"/>
    </row>
    <row r="482" spans="13:13" ht="12.45" x14ac:dyDescent="0.3">
      <c r="M482" s="28"/>
    </row>
    <row r="483" spans="13:13" ht="12.45" x14ac:dyDescent="0.3">
      <c r="M483" s="28"/>
    </row>
    <row r="484" spans="13:13" ht="12.45" x14ac:dyDescent="0.3">
      <c r="M484" s="28"/>
    </row>
    <row r="485" spans="13:13" ht="12.45" x14ac:dyDescent="0.3">
      <c r="M485" s="28"/>
    </row>
    <row r="486" spans="13:13" ht="12.45" x14ac:dyDescent="0.3">
      <c r="M486" s="28"/>
    </row>
    <row r="487" spans="13:13" ht="12.45" x14ac:dyDescent="0.3">
      <c r="M487" s="28"/>
    </row>
    <row r="488" spans="13:13" ht="12.45" x14ac:dyDescent="0.3">
      <c r="M488" s="28"/>
    </row>
    <row r="489" spans="13:13" ht="12.45" x14ac:dyDescent="0.3">
      <c r="M489" s="28"/>
    </row>
    <row r="490" spans="13:13" ht="12.45" x14ac:dyDescent="0.3">
      <c r="M490" s="28"/>
    </row>
    <row r="491" spans="13:13" ht="12.45" x14ac:dyDescent="0.3">
      <c r="M491" s="28"/>
    </row>
    <row r="492" spans="13:13" ht="12.45" x14ac:dyDescent="0.3">
      <c r="M492" s="28"/>
    </row>
    <row r="493" spans="13:13" ht="12.45" x14ac:dyDescent="0.3">
      <c r="M493" s="28"/>
    </row>
    <row r="494" spans="13:13" ht="12.45" x14ac:dyDescent="0.3">
      <c r="M494" s="28"/>
    </row>
    <row r="495" spans="13:13" ht="12.45" x14ac:dyDescent="0.3">
      <c r="M495" s="28"/>
    </row>
    <row r="496" spans="13:13" ht="12.45" x14ac:dyDescent="0.3">
      <c r="M496" s="28"/>
    </row>
    <row r="497" spans="13:13" ht="12.45" x14ac:dyDescent="0.3">
      <c r="M497" s="28"/>
    </row>
    <row r="498" spans="13:13" ht="12.45" x14ac:dyDescent="0.3">
      <c r="M498" s="28"/>
    </row>
    <row r="499" spans="13:13" ht="12.45" x14ac:dyDescent="0.3">
      <c r="M499" s="28"/>
    </row>
    <row r="500" spans="13:13" ht="12.45" x14ac:dyDescent="0.3">
      <c r="M500" s="28"/>
    </row>
    <row r="501" spans="13:13" ht="12.45" x14ac:dyDescent="0.3">
      <c r="M501" s="28"/>
    </row>
    <row r="502" spans="13:13" ht="12.45" x14ac:dyDescent="0.3">
      <c r="M502" s="28"/>
    </row>
    <row r="503" spans="13:13" ht="12.45" x14ac:dyDescent="0.3">
      <c r="M503" s="28"/>
    </row>
    <row r="504" spans="13:13" ht="12.45" x14ac:dyDescent="0.3">
      <c r="M504" s="28"/>
    </row>
    <row r="505" spans="13:13" ht="12.45" x14ac:dyDescent="0.3">
      <c r="M505" s="28"/>
    </row>
    <row r="506" spans="13:13" ht="12.45" x14ac:dyDescent="0.3">
      <c r="M506" s="28"/>
    </row>
    <row r="507" spans="13:13" ht="12.45" x14ac:dyDescent="0.3">
      <c r="M507" s="28"/>
    </row>
    <row r="508" spans="13:13" ht="12.45" x14ac:dyDescent="0.3">
      <c r="M508" s="28"/>
    </row>
    <row r="509" spans="13:13" ht="12.45" x14ac:dyDescent="0.3">
      <c r="M509" s="28"/>
    </row>
    <row r="510" spans="13:13" ht="12.45" x14ac:dyDescent="0.3">
      <c r="M510" s="28"/>
    </row>
    <row r="511" spans="13:13" ht="12.45" x14ac:dyDescent="0.3">
      <c r="M511" s="28"/>
    </row>
    <row r="512" spans="13:13" ht="12.45" x14ac:dyDescent="0.3">
      <c r="M512" s="28"/>
    </row>
    <row r="513" spans="13:13" ht="12.45" x14ac:dyDescent="0.3">
      <c r="M513" s="28"/>
    </row>
    <row r="514" spans="13:13" ht="12.45" x14ac:dyDescent="0.3">
      <c r="M514" s="28"/>
    </row>
    <row r="515" spans="13:13" ht="12.45" x14ac:dyDescent="0.3">
      <c r="M515" s="28"/>
    </row>
    <row r="516" spans="13:13" ht="12.45" x14ac:dyDescent="0.3">
      <c r="M516" s="28"/>
    </row>
    <row r="517" spans="13:13" ht="12.45" x14ac:dyDescent="0.3">
      <c r="M517" s="28"/>
    </row>
    <row r="518" spans="13:13" ht="12.45" x14ac:dyDescent="0.3">
      <c r="M518" s="28"/>
    </row>
    <row r="519" spans="13:13" ht="12.45" x14ac:dyDescent="0.3">
      <c r="M519" s="28"/>
    </row>
    <row r="520" spans="13:13" ht="12.45" x14ac:dyDescent="0.3">
      <c r="M520" s="28"/>
    </row>
    <row r="521" spans="13:13" ht="12.45" x14ac:dyDescent="0.3">
      <c r="M521" s="28"/>
    </row>
    <row r="522" spans="13:13" ht="12.45" x14ac:dyDescent="0.3">
      <c r="M522" s="28"/>
    </row>
    <row r="523" spans="13:13" ht="12.45" x14ac:dyDescent="0.3">
      <c r="M523" s="28"/>
    </row>
    <row r="524" spans="13:13" ht="12.45" x14ac:dyDescent="0.3">
      <c r="M524" s="28"/>
    </row>
    <row r="525" spans="13:13" ht="12.45" x14ac:dyDescent="0.3">
      <c r="M525" s="28"/>
    </row>
    <row r="526" spans="13:13" ht="12.45" x14ac:dyDescent="0.3">
      <c r="M526" s="28"/>
    </row>
    <row r="527" spans="13:13" ht="12.45" x14ac:dyDescent="0.3">
      <c r="M527" s="28"/>
    </row>
    <row r="528" spans="13:13" ht="12.45" x14ac:dyDescent="0.3">
      <c r="M528" s="28"/>
    </row>
    <row r="529" spans="13:13" ht="12.45" x14ac:dyDescent="0.3">
      <c r="M529" s="28"/>
    </row>
    <row r="530" spans="13:13" ht="12.45" x14ac:dyDescent="0.3">
      <c r="M530" s="28"/>
    </row>
    <row r="531" spans="13:13" ht="12.45" x14ac:dyDescent="0.3">
      <c r="M531" s="28"/>
    </row>
    <row r="532" spans="13:13" ht="12.45" x14ac:dyDescent="0.3">
      <c r="M532" s="28"/>
    </row>
    <row r="533" spans="13:13" ht="12.45" x14ac:dyDescent="0.3">
      <c r="M533" s="28"/>
    </row>
    <row r="534" spans="13:13" ht="12.45" x14ac:dyDescent="0.3">
      <c r="M534" s="28"/>
    </row>
    <row r="535" spans="13:13" ht="12.45" x14ac:dyDescent="0.3">
      <c r="M535" s="28"/>
    </row>
    <row r="536" spans="13:13" ht="12.45" x14ac:dyDescent="0.3">
      <c r="M536" s="28"/>
    </row>
    <row r="537" spans="13:13" ht="12.45" x14ac:dyDescent="0.3">
      <c r="M537" s="28"/>
    </row>
    <row r="538" spans="13:13" ht="12.45" x14ac:dyDescent="0.3">
      <c r="M538" s="28"/>
    </row>
    <row r="539" spans="13:13" ht="12.45" x14ac:dyDescent="0.3">
      <c r="M539" s="28"/>
    </row>
    <row r="540" spans="13:13" ht="12.45" x14ac:dyDescent="0.3">
      <c r="M540" s="28"/>
    </row>
    <row r="541" spans="13:13" ht="12.45" x14ac:dyDescent="0.3">
      <c r="M541" s="28"/>
    </row>
    <row r="542" spans="13:13" ht="12.45" x14ac:dyDescent="0.3">
      <c r="M542" s="28"/>
    </row>
    <row r="543" spans="13:13" ht="12.45" x14ac:dyDescent="0.3">
      <c r="M543" s="28"/>
    </row>
    <row r="544" spans="13:13" ht="12.45" x14ac:dyDescent="0.3">
      <c r="M544" s="28"/>
    </row>
    <row r="545" spans="13:13" ht="12.45" x14ac:dyDescent="0.3">
      <c r="M545" s="28"/>
    </row>
    <row r="546" spans="13:13" ht="12.45" x14ac:dyDescent="0.3">
      <c r="M546" s="28"/>
    </row>
    <row r="547" spans="13:13" ht="12.45" x14ac:dyDescent="0.3">
      <c r="M547" s="28"/>
    </row>
    <row r="548" spans="13:13" ht="12.45" x14ac:dyDescent="0.3">
      <c r="M548" s="28"/>
    </row>
    <row r="549" spans="13:13" ht="12.45" x14ac:dyDescent="0.3">
      <c r="M549" s="28"/>
    </row>
    <row r="550" spans="13:13" ht="12.45" x14ac:dyDescent="0.3">
      <c r="M550" s="28"/>
    </row>
    <row r="551" spans="13:13" ht="12.45" x14ac:dyDescent="0.3">
      <c r="M551" s="28"/>
    </row>
    <row r="552" spans="13:13" ht="12.45" x14ac:dyDescent="0.3">
      <c r="M552" s="28"/>
    </row>
    <row r="553" spans="13:13" ht="12.45" x14ac:dyDescent="0.3">
      <c r="M553" s="28"/>
    </row>
    <row r="554" spans="13:13" ht="12.45" x14ac:dyDescent="0.3">
      <c r="M554" s="28"/>
    </row>
    <row r="555" spans="13:13" ht="12.45" x14ac:dyDescent="0.3">
      <c r="M555" s="28"/>
    </row>
    <row r="556" spans="13:13" ht="12.45" x14ac:dyDescent="0.3">
      <c r="M556" s="28"/>
    </row>
    <row r="557" spans="13:13" ht="12.45" x14ac:dyDescent="0.3">
      <c r="M557" s="28"/>
    </row>
    <row r="558" spans="13:13" ht="12.45" x14ac:dyDescent="0.3">
      <c r="M558" s="28"/>
    </row>
    <row r="559" spans="13:13" ht="12.45" x14ac:dyDescent="0.3">
      <c r="M559" s="28"/>
    </row>
    <row r="560" spans="13:13" ht="12.45" x14ac:dyDescent="0.3">
      <c r="M560" s="28"/>
    </row>
    <row r="561" spans="13:13" ht="12.45" x14ac:dyDescent="0.3">
      <c r="M561" s="28"/>
    </row>
    <row r="562" spans="13:13" ht="12.45" x14ac:dyDescent="0.3">
      <c r="M562" s="28"/>
    </row>
    <row r="563" spans="13:13" ht="12.45" x14ac:dyDescent="0.3">
      <c r="M563" s="28"/>
    </row>
    <row r="564" spans="13:13" ht="12.45" x14ac:dyDescent="0.3">
      <c r="M564" s="28"/>
    </row>
    <row r="565" spans="13:13" ht="12.45" x14ac:dyDescent="0.3">
      <c r="M565" s="28"/>
    </row>
    <row r="566" spans="13:13" ht="12.45" x14ac:dyDescent="0.3">
      <c r="M566" s="28"/>
    </row>
    <row r="567" spans="13:13" ht="12.45" x14ac:dyDescent="0.3">
      <c r="M567" s="28"/>
    </row>
    <row r="568" spans="13:13" ht="12.45" x14ac:dyDescent="0.3">
      <c r="M568" s="28"/>
    </row>
    <row r="569" spans="13:13" ht="12.45" x14ac:dyDescent="0.3">
      <c r="M569" s="28"/>
    </row>
    <row r="570" spans="13:13" ht="12.45" x14ac:dyDescent="0.3">
      <c r="M570" s="28"/>
    </row>
    <row r="571" spans="13:13" ht="12.45" x14ac:dyDescent="0.3">
      <c r="M571" s="28"/>
    </row>
    <row r="572" spans="13:13" ht="12.45" x14ac:dyDescent="0.3">
      <c r="M572" s="28"/>
    </row>
    <row r="573" spans="13:13" ht="12.45" x14ac:dyDescent="0.3">
      <c r="M573" s="28"/>
    </row>
    <row r="574" spans="13:13" ht="12.45" x14ac:dyDescent="0.3">
      <c r="M574" s="28"/>
    </row>
    <row r="575" spans="13:13" ht="12.45" x14ac:dyDescent="0.3">
      <c r="M575" s="28"/>
    </row>
    <row r="576" spans="13:13" ht="12.45" x14ac:dyDescent="0.3">
      <c r="M576" s="28"/>
    </row>
    <row r="577" spans="13:13" ht="12.45" x14ac:dyDescent="0.3">
      <c r="M577" s="28"/>
    </row>
    <row r="578" spans="13:13" ht="12.45" x14ac:dyDescent="0.3">
      <c r="M578" s="28"/>
    </row>
    <row r="579" spans="13:13" ht="12.45" x14ac:dyDescent="0.3">
      <c r="M579" s="28"/>
    </row>
    <row r="580" spans="13:13" ht="12.45" x14ac:dyDescent="0.3">
      <c r="M580" s="28"/>
    </row>
    <row r="581" spans="13:13" ht="12.45" x14ac:dyDescent="0.3">
      <c r="M581" s="28"/>
    </row>
    <row r="582" spans="13:13" ht="12.45" x14ac:dyDescent="0.3">
      <c r="M582" s="28"/>
    </row>
    <row r="583" spans="13:13" ht="12.45" x14ac:dyDescent="0.3">
      <c r="M583" s="28"/>
    </row>
    <row r="584" spans="13:13" ht="12.45" x14ac:dyDescent="0.3">
      <c r="M584" s="28"/>
    </row>
    <row r="585" spans="13:13" ht="12.45" x14ac:dyDescent="0.3">
      <c r="M585" s="28"/>
    </row>
    <row r="586" spans="13:13" ht="12.45" x14ac:dyDescent="0.3">
      <c r="M586" s="28"/>
    </row>
    <row r="587" spans="13:13" ht="12.45" x14ac:dyDescent="0.3">
      <c r="M587" s="28"/>
    </row>
    <row r="588" spans="13:13" ht="12.45" x14ac:dyDescent="0.3">
      <c r="M588" s="28"/>
    </row>
    <row r="589" spans="13:13" ht="12.45" x14ac:dyDescent="0.3">
      <c r="M589" s="28"/>
    </row>
    <row r="590" spans="13:13" ht="12.45" x14ac:dyDescent="0.3">
      <c r="M590" s="28"/>
    </row>
    <row r="591" spans="13:13" ht="12.45" x14ac:dyDescent="0.3">
      <c r="M591" s="28"/>
    </row>
    <row r="592" spans="13:13" ht="12.45" x14ac:dyDescent="0.3">
      <c r="M592" s="28"/>
    </row>
    <row r="593" spans="13:13" ht="12.45" x14ac:dyDescent="0.3">
      <c r="M593" s="28"/>
    </row>
    <row r="594" spans="13:13" ht="12.45" x14ac:dyDescent="0.3">
      <c r="M594" s="28"/>
    </row>
    <row r="595" spans="13:13" ht="12.45" x14ac:dyDescent="0.3">
      <c r="M595" s="28"/>
    </row>
    <row r="596" spans="13:13" ht="12.45" x14ac:dyDescent="0.3">
      <c r="M596" s="28"/>
    </row>
    <row r="597" spans="13:13" ht="12.45" x14ac:dyDescent="0.3">
      <c r="M597" s="28"/>
    </row>
    <row r="598" spans="13:13" ht="12.45" x14ac:dyDescent="0.3">
      <c r="M598" s="28"/>
    </row>
    <row r="599" spans="13:13" ht="12.45" x14ac:dyDescent="0.3">
      <c r="M599" s="28"/>
    </row>
    <row r="600" spans="13:13" ht="12.45" x14ac:dyDescent="0.3">
      <c r="M600" s="28"/>
    </row>
    <row r="601" spans="13:13" ht="12.45" x14ac:dyDescent="0.3">
      <c r="M601" s="28"/>
    </row>
    <row r="602" spans="13:13" ht="12.45" x14ac:dyDescent="0.3">
      <c r="M602" s="28"/>
    </row>
    <row r="603" spans="13:13" ht="12.45" x14ac:dyDescent="0.3">
      <c r="M603" s="28"/>
    </row>
    <row r="604" spans="13:13" ht="12.45" x14ac:dyDescent="0.3">
      <c r="M604" s="28"/>
    </row>
    <row r="605" spans="13:13" ht="12.45" x14ac:dyDescent="0.3">
      <c r="M605" s="28"/>
    </row>
    <row r="606" spans="13:13" ht="12.45" x14ac:dyDescent="0.3">
      <c r="M606" s="28"/>
    </row>
    <row r="607" spans="13:13" ht="12.45" x14ac:dyDescent="0.3">
      <c r="M607" s="28"/>
    </row>
    <row r="608" spans="13:13" ht="12.45" x14ac:dyDescent="0.3">
      <c r="M608" s="28"/>
    </row>
    <row r="609" spans="13:13" ht="12.45" x14ac:dyDescent="0.3">
      <c r="M609" s="28"/>
    </row>
    <row r="610" spans="13:13" ht="12.45" x14ac:dyDescent="0.3">
      <c r="M610" s="28"/>
    </row>
    <row r="611" spans="13:13" ht="12.45" x14ac:dyDescent="0.3">
      <c r="M611" s="28"/>
    </row>
    <row r="612" spans="13:13" ht="12.45" x14ac:dyDescent="0.3">
      <c r="M612" s="28"/>
    </row>
    <row r="613" spans="13:13" ht="12.45" x14ac:dyDescent="0.3">
      <c r="M613" s="28"/>
    </row>
    <row r="614" spans="13:13" ht="12.45" x14ac:dyDescent="0.3">
      <c r="M614" s="28"/>
    </row>
    <row r="615" spans="13:13" ht="12.45" x14ac:dyDescent="0.3">
      <c r="M615" s="28"/>
    </row>
    <row r="616" spans="13:13" ht="12.45" x14ac:dyDescent="0.3">
      <c r="M616" s="28"/>
    </row>
    <row r="617" spans="13:13" ht="12.45" x14ac:dyDescent="0.3">
      <c r="M617" s="28"/>
    </row>
    <row r="618" spans="13:13" ht="12.45" x14ac:dyDescent="0.3">
      <c r="M618" s="28"/>
    </row>
    <row r="619" spans="13:13" ht="12.45" x14ac:dyDescent="0.3">
      <c r="M619" s="28"/>
    </row>
    <row r="620" spans="13:13" ht="12.45" x14ac:dyDescent="0.3">
      <c r="M620" s="28"/>
    </row>
    <row r="621" spans="13:13" ht="12.45" x14ac:dyDescent="0.3">
      <c r="M621" s="28"/>
    </row>
    <row r="622" spans="13:13" ht="12.45" x14ac:dyDescent="0.3">
      <c r="M622" s="28"/>
    </row>
    <row r="623" spans="13:13" ht="12.45" x14ac:dyDescent="0.3">
      <c r="M623" s="28"/>
    </row>
    <row r="624" spans="13:13" ht="12.45" x14ac:dyDescent="0.3">
      <c r="M624" s="28"/>
    </row>
    <row r="625" spans="13:13" ht="12.45" x14ac:dyDescent="0.3">
      <c r="M625" s="28"/>
    </row>
    <row r="626" spans="13:13" ht="12.45" x14ac:dyDescent="0.3">
      <c r="M626" s="28"/>
    </row>
    <row r="627" spans="13:13" ht="12.45" x14ac:dyDescent="0.3">
      <c r="M627" s="28"/>
    </row>
    <row r="628" spans="13:13" ht="12.45" x14ac:dyDescent="0.3">
      <c r="M628" s="28"/>
    </row>
    <row r="629" spans="13:13" ht="12.45" x14ac:dyDescent="0.3">
      <c r="M629" s="28"/>
    </row>
    <row r="630" spans="13:13" ht="12.45" x14ac:dyDescent="0.3">
      <c r="M630" s="28"/>
    </row>
    <row r="631" spans="13:13" ht="12.45" x14ac:dyDescent="0.3">
      <c r="M631" s="28"/>
    </row>
    <row r="632" spans="13:13" ht="12.45" x14ac:dyDescent="0.3">
      <c r="M632" s="28"/>
    </row>
    <row r="633" spans="13:13" ht="12.45" x14ac:dyDescent="0.3">
      <c r="M633" s="28"/>
    </row>
    <row r="634" spans="13:13" ht="12.45" x14ac:dyDescent="0.3">
      <c r="M634" s="28"/>
    </row>
    <row r="635" spans="13:13" ht="12.45" x14ac:dyDescent="0.3">
      <c r="M635" s="28"/>
    </row>
    <row r="636" spans="13:13" ht="12.45" x14ac:dyDescent="0.3">
      <c r="M636" s="28"/>
    </row>
    <row r="637" spans="13:13" ht="12.45" x14ac:dyDescent="0.3">
      <c r="M637" s="28"/>
    </row>
    <row r="638" spans="13:13" ht="12.45" x14ac:dyDescent="0.3">
      <c r="M638" s="28"/>
    </row>
    <row r="639" spans="13:13" ht="12.45" x14ac:dyDescent="0.3">
      <c r="M639" s="28"/>
    </row>
    <row r="640" spans="13:13" ht="12.45" x14ac:dyDescent="0.3">
      <c r="M640" s="28"/>
    </row>
    <row r="641" spans="13:13" ht="12.45" x14ac:dyDescent="0.3">
      <c r="M641" s="28"/>
    </row>
    <row r="642" spans="13:13" ht="12.45" x14ac:dyDescent="0.3">
      <c r="M642" s="28"/>
    </row>
    <row r="643" spans="13:13" ht="12.45" x14ac:dyDescent="0.3">
      <c r="M643" s="28"/>
    </row>
    <row r="644" spans="13:13" ht="12.45" x14ac:dyDescent="0.3">
      <c r="M644" s="28"/>
    </row>
    <row r="645" spans="13:13" ht="12.45" x14ac:dyDescent="0.3">
      <c r="M645" s="28"/>
    </row>
    <row r="646" spans="13:13" ht="12.45" x14ac:dyDescent="0.3">
      <c r="M646" s="28"/>
    </row>
    <row r="647" spans="13:13" ht="12.45" x14ac:dyDescent="0.3">
      <c r="M647" s="28"/>
    </row>
    <row r="648" spans="13:13" ht="12.45" x14ac:dyDescent="0.3">
      <c r="M648" s="28"/>
    </row>
    <row r="649" spans="13:13" ht="12.45" x14ac:dyDescent="0.3">
      <c r="M649" s="28"/>
    </row>
    <row r="650" spans="13:13" ht="12.45" x14ac:dyDescent="0.3">
      <c r="M650" s="28"/>
    </row>
    <row r="651" spans="13:13" ht="12.45" x14ac:dyDescent="0.3">
      <c r="M651" s="28"/>
    </row>
    <row r="652" spans="13:13" ht="12.45" x14ac:dyDescent="0.3">
      <c r="M652" s="28"/>
    </row>
    <row r="653" spans="13:13" ht="12.45" x14ac:dyDescent="0.3">
      <c r="M653" s="28"/>
    </row>
    <row r="654" spans="13:13" ht="12.45" x14ac:dyDescent="0.3">
      <c r="M654" s="28"/>
    </row>
    <row r="655" spans="13:13" ht="12.45" x14ac:dyDescent="0.3">
      <c r="M655" s="28"/>
    </row>
    <row r="656" spans="13:13" ht="12.45" x14ac:dyDescent="0.3">
      <c r="M656" s="28"/>
    </row>
    <row r="657" spans="13:13" ht="12.45" x14ac:dyDescent="0.3">
      <c r="M657" s="28"/>
    </row>
    <row r="658" spans="13:13" ht="12.45" x14ac:dyDescent="0.3">
      <c r="M658" s="28"/>
    </row>
    <row r="659" spans="13:13" ht="12.45" x14ac:dyDescent="0.3">
      <c r="M659" s="28"/>
    </row>
    <row r="660" spans="13:13" ht="12.45" x14ac:dyDescent="0.3">
      <c r="M660" s="28"/>
    </row>
    <row r="661" spans="13:13" ht="12.45" x14ac:dyDescent="0.3">
      <c r="M661" s="28"/>
    </row>
    <row r="662" spans="13:13" ht="12.45" x14ac:dyDescent="0.3">
      <c r="M662" s="28"/>
    </row>
    <row r="663" spans="13:13" ht="12.45" x14ac:dyDescent="0.3">
      <c r="M663" s="28"/>
    </row>
    <row r="664" spans="13:13" ht="12.45" x14ac:dyDescent="0.3">
      <c r="M664" s="28"/>
    </row>
    <row r="665" spans="13:13" ht="12.45" x14ac:dyDescent="0.3">
      <c r="M665" s="28"/>
    </row>
    <row r="666" spans="13:13" ht="12.45" x14ac:dyDescent="0.3">
      <c r="M666" s="28"/>
    </row>
    <row r="667" spans="13:13" ht="12.45" x14ac:dyDescent="0.3">
      <c r="M667" s="28"/>
    </row>
    <row r="668" spans="13:13" ht="12.45" x14ac:dyDescent="0.3">
      <c r="M668" s="28"/>
    </row>
    <row r="669" spans="13:13" ht="12.45" x14ac:dyDescent="0.3">
      <c r="M669" s="28"/>
    </row>
    <row r="670" spans="13:13" ht="12.45" x14ac:dyDescent="0.3">
      <c r="M670" s="28"/>
    </row>
    <row r="671" spans="13:13" ht="12.45" x14ac:dyDescent="0.3">
      <c r="M671" s="28"/>
    </row>
    <row r="672" spans="13:13" ht="12.45" x14ac:dyDescent="0.3">
      <c r="M672" s="28"/>
    </row>
    <row r="673" spans="13:13" ht="12.45" x14ac:dyDescent="0.3">
      <c r="M673" s="28"/>
    </row>
    <row r="674" spans="13:13" ht="12.45" x14ac:dyDescent="0.3">
      <c r="M674" s="28"/>
    </row>
    <row r="675" spans="13:13" ht="12.45" x14ac:dyDescent="0.3">
      <c r="M675" s="28"/>
    </row>
    <row r="676" spans="13:13" ht="12.45" x14ac:dyDescent="0.3">
      <c r="M676" s="28"/>
    </row>
    <row r="677" spans="13:13" ht="12.45" x14ac:dyDescent="0.3">
      <c r="M677" s="28"/>
    </row>
    <row r="678" spans="13:13" ht="12.45" x14ac:dyDescent="0.3">
      <c r="M678" s="28"/>
    </row>
    <row r="679" spans="13:13" ht="12.45" x14ac:dyDescent="0.3">
      <c r="M679" s="28"/>
    </row>
    <row r="680" spans="13:13" ht="12.45" x14ac:dyDescent="0.3">
      <c r="M680" s="28"/>
    </row>
    <row r="681" spans="13:13" ht="12.45" x14ac:dyDescent="0.3">
      <c r="M681" s="28"/>
    </row>
    <row r="682" spans="13:13" ht="12.45" x14ac:dyDescent="0.3">
      <c r="M682" s="28"/>
    </row>
    <row r="683" spans="13:13" ht="12.45" x14ac:dyDescent="0.3">
      <c r="M683" s="28"/>
    </row>
    <row r="684" spans="13:13" ht="12.45" x14ac:dyDescent="0.3">
      <c r="M684" s="28"/>
    </row>
    <row r="685" spans="13:13" ht="12.45" x14ac:dyDescent="0.3">
      <c r="M685" s="28"/>
    </row>
    <row r="686" spans="13:13" ht="12.45" x14ac:dyDescent="0.3">
      <c r="M686" s="28"/>
    </row>
    <row r="687" spans="13:13" ht="12.45" x14ac:dyDescent="0.3">
      <c r="M687" s="28"/>
    </row>
    <row r="688" spans="13:13" ht="12.45" x14ac:dyDescent="0.3">
      <c r="M688" s="28"/>
    </row>
    <row r="689" spans="13:13" ht="12.45" x14ac:dyDescent="0.3">
      <c r="M689" s="28"/>
    </row>
    <row r="690" spans="13:13" ht="12.45" x14ac:dyDescent="0.3">
      <c r="M690" s="28"/>
    </row>
    <row r="691" spans="13:13" ht="12.45" x14ac:dyDescent="0.3">
      <c r="M691" s="28"/>
    </row>
    <row r="692" spans="13:13" ht="12.45" x14ac:dyDescent="0.3">
      <c r="M692" s="28"/>
    </row>
    <row r="693" spans="13:13" ht="12.45" x14ac:dyDescent="0.3">
      <c r="M693" s="28"/>
    </row>
    <row r="694" spans="13:13" ht="12.45" x14ac:dyDescent="0.3">
      <c r="M694" s="28"/>
    </row>
    <row r="695" spans="13:13" ht="12.45" x14ac:dyDescent="0.3">
      <c r="M695" s="28"/>
    </row>
    <row r="696" spans="13:13" ht="12.45" x14ac:dyDescent="0.3">
      <c r="M696" s="28"/>
    </row>
    <row r="697" spans="13:13" ht="12.45" x14ac:dyDescent="0.3">
      <c r="M697" s="28"/>
    </row>
    <row r="698" spans="13:13" ht="12.45" x14ac:dyDescent="0.3">
      <c r="M698" s="28"/>
    </row>
    <row r="699" spans="13:13" ht="12.45" x14ac:dyDescent="0.3">
      <c r="M699" s="28"/>
    </row>
    <row r="700" spans="13:13" ht="12.45" x14ac:dyDescent="0.3">
      <c r="M700" s="28"/>
    </row>
    <row r="701" spans="13:13" ht="12.45" x14ac:dyDescent="0.3">
      <c r="M701" s="28"/>
    </row>
    <row r="702" spans="13:13" ht="12.45" x14ac:dyDescent="0.3">
      <c r="M702" s="28"/>
    </row>
    <row r="703" spans="13:13" ht="12.45" x14ac:dyDescent="0.3">
      <c r="M703" s="28"/>
    </row>
    <row r="704" spans="13:13" ht="12.45" x14ac:dyDescent="0.3">
      <c r="M704" s="28"/>
    </row>
    <row r="705" spans="13:13" ht="12.45" x14ac:dyDescent="0.3">
      <c r="M705" s="28"/>
    </row>
    <row r="706" spans="13:13" ht="12.45" x14ac:dyDescent="0.3">
      <c r="M706" s="28"/>
    </row>
    <row r="707" spans="13:13" ht="12.45" x14ac:dyDescent="0.3">
      <c r="M707" s="28"/>
    </row>
    <row r="708" spans="13:13" ht="12.45" x14ac:dyDescent="0.3">
      <c r="M708" s="28"/>
    </row>
    <row r="709" spans="13:13" ht="12.45" x14ac:dyDescent="0.3">
      <c r="M709" s="28"/>
    </row>
    <row r="710" spans="13:13" ht="12.45" x14ac:dyDescent="0.3">
      <c r="M710" s="28"/>
    </row>
    <row r="711" spans="13:13" ht="12.45" x14ac:dyDescent="0.3">
      <c r="M711" s="28"/>
    </row>
    <row r="712" spans="13:13" ht="12.45" x14ac:dyDescent="0.3">
      <c r="M712" s="28"/>
    </row>
    <row r="713" spans="13:13" ht="12.45" x14ac:dyDescent="0.3">
      <c r="M713" s="28"/>
    </row>
    <row r="714" spans="13:13" ht="12.45" x14ac:dyDescent="0.3">
      <c r="M714" s="28"/>
    </row>
    <row r="715" spans="13:13" ht="12.45" x14ac:dyDescent="0.3">
      <c r="M715" s="28"/>
    </row>
    <row r="716" spans="13:13" ht="12.45" x14ac:dyDescent="0.3">
      <c r="M716" s="28"/>
    </row>
    <row r="717" spans="13:13" ht="12.45" x14ac:dyDescent="0.3">
      <c r="M717" s="28"/>
    </row>
    <row r="718" spans="13:13" ht="12.45" x14ac:dyDescent="0.3">
      <c r="M718" s="28"/>
    </row>
    <row r="719" spans="13:13" ht="12.45" x14ac:dyDescent="0.3">
      <c r="M719" s="28"/>
    </row>
    <row r="720" spans="13:13" ht="12.45" x14ac:dyDescent="0.3">
      <c r="M720" s="28"/>
    </row>
    <row r="721" spans="13:13" ht="12.45" x14ac:dyDescent="0.3">
      <c r="M721" s="28"/>
    </row>
    <row r="722" spans="13:13" ht="12.45" x14ac:dyDescent="0.3">
      <c r="M722" s="28"/>
    </row>
    <row r="723" spans="13:13" ht="12.45" x14ac:dyDescent="0.3">
      <c r="M723" s="28"/>
    </row>
    <row r="724" spans="13:13" ht="12.45" x14ac:dyDescent="0.3">
      <c r="M724" s="28"/>
    </row>
    <row r="725" spans="13:13" ht="12.45" x14ac:dyDescent="0.3">
      <c r="M725" s="28"/>
    </row>
    <row r="726" spans="13:13" ht="12.45" x14ac:dyDescent="0.3">
      <c r="M726" s="28"/>
    </row>
    <row r="727" spans="13:13" ht="12.45" x14ac:dyDescent="0.3">
      <c r="M727" s="28"/>
    </row>
    <row r="728" spans="13:13" ht="12.45" x14ac:dyDescent="0.3">
      <c r="M728" s="28"/>
    </row>
    <row r="729" spans="13:13" ht="12.45" x14ac:dyDescent="0.3">
      <c r="M729" s="28"/>
    </row>
    <row r="730" spans="13:13" ht="12.45" x14ac:dyDescent="0.3">
      <c r="M730" s="28"/>
    </row>
    <row r="731" spans="13:13" ht="12.45" x14ac:dyDescent="0.3">
      <c r="M731" s="28"/>
    </row>
    <row r="732" spans="13:13" ht="12.45" x14ac:dyDescent="0.3">
      <c r="M732" s="28"/>
    </row>
    <row r="733" spans="13:13" ht="12.45" x14ac:dyDescent="0.3">
      <c r="M733" s="28"/>
    </row>
    <row r="734" spans="13:13" ht="12.45" x14ac:dyDescent="0.3">
      <c r="M734" s="28"/>
    </row>
    <row r="735" spans="13:13" ht="12.45" x14ac:dyDescent="0.3">
      <c r="M735" s="28"/>
    </row>
    <row r="736" spans="13:13" ht="12.45" x14ac:dyDescent="0.3">
      <c r="M736" s="28"/>
    </row>
    <row r="737" spans="13:13" ht="12.45" x14ac:dyDescent="0.3">
      <c r="M737" s="28"/>
    </row>
    <row r="738" spans="13:13" ht="12.45" x14ac:dyDescent="0.3">
      <c r="M738" s="28"/>
    </row>
    <row r="739" spans="13:13" ht="12.45" x14ac:dyDescent="0.3">
      <c r="M739" s="28"/>
    </row>
    <row r="740" spans="13:13" ht="12.45" x14ac:dyDescent="0.3">
      <c r="M740" s="28"/>
    </row>
    <row r="741" spans="13:13" ht="12.45" x14ac:dyDescent="0.3">
      <c r="M741" s="28"/>
    </row>
    <row r="742" spans="13:13" ht="12.45" x14ac:dyDescent="0.3">
      <c r="M742" s="28"/>
    </row>
    <row r="743" spans="13:13" ht="12.45" x14ac:dyDescent="0.3">
      <c r="M743" s="28"/>
    </row>
    <row r="744" spans="13:13" ht="12.45" x14ac:dyDescent="0.3">
      <c r="M744" s="28"/>
    </row>
    <row r="745" spans="13:13" ht="12.45" x14ac:dyDescent="0.3">
      <c r="M745" s="28"/>
    </row>
    <row r="746" spans="13:13" ht="12.45" x14ac:dyDescent="0.3">
      <c r="M746" s="28"/>
    </row>
    <row r="747" spans="13:13" ht="12.45" x14ac:dyDescent="0.3">
      <c r="M747" s="28"/>
    </row>
    <row r="748" spans="13:13" ht="12.45" x14ac:dyDescent="0.3">
      <c r="M748" s="28"/>
    </row>
    <row r="749" spans="13:13" ht="12.45" x14ac:dyDescent="0.3">
      <c r="M749" s="28"/>
    </row>
    <row r="750" spans="13:13" ht="12.45" x14ac:dyDescent="0.3">
      <c r="M750" s="28"/>
    </row>
    <row r="751" spans="13:13" ht="12.45" x14ac:dyDescent="0.3">
      <c r="M751" s="28"/>
    </row>
    <row r="752" spans="13:13" ht="12.45" x14ac:dyDescent="0.3">
      <c r="M752" s="28"/>
    </row>
    <row r="753" spans="13:13" ht="12.45" x14ac:dyDescent="0.3">
      <c r="M753" s="28"/>
    </row>
    <row r="754" spans="13:13" ht="12.45" x14ac:dyDescent="0.3">
      <c r="M754" s="28"/>
    </row>
    <row r="755" spans="13:13" ht="12.45" x14ac:dyDescent="0.3">
      <c r="M755" s="28"/>
    </row>
    <row r="756" spans="13:13" ht="12.45" x14ac:dyDescent="0.3">
      <c r="M756" s="28"/>
    </row>
    <row r="757" spans="13:13" ht="12.45" x14ac:dyDescent="0.3">
      <c r="M757" s="28"/>
    </row>
    <row r="758" spans="13:13" ht="12.45" x14ac:dyDescent="0.3">
      <c r="M758" s="28"/>
    </row>
    <row r="759" spans="13:13" ht="12.45" x14ac:dyDescent="0.3">
      <c r="M759" s="28"/>
    </row>
    <row r="760" spans="13:13" ht="12.45" x14ac:dyDescent="0.3">
      <c r="M760" s="28"/>
    </row>
    <row r="761" spans="13:13" ht="12.45" x14ac:dyDescent="0.3">
      <c r="M761" s="28"/>
    </row>
    <row r="762" spans="13:13" ht="12.45" x14ac:dyDescent="0.3">
      <c r="M762" s="28"/>
    </row>
    <row r="763" spans="13:13" ht="12.45" x14ac:dyDescent="0.3">
      <c r="M763" s="28"/>
    </row>
    <row r="764" spans="13:13" ht="12.45" x14ac:dyDescent="0.3">
      <c r="M764" s="28"/>
    </row>
    <row r="765" spans="13:13" ht="12.45" x14ac:dyDescent="0.3">
      <c r="M765" s="28"/>
    </row>
    <row r="766" spans="13:13" ht="12.45" x14ac:dyDescent="0.3">
      <c r="M766" s="28"/>
    </row>
    <row r="767" spans="13:13" ht="12.45" x14ac:dyDescent="0.3">
      <c r="M767" s="28"/>
    </row>
    <row r="768" spans="13:13" ht="12.45" x14ac:dyDescent="0.3">
      <c r="M768" s="28"/>
    </row>
    <row r="769" spans="13:13" ht="12.45" x14ac:dyDescent="0.3">
      <c r="M769" s="28"/>
    </row>
    <row r="770" spans="13:13" ht="12.45" x14ac:dyDescent="0.3">
      <c r="M770" s="28"/>
    </row>
    <row r="771" spans="13:13" ht="12.45" x14ac:dyDescent="0.3">
      <c r="M771" s="28"/>
    </row>
    <row r="772" spans="13:13" ht="12.45" x14ac:dyDescent="0.3">
      <c r="M772" s="28"/>
    </row>
    <row r="773" spans="13:13" ht="12.45" x14ac:dyDescent="0.3">
      <c r="M773" s="28"/>
    </row>
    <row r="774" spans="13:13" ht="12.45" x14ac:dyDescent="0.3">
      <c r="M774" s="28"/>
    </row>
    <row r="775" spans="13:13" ht="12.45" x14ac:dyDescent="0.3">
      <c r="M775" s="28"/>
    </row>
    <row r="776" spans="13:13" ht="12.45" x14ac:dyDescent="0.3">
      <c r="M776" s="28"/>
    </row>
    <row r="777" spans="13:13" ht="12.45" x14ac:dyDescent="0.3">
      <c r="M777" s="28"/>
    </row>
    <row r="778" spans="13:13" ht="12.45" x14ac:dyDescent="0.3">
      <c r="M778" s="28"/>
    </row>
    <row r="779" spans="13:13" ht="12.45" x14ac:dyDescent="0.3">
      <c r="M779" s="28"/>
    </row>
    <row r="780" spans="13:13" ht="12.45" x14ac:dyDescent="0.3">
      <c r="M780" s="28"/>
    </row>
    <row r="781" spans="13:13" ht="12.45" x14ac:dyDescent="0.3">
      <c r="M781" s="28"/>
    </row>
    <row r="782" spans="13:13" ht="12.45" x14ac:dyDescent="0.3">
      <c r="M782" s="28"/>
    </row>
    <row r="783" spans="13:13" ht="12.45" x14ac:dyDescent="0.3">
      <c r="M783" s="28"/>
    </row>
    <row r="784" spans="13:13" ht="12.45" x14ac:dyDescent="0.3">
      <c r="M784" s="28"/>
    </row>
    <row r="785" spans="13:13" ht="12.45" x14ac:dyDescent="0.3">
      <c r="M785" s="28"/>
    </row>
    <row r="786" spans="13:13" ht="12.45" x14ac:dyDescent="0.3">
      <c r="M786" s="28"/>
    </row>
    <row r="787" spans="13:13" ht="12.45" x14ac:dyDescent="0.3">
      <c r="M787" s="28"/>
    </row>
    <row r="788" spans="13:13" ht="12.45" x14ac:dyDescent="0.3">
      <c r="M788" s="28"/>
    </row>
    <row r="789" spans="13:13" ht="12.45" x14ac:dyDescent="0.3">
      <c r="M789" s="28"/>
    </row>
    <row r="790" spans="13:13" ht="12.45" x14ac:dyDescent="0.3">
      <c r="M790" s="28"/>
    </row>
    <row r="791" spans="13:13" ht="12.45" x14ac:dyDescent="0.3">
      <c r="M791" s="28"/>
    </row>
    <row r="792" spans="13:13" ht="12.45" x14ac:dyDescent="0.3">
      <c r="M792" s="28"/>
    </row>
    <row r="793" spans="13:13" ht="12.45" x14ac:dyDescent="0.3">
      <c r="M793" s="28"/>
    </row>
    <row r="794" spans="13:13" ht="12.45" x14ac:dyDescent="0.3">
      <c r="M794" s="28"/>
    </row>
    <row r="795" spans="13:13" ht="12.45" x14ac:dyDescent="0.3">
      <c r="M795" s="28"/>
    </row>
    <row r="796" spans="13:13" ht="12.45" x14ac:dyDescent="0.3">
      <c r="M796" s="28"/>
    </row>
    <row r="797" spans="13:13" ht="12.45" x14ac:dyDescent="0.3">
      <c r="M797" s="28"/>
    </row>
    <row r="798" spans="13:13" ht="12.45" x14ac:dyDescent="0.3">
      <c r="M798" s="28"/>
    </row>
    <row r="799" spans="13:13" ht="12.45" x14ac:dyDescent="0.3">
      <c r="M799" s="28"/>
    </row>
    <row r="800" spans="13:13" ht="12.45" x14ac:dyDescent="0.3">
      <c r="M800" s="28"/>
    </row>
    <row r="801" spans="13:13" ht="12.45" x14ac:dyDescent="0.3">
      <c r="M801" s="28"/>
    </row>
    <row r="802" spans="13:13" ht="12.45" x14ac:dyDescent="0.3">
      <c r="M802" s="28"/>
    </row>
    <row r="803" spans="13:13" ht="12.45" x14ac:dyDescent="0.3">
      <c r="M803" s="28"/>
    </row>
    <row r="804" spans="13:13" ht="12.45" x14ac:dyDescent="0.3">
      <c r="M804" s="28"/>
    </row>
    <row r="805" spans="13:13" ht="12.45" x14ac:dyDescent="0.3">
      <c r="M805" s="28"/>
    </row>
    <row r="806" spans="13:13" ht="12.45" x14ac:dyDescent="0.3">
      <c r="M806" s="28"/>
    </row>
    <row r="807" spans="13:13" ht="12.45" x14ac:dyDescent="0.3">
      <c r="M807" s="28"/>
    </row>
    <row r="808" spans="13:13" ht="12.45" x14ac:dyDescent="0.3">
      <c r="M808" s="28"/>
    </row>
    <row r="809" spans="13:13" ht="12.45" x14ac:dyDescent="0.3">
      <c r="M809" s="28"/>
    </row>
    <row r="810" spans="13:13" ht="12.45" x14ac:dyDescent="0.3">
      <c r="M810" s="28"/>
    </row>
    <row r="811" spans="13:13" ht="12.45" x14ac:dyDescent="0.3">
      <c r="M811" s="28"/>
    </row>
    <row r="812" spans="13:13" ht="12.45" x14ac:dyDescent="0.3">
      <c r="M812" s="28"/>
    </row>
    <row r="813" spans="13:13" ht="12.45" x14ac:dyDescent="0.3">
      <c r="M813" s="28"/>
    </row>
    <row r="814" spans="13:13" ht="12.45" x14ac:dyDescent="0.3">
      <c r="M814" s="28"/>
    </row>
    <row r="815" spans="13:13" ht="12.45" x14ac:dyDescent="0.3">
      <c r="M815" s="28"/>
    </row>
    <row r="816" spans="13:13" ht="12.45" x14ac:dyDescent="0.3">
      <c r="M816" s="28"/>
    </row>
    <row r="817" spans="13:13" ht="12.45" x14ac:dyDescent="0.3">
      <c r="M817" s="28"/>
    </row>
    <row r="818" spans="13:13" ht="12.45" x14ac:dyDescent="0.3">
      <c r="M818" s="28"/>
    </row>
    <row r="819" spans="13:13" ht="12.45" x14ac:dyDescent="0.3">
      <c r="M819" s="28"/>
    </row>
    <row r="820" spans="13:13" ht="12.45" x14ac:dyDescent="0.3">
      <c r="M820" s="28"/>
    </row>
    <row r="821" spans="13:13" ht="12.45" x14ac:dyDescent="0.3">
      <c r="M821" s="28"/>
    </row>
    <row r="822" spans="13:13" ht="12.45" x14ac:dyDescent="0.3">
      <c r="M822" s="28"/>
    </row>
    <row r="823" spans="13:13" ht="12.45" x14ac:dyDescent="0.3">
      <c r="M823" s="28"/>
    </row>
    <row r="824" spans="13:13" ht="12.45" x14ac:dyDescent="0.3">
      <c r="M824" s="28"/>
    </row>
    <row r="825" spans="13:13" ht="12.45" x14ac:dyDescent="0.3">
      <c r="M825" s="28"/>
    </row>
    <row r="826" spans="13:13" ht="12.45" x14ac:dyDescent="0.3">
      <c r="M826" s="28"/>
    </row>
    <row r="827" spans="13:13" ht="12.45" x14ac:dyDescent="0.3">
      <c r="M827" s="28"/>
    </row>
    <row r="828" spans="13:13" ht="12.45" x14ac:dyDescent="0.3">
      <c r="M828" s="28"/>
    </row>
    <row r="829" spans="13:13" ht="12.45" x14ac:dyDescent="0.3">
      <c r="M829" s="28"/>
    </row>
    <row r="830" spans="13:13" ht="12.45" x14ac:dyDescent="0.3">
      <c r="M830" s="28"/>
    </row>
    <row r="831" spans="13:13" ht="12.45" x14ac:dyDescent="0.3">
      <c r="M831" s="28"/>
    </row>
    <row r="832" spans="13:13" ht="12.45" x14ac:dyDescent="0.3">
      <c r="M832" s="28"/>
    </row>
    <row r="833" spans="6:13" ht="12.45" x14ac:dyDescent="0.3">
      <c r="M833" s="28"/>
    </row>
    <row r="834" spans="6:13" ht="12.45" x14ac:dyDescent="0.3">
      <c r="M834" s="28"/>
    </row>
    <row r="835" spans="6:13" ht="12.45" x14ac:dyDescent="0.3">
      <c r="M835" s="28"/>
    </row>
    <row r="836" spans="6:13" ht="12.45" x14ac:dyDescent="0.3">
      <c r="M836" s="28"/>
    </row>
    <row r="837" spans="6:13" ht="12.45" x14ac:dyDescent="0.3">
      <c r="F837" s="6"/>
      <c r="M837" s="28"/>
    </row>
  </sheetData>
  <sortState xmlns:xlrd2="http://schemas.microsoft.com/office/spreadsheetml/2017/richdata2" ref="A2:M837">
    <sortCondition descending="1" ref="M2:M837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Team Standings</vt:lpstr>
      <vt:lpstr>Nashua 10K</vt:lpstr>
      <vt:lpstr>Cinco 5K</vt:lpstr>
      <vt:lpstr>Run for Freedom 10K</vt:lpstr>
      <vt:lpstr>Half Way to St. Patty 5K</vt:lpstr>
      <vt:lpstr>Downriver 10K</vt:lpstr>
      <vt:lpstr>New England Half</vt:lpstr>
      <vt:lpstr>Granite Runners</vt:lpstr>
      <vt:lpstr>F Individual Standings</vt:lpstr>
      <vt:lpstr>F 29&amp;U</vt:lpstr>
      <vt:lpstr>F 30s</vt:lpstr>
      <vt:lpstr>F 40s</vt:lpstr>
      <vt:lpstr>F 50s</vt:lpstr>
      <vt:lpstr>F 60s</vt:lpstr>
      <vt:lpstr>F 70+</vt:lpstr>
      <vt:lpstr>M Individual Standings</vt:lpstr>
      <vt:lpstr>M 29&amp;U</vt:lpstr>
      <vt:lpstr>M 30s</vt:lpstr>
      <vt:lpstr>M 40s</vt:lpstr>
      <vt:lpstr>M 50s</vt:lpstr>
      <vt:lpstr>M 60s</vt:lpstr>
      <vt:lpstr>M 70+</vt:lpstr>
      <vt:lpstr>Point Table</vt:lpstr>
      <vt:lpstr>Point Table - Half</vt:lpstr>
      <vt:lpstr>F Track</vt:lpstr>
      <vt:lpstr>M Track</vt:lpstr>
      <vt:lpstr>F 4M Road</vt:lpstr>
      <vt:lpstr>M 4M Road</vt:lpstr>
      <vt:lpstr>F 5M Road</vt:lpstr>
      <vt:lpstr>M 5M Road</vt:lpstr>
      <vt:lpstr>F 10K Road</vt:lpstr>
      <vt:lpstr>M 10K Road</vt:lpstr>
      <vt:lpstr>F Half</vt:lpstr>
      <vt:lpstr>M Half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Aiken</dc:creator>
  <cp:lastModifiedBy>James Aiken</cp:lastModifiedBy>
  <dcterms:created xsi:type="dcterms:W3CDTF">2022-03-27T20:52:16Z</dcterms:created>
  <dcterms:modified xsi:type="dcterms:W3CDTF">2023-10-26T16:36:46Z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9dbfb2-99d1-4800-bc52-5e645ca43df1_Enabled">
    <vt:lpwstr>true</vt:lpwstr>
  </property>
  <property fmtid="{D5CDD505-2E9C-101B-9397-08002B2CF9AE}" pid="3" name="MSIP_Label_459dbfb2-99d1-4800-bc52-5e645ca43df1_SetDate">
    <vt:lpwstr>2023-06-20T15:30:55Z</vt:lpwstr>
  </property>
  <property fmtid="{D5CDD505-2E9C-101B-9397-08002B2CF9AE}" pid="4" name="MSIP_Label_459dbfb2-99d1-4800-bc52-5e645ca43df1_Method">
    <vt:lpwstr>Standard</vt:lpwstr>
  </property>
  <property fmtid="{D5CDD505-2E9C-101B-9397-08002B2CF9AE}" pid="5" name="MSIP_Label_459dbfb2-99d1-4800-bc52-5e645ca43df1_Name">
    <vt:lpwstr>defa4170-0d19-0005-0004-bc88714345d2</vt:lpwstr>
  </property>
  <property fmtid="{D5CDD505-2E9C-101B-9397-08002B2CF9AE}" pid="6" name="MSIP_Label_459dbfb2-99d1-4800-bc52-5e645ca43df1_SiteId">
    <vt:lpwstr>65580b2b-5e0d-4e60-a239-afb35fd31cde</vt:lpwstr>
  </property>
  <property fmtid="{D5CDD505-2E9C-101B-9397-08002B2CF9AE}" pid="7" name="MSIP_Label_459dbfb2-99d1-4800-bc52-5e645ca43df1_ActionId">
    <vt:lpwstr>0500a516-994a-40ce-acf5-261ba76c050a</vt:lpwstr>
  </property>
  <property fmtid="{D5CDD505-2E9C-101B-9397-08002B2CF9AE}" pid="8" name="MSIP_Label_459dbfb2-99d1-4800-bc52-5e645ca43df1_ContentBits">
    <vt:lpwstr>0</vt:lpwstr>
  </property>
</Properties>
</file>